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R:\aa nabídky\2019\19012 Sev.en EC - rozpočty 2019\"/>
    </mc:Choice>
  </mc:AlternateContent>
  <bookViews>
    <workbookView xWindow="0" yWindow="0" windowWidth="0" windowHeight="0"/>
  </bookViews>
  <sheets>
    <sheet name="Rekapitulace stavby" sheetId="1" r:id="rId1"/>
    <sheet name="SO 01 - Komunikace a zpev..." sheetId="2" r:id="rId2"/>
    <sheet name="SO 02 - Kanalizace jednot..." sheetId="3" r:id="rId3"/>
    <sheet name="SO 03 - Kanalizace dešťov..." sheetId="4" r:id="rId4"/>
    <sheet name="SO 04 - Vodovod vč. přípojek" sheetId="5" r:id="rId5"/>
    <sheet name="SO 05 - Elektroinstalace 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 01 - Komunikace a zpev...'!$C$117:$K$122</definedName>
    <definedName name="_xlnm.Print_Area" localSheetId="1">'SO 01 - Komunikace a zpev...'!$C$4:$J$76,'SO 01 - Komunikace a zpev...'!$C$82:$J$99,'SO 01 - Komunikace a zpev...'!$C$105:$K$122</definedName>
    <definedName name="_xlnm.Print_Titles" localSheetId="1">'SO 01 - Komunikace a zpev...'!$117:$117</definedName>
    <definedName name="_xlnm._FilterDatabase" localSheetId="2" hidden="1">'SO 02 - Kanalizace jednot...'!$C$117:$K$122</definedName>
    <definedName name="_xlnm.Print_Area" localSheetId="2">'SO 02 - Kanalizace jednot...'!$C$4:$J$76,'SO 02 - Kanalizace jednot...'!$C$82:$J$99,'SO 02 - Kanalizace jednot...'!$C$105:$K$122</definedName>
    <definedName name="_xlnm.Print_Titles" localSheetId="2">'SO 02 - Kanalizace jednot...'!$117:$117</definedName>
    <definedName name="_xlnm._FilterDatabase" localSheetId="3" hidden="1">'SO 03 - Kanalizace dešťov...'!$C$117:$K$122</definedName>
    <definedName name="_xlnm.Print_Area" localSheetId="3">'SO 03 - Kanalizace dešťov...'!$C$4:$J$76,'SO 03 - Kanalizace dešťov...'!$C$82:$J$99,'SO 03 - Kanalizace dešťov...'!$C$105:$K$122</definedName>
    <definedName name="_xlnm.Print_Titles" localSheetId="3">'SO 03 - Kanalizace dešťov...'!$117:$117</definedName>
    <definedName name="_xlnm._FilterDatabase" localSheetId="4" hidden="1">'SO 04 - Vodovod vč. přípojek'!$C$117:$K$122</definedName>
    <definedName name="_xlnm.Print_Area" localSheetId="4">'SO 04 - Vodovod vč. přípojek'!$C$4:$J$76,'SO 04 - Vodovod vč. přípojek'!$C$82:$J$99,'SO 04 - Vodovod vč. přípojek'!$C$105:$K$122</definedName>
    <definedName name="_xlnm.Print_Titles" localSheetId="4">'SO 04 - Vodovod vč. přípojek'!$117:$117</definedName>
    <definedName name="_xlnm._FilterDatabase" localSheetId="5" hidden="1">'SO 05 - Elektroinstalace ...'!$C$117:$K$122</definedName>
    <definedName name="_xlnm.Print_Area" localSheetId="5">'SO 05 - Elektroinstalace ...'!$C$4:$J$76,'SO 05 - Elektroinstalace ...'!$C$82:$J$99,'SO 05 - Elektroinstalace ...'!$C$105:$K$122</definedName>
    <definedName name="_xlnm.Print_Titles" localSheetId="5">'SO 05 - Elektroinstalace ...'!$117:$117</definedName>
  </definedNames>
  <calcPr/>
</workbook>
</file>

<file path=xl/calcChain.xml><?xml version="1.0" encoding="utf-8"?>
<calcChain xmlns="http://schemas.openxmlformats.org/spreadsheetml/2006/main">
  <c i="6" l="1" r="T120"/>
  <c r="T119"/>
  <c r="T118"/>
  <c r="J37"/>
  <c r="J36"/>
  <c i="1" r="AY99"/>
  <c i="6" r="J35"/>
  <c i="1" r="AX99"/>
  <c i="6" r="BI121"/>
  <c r="BH121"/>
  <c r="BG121"/>
  <c r="BF121"/>
  <c r="T121"/>
  <c r="R121"/>
  <c r="R120"/>
  <c r="R119"/>
  <c r="R118"/>
  <c r="P121"/>
  <c r="P120"/>
  <c r="P119"/>
  <c r="P118"/>
  <c i="1" r="AU99"/>
  <c i="6" r="J114"/>
  <c r="F114"/>
  <c r="F112"/>
  <c r="E110"/>
  <c r="J91"/>
  <c r="F91"/>
  <c r="F89"/>
  <c r="E87"/>
  <c r="J24"/>
  <c r="E24"/>
  <c r="J115"/>
  <c r="J23"/>
  <c r="J18"/>
  <c r="E18"/>
  <c r="F115"/>
  <c r="J17"/>
  <c r="J12"/>
  <c r="J112"/>
  <c r="E7"/>
  <c r="E85"/>
  <c i="5" r="J37"/>
  <c r="J36"/>
  <c i="1" r="AY98"/>
  <c i="5" r="J35"/>
  <c i="1" r="AX98"/>
  <c i="5" r="BI121"/>
  <c r="BH121"/>
  <c r="BG121"/>
  <c r="BF121"/>
  <c r="T121"/>
  <c r="T120"/>
  <c r="T119"/>
  <c r="T118"/>
  <c r="R121"/>
  <c r="R120"/>
  <c r="R119"/>
  <c r="R118"/>
  <c r="P121"/>
  <c r="P120"/>
  <c r="P119"/>
  <c r="P118"/>
  <c i="1" r="AU98"/>
  <c i="5" r="J114"/>
  <c r="F114"/>
  <c r="F112"/>
  <c r="E110"/>
  <c r="J91"/>
  <c r="F91"/>
  <c r="F89"/>
  <c r="E87"/>
  <c r="J24"/>
  <c r="E24"/>
  <c r="J115"/>
  <c r="J23"/>
  <c r="J18"/>
  <c r="E18"/>
  <c r="F92"/>
  <c r="J17"/>
  <c r="J12"/>
  <c r="J89"/>
  <c r="E7"/>
  <c r="E108"/>
  <c i="4" r="J37"/>
  <c r="J36"/>
  <c i="1" r="AY97"/>
  <c i="4" r="J35"/>
  <c i="1" r="AX97"/>
  <c i="4" r="BI121"/>
  <c r="BH121"/>
  <c r="BG121"/>
  <c r="BF121"/>
  <c r="T121"/>
  <c r="T120"/>
  <c r="T119"/>
  <c r="T118"/>
  <c r="R121"/>
  <c r="R120"/>
  <c r="R119"/>
  <c r="R118"/>
  <c r="P121"/>
  <c r="P120"/>
  <c r="P119"/>
  <c r="P118"/>
  <c i="1" r="AU97"/>
  <c i="4" r="J114"/>
  <c r="F114"/>
  <c r="F112"/>
  <c r="E110"/>
  <c r="J91"/>
  <c r="F91"/>
  <c r="F89"/>
  <c r="E87"/>
  <c r="J24"/>
  <c r="E24"/>
  <c r="J115"/>
  <c r="J23"/>
  <c r="J18"/>
  <c r="E18"/>
  <c r="F115"/>
  <c r="J17"/>
  <c r="J12"/>
  <c r="J112"/>
  <c r="E7"/>
  <c r="E85"/>
  <c i="3" r="J37"/>
  <c r="J36"/>
  <c i="1" r="AY96"/>
  <c i="3" r="J35"/>
  <c i="1" r="AX96"/>
  <c i="3" r="BI121"/>
  <c r="BH121"/>
  <c r="BG121"/>
  <c r="BF121"/>
  <c r="T121"/>
  <c r="T120"/>
  <c r="T119"/>
  <c r="T118"/>
  <c r="R121"/>
  <c r="R120"/>
  <c r="R119"/>
  <c r="R118"/>
  <c r="P121"/>
  <c r="P120"/>
  <c r="P119"/>
  <c r="P118"/>
  <c i="1" r="AU96"/>
  <c i="3" r="J114"/>
  <c r="F114"/>
  <c r="F112"/>
  <c r="E110"/>
  <c r="J91"/>
  <c r="F91"/>
  <c r="F89"/>
  <c r="E87"/>
  <c r="J24"/>
  <c r="E24"/>
  <c r="J92"/>
  <c r="J23"/>
  <c r="J18"/>
  <c r="E18"/>
  <c r="F115"/>
  <c r="J17"/>
  <c r="J12"/>
  <c r="J89"/>
  <c r="E7"/>
  <c r="E108"/>
  <c i="2" r="J37"/>
  <c r="J36"/>
  <c i="1" r="AY95"/>
  <c i="2" r="J35"/>
  <c i="1" r="AX95"/>
  <c i="2" r="BI121"/>
  <c r="BH121"/>
  <c r="BG121"/>
  <c r="BF121"/>
  <c r="T121"/>
  <c r="T120"/>
  <c r="T119"/>
  <c r="T118"/>
  <c r="R121"/>
  <c r="R120"/>
  <c r="R119"/>
  <c r="R118"/>
  <c r="P121"/>
  <c r="P120"/>
  <c r="P119"/>
  <c r="P118"/>
  <c i="1" r="AU95"/>
  <c i="2" r="J114"/>
  <c r="F114"/>
  <c r="F112"/>
  <c r="E110"/>
  <c r="J91"/>
  <c r="F91"/>
  <c r="F89"/>
  <c r="E87"/>
  <c r="J24"/>
  <c r="E24"/>
  <c r="J115"/>
  <c r="J23"/>
  <c r="J18"/>
  <c r="E18"/>
  <c r="F92"/>
  <c r="J17"/>
  <c r="J12"/>
  <c r="J112"/>
  <c r="E7"/>
  <c r="E108"/>
  <c i="1" r="L90"/>
  <c r="AM90"/>
  <c r="AM89"/>
  <c r="L89"/>
  <c r="AM87"/>
  <c r="L87"/>
  <c r="L85"/>
  <c r="L84"/>
  <c i="2" r="F36"/>
  <c i="1" r="BC95"/>
  <c i="3" r="J34"/>
  <c i="1" r="AW96"/>
  <c i="5" r="BK121"/>
  <c r="F34"/>
  <c i="1" r="BA98"/>
  <c i="6" r="F35"/>
  <c i="1" r="BB99"/>
  <c r="AS94"/>
  <c i="3" r="F35"/>
  <c i="1" r="BB96"/>
  <c i="5" r="F37"/>
  <c i="2" r="J121"/>
  <c i="3" r="BK121"/>
  <c i="4" r="F36"/>
  <c i="1" r="BC97"/>
  <c i="5" r="J121"/>
  <c i="6" r="J121"/>
  <c i="2" r="F37"/>
  <c i="1" r="BD95"/>
  <c i="3" r="J121"/>
  <c i="4" r="J121"/>
  <c r="F35"/>
  <c i="1" r="BB97"/>
  <c i="5" r="F36"/>
  <c i="1" r="BC98"/>
  <c i="6" r="BK121"/>
  <c i="2" r="F35"/>
  <c i="1" r="BB95"/>
  <c i="3" r="F36"/>
  <c i="1" r="BC96"/>
  <c i="4" r="F37"/>
  <c i="1" r="BD97"/>
  <c i="6" r="F36"/>
  <c i="1" r="BC99"/>
  <c i="2" r="BK121"/>
  <c r="J34"/>
  <c i="1" r="AW95"/>
  <c i="4" r="BK121"/>
  <c r="F34"/>
  <c i="1" r="BA97"/>
  <c i="6" r="J34"/>
  <c i="1" r="AW99"/>
  <c i="3" r="F37"/>
  <c i="1" r="BD96"/>
  <c i="6" r="F37"/>
  <c i="1" r="BD99"/>
  <c i="5" r="F35"/>
  <c l="1" r="BK120"/>
  <c r="J120"/>
  <c r="J98"/>
  <c i="4" r="BK120"/>
  <c r="BK119"/>
  <c r="BK118"/>
  <c r="J118"/>
  <c r="J96"/>
  <c i="6" r="BK120"/>
  <c r="J120"/>
  <c r="J98"/>
  <c i="2" r="BK120"/>
  <c r="J120"/>
  <c r="J98"/>
  <c i="3" r="BK120"/>
  <c r="BK119"/>
  <c r="BK118"/>
  <c r="J118"/>
  <c i="6" r="J89"/>
  <c r="F92"/>
  <c r="E108"/>
  <c r="J92"/>
  <c r="BE121"/>
  <c i="5" r="E85"/>
  <c r="F115"/>
  <c r="BE121"/>
  <c r="J92"/>
  <c i="4" r="J119"/>
  <c r="J97"/>
  <c i="5" r="J112"/>
  <c i="4" r="J120"/>
  <c r="J98"/>
  <c i="1" r="BB98"/>
  <c r="BD98"/>
  <c i="3" r="J96"/>
  <c r="J119"/>
  <c r="J97"/>
  <c r="J120"/>
  <c r="J98"/>
  <c i="4" r="E108"/>
  <c r="J92"/>
  <c r="BE121"/>
  <c r="J89"/>
  <c r="F92"/>
  <c i="2" r="BK119"/>
  <c r="J119"/>
  <c r="J97"/>
  <c i="3" r="F92"/>
  <c r="E85"/>
  <c r="J115"/>
  <c r="BE121"/>
  <c r="J112"/>
  <c i="2" r="J89"/>
  <c r="F115"/>
  <c r="J92"/>
  <c r="E85"/>
  <c r="BE121"/>
  <c i="1" r="AU94"/>
  <c i="3" r="F34"/>
  <c i="1" r="BA96"/>
  <c r="BC94"/>
  <c r="AY94"/>
  <c i="2" r="F34"/>
  <c i="1" r="BA95"/>
  <c i="5" r="J33"/>
  <c i="1" r="AV98"/>
  <c i="4" r="J34"/>
  <c i="1" r="AW97"/>
  <c i="6" r="J33"/>
  <c i="1" r="AV99"/>
  <c r="AT99"/>
  <c i="4" r="J30"/>
  <c i="6" r="F34"/>
  <c i="1" r="BA99"/>
  <c i="3" r="F33"/>
  <c i="1" r="AZ96"/>
  <c r="BB94"/>
  <c r="AX94"/>
  <c i="3" r="J30"/>
  <c i="2" r="J33"/>
  <c i="1" r="AV95"/>
  <c r="AT95"/>
  <c i="5" r="J34"/>
  <c i="1" r="AW98"/>
  <c i="4" r="J33"/>
  <c i="1" r="AV97"/>
  <c r="BD94"/>
  <c r="W33"/>
  <c l="1" r="AG96"/>
  <c i="6" r="BK119"/>
  <c r="J119"/>
  <c r="J97"/>
  <c i="5" r="BK119"/>
  <c r="J119"/>
  <c r="J97"/>
  <c i="1" r="AG97"/>
  <c i="4" r="J39"/>
  <c i="2" r="BK118"/>
  <c r="J118"/>
  <c r="J96"/>
  <c i="4" r="F33"/>
  <c i="1" r="AZ97"/>
  <c r="AT98"/>
  <c r="BA94"/>
  <c r="AW94"/>
  <c r="AK30"/>
  <c i="2" r="F33"/>
  <c i="1" r="AZ95"/>
  <c r="W32"/>
  <c i="3" r="J33"/>
  <c i="1" r="AV96"/>
  <c r="AT96"/>
  <c r="AN96"/>
  <c r="W31"/>
  <c r="AT97"/>
  <c r="AN97"/>
  <c i="6" r="F33"/>
  <c i="1" r="AZ99"/>
  <c i="5" r="F33"/>
  <c i="1" r="AZ98"/>
  <c i="5" l="1" r="BK118"/>
  <c r="J118"/>
  <c i="6" r="BK118"/>
  <c r="J118"/>
  <c r="J96"/>
  <c i="3" r="J39"/>
  <c i="5" r="J30"/>
  <c i="1" r="AG98"/>
  <c r="AZ94"/>
  <c r="W29"/>
  <c r="W30"/>
  <c i="2" r="J30"/>
  <c i="1" r="AG95"/>
  <c i="5" l="1" r="J96"/>
  <c r="J39"/>
  <c i="1" r="AN95"/>
  <c i="2" r="J39"/>
  <c i="1" r="AN98"/>
  <c i="6" r="J30"/>
  <c i="1" r="AG99"/>
  <c r="AG94"/>
  <c r="AK26"/>
  <c r="AV94"/>
  <c r="AK29"/>
  <c r="AK35"/>
  <c i="6" l="1" r="J39"/>
  <c i="1" r="AN99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<sst xmlns="http://schemas.openxmlformats.org/spreadsheetml/2006/main">
  <si>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</si>
  <si>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</si>
  <si>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</si>
  <si>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</si>
  <si>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</si>
  <si>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{6e0be12c-732f-4e3b-ac90-bac3bab1d9b6}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</si>
  <si>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</si>
  <si>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</si>
  <si>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</si>
  <si>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</si>
  <si>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</si>
  <si>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</si>
  <si>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</si>
  <si>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</si>
  <si>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7-20-22-07A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</si>
  <si>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</si>
  <si>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</si>
  <si>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Komunikace a inženýrské sítě, Sovětice - jih - krycí list rozpočtu</t>
  </si>
  <si>
    <t>KSO:</t>
  </si>
  <si>
    <t>CC-CZ:</t>
  </si>
  <si>
    <t>Místo:</t>
  </si>
  <si>
    <t>Obec Sovětice</t>
  </si>
  <si>
    <t>Datum:</t>
  </si>
  <si>
    <t>20. 12. 2022</t>
  </si>
  <si>
    <t>Zadavatel:</t>
  </si>
  <si>
    <t>IČ:</t>
  </si>
  <si>
    <t>00269581</t>
  </si>
  <si>
    <t xml:space="preserve">Obec Sovětice, čp. 25, 503 15  Nechanice</t>
  </si>
  <si>
    <t>DIČ:</t>
  </si>
  <si>
    <t>Uchazeč:</t>
  </si>
  <si>
    <t>Vyplň údaj</t>
  </si>
  <si>
    <t>Projektant:</t>
  </si>
  <si>
    <t>16280733</t>
  </si>
  <si>
    <t>Ing. arch. Robert Chládek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</si>
  <si>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</si>
  <si>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</si>
  <si>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</si>
  <si>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</si>
  <si>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</si>
  <si>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</si>
  <si>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</si>
  <si>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</si>
  <si>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</si>
  <si>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</si>
  <si>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</si>
  <si>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</si>
  <si>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</si>
  <si>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</si>
  <si>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</si>
  <si>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</si>
  <si>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</si>
  <si>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</si>
  <si>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</si>
  <si>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</si>
  <si>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</si>
  <si>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</si>
  <si>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</si>
  <si>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</si>
  <si>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</si>
  <si>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</si>
  <si>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</si>
  <si>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</si>
  <si>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</si>
  <si>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</si>
  <si>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</si>
  <si>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</si>
  <si>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</si>
  <si>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</si>
  <si>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</si>
  <si>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</si>
  <si>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</si>
  <si>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</si>
  <si>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</si>
  <si>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</si>
  <si>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</si>
  <si>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</si>
  <si>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</si>
  <si>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</si>
  <si>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</si>
  <si>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</si>
  <si>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</si>
  <si>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</si>
  <si>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</si>
  <si>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</si>
  <si>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Komunikace a zpevněné plochy</t>
  </si>
  <si>
    <t>STA</t>
  </si>
  <si>
    <t>1</t>
  </si>
  <si>
    <t>{625287be-a001-4bd9-9c9b-ad3915d0f8ea}</t>
  </si>
  <si>
    <t>2</t>
  </si>
  <si>
    <t>SO 02</t>
  </si>
  <si>
    <t>Kanalizace jednotná vč. přípojek</t>
  </si>
  <si>
    <t>{5eb2acbe-3f5b-4c1a-b183-2116e0a656d2}</t>
  </si>
  <si>
    <t>SO 03</t>
  </si>
  <si>
    <t>Kanalizace dešťová a vsakování</t>
  </si>
  <si>
    <t>{87360ee6-6d86-4a43-8940-c8181811a126}</t>
  </si>
  <si>
    <t>SO 04</t>
  </si>
  <si>
    <t>Vodovod vč. přípojek</t>
  </si>
  <si>
    <t>{ffc823d0-3090-4c53-a101-b6b06211712e}</t>
  </si>
  <si>
    <t>SO 05</t>
  </si>
  <si>
    <t>Elektroinstalace - veřejné osvětlení</t>
  </si>
  <si>
    <t>{f2cb03ac-f71e-42ae-8cfc-379aa18ef537}</t>
  </si>
  <si>
    <t>KRYCÍ LIST SOUPISU PRACÍ</t>
  </si>
  <si>
    <t>Objekt:</t>
  </si>
  <si>
    <t>SO 01 - Komunikace a zpevněné plochy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</si>
  <si>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</si>
  <si>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</si>
  <si>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</si>
  <si>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</si>
  <si>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</si>
  <si>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</si>
  <si>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SO 01 - Komunikace a zpevněné plochy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</si>
  <si>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</si>
  <si>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</si>
  <si>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</si>
  <si>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</si>
  <si>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</si>
  <si>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</si>
  <si>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</si>
  <si>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</si>
  <si>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</si>
  <si>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</si>
  <si>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</si>
  <si>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</si>
  <si>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</si>
  <si>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</si>
  <si>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</si>
  <si>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K</t>
  </si>
  <si>
    <t>SO 01.1</t>
  </si>
  <si>
    <t>Celkem dle podrobného položkového rozpočtu v příloze</t>
  </si>
  <si>
    <t>kpl</t>
  </si>
  <si>
    <t>4</t>
  </si>
  <si>
    <t>1560060647</t>
  </si>
  <si>
    <t>VV</t>
  </si>
  <si>
    <t>SO 02 - Kanalizace jednotná vč. přípojek</t>
  </si>
  <si>
    <t>PSV - PSV</t>
  </si>
  <si>
    <t xml:space="preserve">    SO 02 - Kanalizace jednotná vč. přípojek</t>
  </si>
  <si>
    <t>PSV</t>
  </si>
  <si>
    <t>SO 02.1</t>
  </si>
  <si>
    <t>16</t>
  </si>
  <si>
    <t>-621793416</t>
  </si>
  <si>
    <t>SO 03 - Kanalizace dešťová a vsakování</t>
  </si>
  <si>
    <t xml:space="preserve">    SO 03 - Kanalizace dešťová a vsakování</t>
  </si>
  <si>
    <t>SO 03.1</t>
  </si>
  <si>
    <t>1111714618</t>
  </si>
  <si>
    <t>SO 04 - Vodovod vč. přípojek</t>
  </si>
  <si>
    <t xml:space="preserve">    SO 04 - Vodovod vč. přípojek</t>
  </si>
  <si>
    <t>SO 04.1</t>
  </si>
  <si>
    <t>1936868325</t>
  </si>
  <si>
    <t>SO 05 - Elektroinstalace - veřejné osvětlení</t>
  </si>
  <si>
    <t xml:space="preserve">    SO 05 - Elektroinstalace - veřejné osvětlení</t>
  </si>
  <si>
    <t>SO 05.1</t>
  </si>
  <si>
    <t>-459663790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</si>
</sst>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32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34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42</v>
      </c>
      <c r="E29" s="45"/>
      <c r="F29" s="30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48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49</v>
      </c>
      <c r="U35" s="52"/>
      <c r="V35" s="52"/>
      <c r="W35" s="52"/>
      <c r="X35" s="54" t="s">
        <v>50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51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52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53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54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53</v>
      </c>
      <c r="AI60" s="40"/>
      <c r="AJ60" s="40"/>
      <c r="AK60" s="40"/>
      <c r="AL60" s="40"/>
      <c r="AM60" s="62" t="s">
        <v>54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55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56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53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54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53</v>
      </c>
      <c r="AI75" s="40"/>
      <c r="AJ75" s="40"/>
      <c r="AK75" s="40"/>
      <c r="AL75" s="40"/>
      <c r="AM75" s="62" t="s">
        <v>54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57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7-20-22-07A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Komunikace a inženýrské sítě, Sovětice - jih - krycí list rozpočtu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Obec Sovětice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20. 12. 2022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Obec Sovětice, čp. 25, 503 15  Nechanice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31</v>
      </c>
      <c r="AJ89" s="38"/>
      <c r="AK89" s="38"/>
      <c r="AL89" s="38"/>
      <c r="AM89" s="78" t="str">
        <f>IF(E17="","",E17)</f>
        <v>Ing. arch. Robert Chládek</v>
      </c>
      <c r="AN89" s="69"/>
      <c r="AO89" s="69"/>
      <c r="AP89" s="69"/>
      <c r="AQ89" s="38"/>
      <c r="AR89" s="42"/>
      <c r="AS89" s="79" t="s">
        <v>58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29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35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59</v>
      </c>
      <c r="D92" s="92"/>
      <c r="E92" s="92"/>
      <c r="F92" s="92"/>
      <c r="G92" s="92"/>
      <c r="H92" s="93"/>
      <c r="I92" s="94" t="s">
        <v>60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61</v>
      </c>
      <c r="AH92" s="92"/>
      <c r="AI92" s="92"/>
      <c r="AJ92" s="92"/>
      <c r="AK92" s="92"/>
      <c r="AL92" s="92"/>
      <c r="AM92" s="92"/>
      <c r="AN92" s="94" t="s">
        <v>62</v>
      </c>
      <c r="AO92" s="92"/>
      <c r="AP92" s="96"/>
      <c r="AQ92" s="97" t="s">
        <v>63</v>
      </c>
      <c r="AR92" s="42"/>
      <c r="AS92" s="98" t="s">
        <v>64</v>
      </c>
      <c r="AT92" s="99" t="s">
        <v>65</v>
      </c>
      <c r="AU92" s="99" t="s">
        <v>66</v>
      </c>
      <c r="AV92" s="99" t="s">
        <v>67</v>
      </c>
      <c r="AW92" s="99" t="s">
        <v>68</v>
      </c>
      <c r="AX92" s="99" t="s">
        <v>69</v>
      </c>
      <c r="AY92" s="99" t="s">
        <v>70</v>
      </c>
      <c r="AZ92" s="99" t="s">
        <v>71</v>
      </c>
      <c r="BA92" s="99" t="s">
        <v>72</v>
      </c>
      <c r="BB92" s="99" t="s">
        <v>73</v>
      </c>
      <c r="BC92" s="99" t="s">
        <v>74</v>
      </c>
      <c r="BD92" s="100" t="s">
        <v>75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76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ROUND(SUM(AG95:AG99),2)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ROUND(SUM(AS95:AS99),2)</f>
        <v>0</v>
      </c>
      <c r="AT94" s="112">
        <f>ROUND(SUM(AV94:AW94),2)</f>
        <v>0</v>
      </c>
      <c r="AU94" s="113">
        <f>ROUND(SUM(AU95:AU99),5)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ROUND(SUM(AZ95:AZ99),2)</f>
        <v>0</v>
      </c>
      <c r="BA94" s="112">
        <f>ROUND(SUM(BA95:BA99),2)</f>
        <v>0</v>
      </c>
      <c r="BB94" s="112">
        <f>ROUND(SUM(BB95:BB99),2)</f>
        <v>0</v>
      </c>
      <c r="BC94" s="112">
        <f>ROUND(SUM(BC95:BC99),2)</f>
        <v>0</v>
      </c>
      <c r="BD94" s="114">
        <f>ROUND(SUM(BD95:BD99),2)</f>
        <v>0</v>
      </c>
      <c r="BE94" s="6"/>
      <c r="BS94" s="115" t="s">
        <v>77</v>
      </c>
      <c r="BT94" s="115" t="s">
        <v>78</v>
      </c>
      <c r="BU94" s="116" t="s">
        <v>79</v>
      </c>
      <c r="BV94" s="115" t="s">
        <v>80</v>
      </c>
      <c r="BW94" s="115" t="s">
        <v>5</v>
      </c>
      <c r="BX94" s="115" t="s">
        <v>81</v>
      </c>
      <c r="CL94" s="115" t="s">
        <v>1</v>
      </c>
    </row>
    <row r="95" s="7" customFormat="1" ht="16.5" customHeight="1">
      <c r="A95" s="117" t="s">
        <v>82</v>
      </c>
      <c r="B95" s="118"/>
      <c r="C95" s="119"/>
      <c r="D95" s="120" t="s">
        <v>83</v>
      </c>
      <c r="E95" s="120"/>
      <c r="F95" s="120"/>
      <c r="G95" s="120"/>
      <c r="H95" s="120"/>
      <c r="I95" s="121"/>
      <c r="J95" s="120" t="s">
        <v>84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'SO 01 - Komunikace a zpev...'!J30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85</v>
      </c>
      <c r="AR95" s="124"/>
      <c r="AS95" s="125">
        <v>0</v>
      </c>
      <c r="AT95" s="126">
        <f>ROUND(SUM(AV95:AW95),2)</f>
        <v>0</v>
      </c>
      <c r="AU95" s="127">
        <f>'SO 01 - Komunikace a zpev...'!P118</f>
        <v>0</v>
      </c>
      <c r="AV95" s="126">
        <f>'SO 01 - Komunikace a zpev...'!J33</f>
        <v>0</v>
      </c>
      <c r="AW95" s="126">
        <f>'SO 01 - Komunikace a zpev...'!J34</f>
        <v>0</v>
      </c>
      <c r="AX95" s="126">
        <f>'SO 01 - Komunikace a zpev...'!J35</f>
        <v>0</v>
      </c>
      <c r="AY95" s="126">
        <f>'SO 01 - Komunikace a zpev...'!J36</f>
        <v>0</v>
      </c>
      <c r="AZ95" s="126">
        <f>'SO 01 - Komunikace a zpev...'!F33</f>
        <v>0</v>
      </c>
      <c r="BA95" s="126">
        <f>'SO 01 - Komunikace a zpev...'!F34</f>
        <v>0</v>
      </c>
      <c r="BB95" s="126">
        <f>'SO 01 - Komunikace a zpev...'!F35</f>
        <v>0</v>
      </c>
      <c r="BC95" s="126">
        <f>'SO 01 - Komunikace a zpev...'!F36</f>
        <v>0</v>
      </c>
      <c r="BD95" s="128">
        <f>'SO 01 - Komunikace a zpev...'!F37</f>
        <v>0</v>
      </c>
      <c r="BE95" s="7"/>
      <c r="BT95" s="129" t="s">
        <v>86</v>
      </c>
      <c r="BV95" s="129" t="s">
        <v>80</v>
      </c>
      <c r="BW95" s="129" t="s">
        <v>87</v>
      </c>
      <c r="BX95" s="129" t="s">
        <v>5</v>
      </c>
      <c r="CL95" s="129" t="s">
        <v>1</v>
      </c>
      <c r="CM95" s="129" t="s">
        <v>88</v>
      </c>
    </row>
    <row r="96" s="7" customFormat="1" ht="16.5" customHeight="1">
      <c r="A96" s="117" t="s">
        <v>82</v>
      </c>
      <c r="B96" s="118"/>
      <c r="C96" s="119"/>
      <c r="D96" s="120" t="s">
        <v>89</v>
      </c>
      <c r="E96" s="120"/>
      <c r="F96" s="120"/>
      <c r="G96" s="120"/>
      <c r="H96" s="120"/>
      <c r="I96" s="121"/>
      <c r="J96" s="120" t="s">
        <v>90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'SO 02 - Kanalizace jednot...'!J30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85</v>
      </c>
      <c r="AR96" s="124"/>
      <c r="AS96" s="125">
        <v>0</v>
      </c>
      <c r="AT96" s="126">
        <f>ROUND(SUM(AV96:AW96),2)</f>
        <v>0</v>
      </c>
      <c r="AU96" s="127">
        <f>'SO 02 - Kanalizace jednot...'!P118</f>
        <v>0</v>
      </c>
      <c r="AV96" s="126">
        <f>'SO 02 - Kanalizace jednot...'!J33</f>
        <v>0</v>
      </c>
      <c r="AW96" s="126">
        <f>'SO 02 - Kanalizace jednot...'!J34</f>
        <v>0</v>
      </c>
      <c r="AX96" s="126">
        <f>'SO 02 - Kanalizace jednot...'!J35</f>
        <v>0</v>
      </c>
      <c r="AY96" s="126">
        <f>'SO 02 - Kanalizace jednot...'!J36</f>
        <v>0</v>
      </c>
      <c r="AZ96" s="126">
        <f>'SO 02 - Kanalizace jednot...'!F33</f>
        <v>0</v>
      </c>
      <c r="BA96" s="126">
        <f>'SO 02 - Kanalizace jednot...'!F34</f>
        <v>0</v>
      </c>
      <c r="BB96" s="126">
        <f>'SO 02 - Kanalizace jednot...'!F35</f>
        <v>0</v>
      </c>
      <c r="BC96" s="126">
        <f>'SO 02 - Kanalizace jednot...'!F36</f>
        <v>0</v>
      </c>
      <c r="BD96" s="128">
        <f>'SO 02 - Kanalizace jednot...'!F37</f>
        <v>0</v>
      </c>
      <c r="BE96" s="7"/>
      <c r="BT96" s="129" t="s">
        <v>86</v>
      </c>
      <c r="BV96" s="129" t="s">
        <v>80</v>
      </c>
      <c r="BW96" s="129" t="s">
        <v>91</v>
      </c>
      <c r="BX96" s="129" t="s">
        <v>5</v>
      </c>
      <c r="CL96" s="129" t="s">
        <v>1</v>
      </c>
      <c r="CM96" s="129" t="s">
        <v>88</v>
      </c>
    </row>
    <row r="97" s="7" customFormat="1" ht="16.5" customHeight="1">
      <c r="A97" s="117" t="s">
        <v>82</v>
      </c>
      <c r="B97" s="118"/>
      <c r="C97" s="119"/>
      <c r="D97" s="120" t="s">
        <v>92</v>
      </c>
      <c r="E97" s="120"/>
      <c r="F97" s="120"/>
      <c r="G97" s="120"/>
      <c r="H97" s="120"/>
      <c r="I97" s="121"/>
      <c r="J97" s="120" t="s">
        <v>93</v>
      </c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2">
        <f>'SO 03 - Kanalizace dešťov...'!J30</f>
        <v>0</v>
      </c>
      <c r="AH97" s="121"/>
      <c r="AI97" s="121"/>
      <c r="AJ97" s="121"/>
      <c r="AK97" s="121"/>
      <c r="AL97" s="121"/>
      <c r="AM97" s="121"/>
      <c r="AN97" s="122">
        <f>SUM(AG97,AT97)</f>
        <v>0</v>
      </c>
      <c r="AO97" s="121"/>
      <c r="AP97" s="121"/>
      <c r="AQ97" s="123" t="s">
        <v>85</v>
      </c>
      <c r="AR97" s="124"/>
      <c r="AS97" s="125">
        <v>0</v>
      </c>
      <c r="AT97" s="126">
        <f>ROUND(SUM(AV97:AW97),2)</f>
        <v>0</v>
      </c>
      <c r="AU97" s="127">
        <f>'SO 03 - Kanalizace dešťov...'!P118</f>
        <v>0</v>
      </c>
      <c r="AV97" s="126">
        <f>'SO 03 - Kanalizace dešťov...'!J33</f>
        <v>0</v>
      </c>
      <c r="AW97" s="126">
        <f>'SO 03 - Kanalizace dešťov...'!J34</f>
        <v>0</v>
      </c>
      <c r="AX97" s="126">
        <f>'SO 03 - Kanalizace dešťov...'!J35</f>
        <v>0</v>
      </c>
      <c r="AY97" s="126">
        <f>'SO 03 - Kanalizace dešťov...'!J36</f>
        <v>0</v>
      </c>
      <c r="AZ97" s="126">
        <f>'SO 03 - Kanalizace dešťov...'!F33</f>
        <v>0</v>
      </c>
      <c r="BA97" s="126">
        <f>'SO 03 - Kanalizace dešťov...'!F34</f>
        <v>0</v>
      </c>
      <c r="BB97" s="126">
        <f>'SO 03 - Kanalizace dešťov...'!F35</f>
        <v>0</v>
      </c>
      <c r="BC97" s="126">
        <f>'SO 03 - Kanalizace dešťov...'!F36</f>
        <v>0</v>
      </c>
      <c r="BD97" s="128">
        <f>'SO 03 - Kanalizace dešťov...'!F37</f>
        <v>0</v>
      </c>
      <c r="BE97" s="7"/>
      <c r="BT97" s="129" t="s">
        <v>86</v>
      </c>
      <c r="BV97" s="129" t="s">
        <v>80</v>
      </c>
      <c r="BW97" s="129" t="s">
        <v>94</v>
      </c>
      <c r="BX97" s="129" t="s">
        <v>5</v>
      </c>
      <c r="CL97" s="129" t="s">
        <v>1</v>
      </c>
      <c r="CM97" s="129" t="s">
        <v>88</v>
      </c>
    </row>
    <row r="98" s="7" customFormat="1" ht="16.5" customHeight="1">
      <c r="A98" s="117" t="s">
        <v>82</v>
      </c>
      <c r="B98" s="118"/>
      <c r="C98" s="119"/>
      <c r="D98" s="120" t="s">
        <v>95</v>
      </c>
      <c r="E98" s="120"/>
      <c r="F98" s="120"/>
      <c r="G98" s="120"/>
      <c r="H98" s="120"/>
      <c r="I98" s="121"/>
      <c r="J98" s="120" t="s">
        <v>96</v>
      </c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2">
        <f>'SO 04 - Vodovod vč. přípojek'!J30</f>
        <v>0</v>
      </c>
      <c r="AH98" s="121"/>
      <c r="AI98" s="121"/>
      <c r="AJ98" s="121"/>
      <c r="AK98" s="121"/>
      <c r="AL98" s="121"/>
      <c r="AM98" s="121"/>
      <c r="AN98" s="122">
        <f>SUM(AG98,AT98)</f>
        <v>0</v>
      </c>
      <c r="AO98" s="121"/>
      <c r="AP98" s="121"/>
      <c r="AQ98" s="123" t="s">
        <v>85</v>
      </c>
      <c r="AR98" s="124"/>
      <c r="AS98" s="125">
        <v>0</v>
      </c>
      <c r="AT98" s="126">
        <f>ROUND(SUM(AV98:AW98),2)</f>
        <v>0</v>
      </c>
      <c r="AU98" s="127">
        <f>'SO 04 - Vodovod vč. přípojek'!P118</f>
        <v>0</v>
      </c>
      <c r="AV98" s="126">
        <f>'SO 04 - Vodovod vč. přípojek'!J33</f>
        <v>0</v>
      </c>
      <c r="AW98" s="126">
        <f>'SO 04 - Vodovod vč. přípojek'!J34</f>
        <v>0</v>
      </c>
      <c r="AX98" s="126">
        <f>'SO 04 - Vodovod vč. přípojek'!J35</f>
        <v>0</v>
      </c>
      <c r="AY98" s="126">
        <f>'SO 04 - Vodovod vč. přípojek'!J36</f>
        <v>0</v>
      </c>
      <c r="AZ98" s="126">
        <f>'SO 04 - Vodovod vč. přípojek'!F33</f>
        <v>0</v>
      </c>
      <c r="BA98" s="126">
        <f>'SO 04 - Vodovod vč. přípojek'!F34</f>
        <v>0</v>
      </c>
      <c r="BB98" s="126">
        <f>'SO 04 - Vodovod vč. přípojek'!F35</f>
        <v>0</v>
      </c>
      <c r="BC98" s="126">
        <f>'SO 04 - Vodovod vč. přípojek'!F36</f>
        <v>0</v>
      </c>
      <c r="BD98" s="128">
        <f>'SO 04 - Vodovod vč. přípojek'!F37</f>
        <v>0</v>
      </c>
      <c r="BE98" s="7"/>
      <c r="BT98" s="129" t="s">
        <v>86</v>
      </c>
      <c r="BV98" s="129" t="s">
        <v>80</v>
      </c>
      <c r="BW98" s="129" t="s">
        <v>97</v>
      </c>
      <c r="BX98" s="129" t="s">
        <v>5</v>
      </c>
      <c r="CL98" s="129" t="s">
        <v>1</v>
      </c>
      <c r="CM98" s="129" t="s">
        <v>88</v>
      </c>
    </row>
    <row r="99" s="7" customFormat="1" ht="16.5" customHeight="1">
      <c r="A99" s="117" t="s">
        <v>82</v>
      </c>
      <c r="B99" s="118"/>
      <c r="C99" s="119"/>
      <c r="D99" s="120" t="s">
        <v>98</v>
      </c>
      <c r="E99" s="120"/>
      <c r="F99" s="120"/>
      <c r="G99" s="120"/>
      <c r="H99" s="120"/>
      <c r="I99" s="121"/>
      <c r="J99" s="120" t="s">
        <v>99</v>
      </c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20"/>
      <c r="X99" s="120"/>
      <c r="Y99" s="120"/>
      <c r="Z99" s="120"/>
      <c r="AA99" s="120"/>
      <c r="AB99" s="120"/>
      <c r="AC99" s="120"/>
      <c r="AD99" s="120"/>
      <c r="AE99" s="120"/>
      <c r="AF99" s="120"/>
      <c r="AG99" s="122">
        <f>'SO 05 - Elektroinstalace ...'!J30</f>
        <v>0</v>
      </c>
      <c r="AH99" s="121"/>
      <c r="AI99" s="121"/>
      <c r="AJ99" s="121"/>
      <c r="AK99" s="121"/>
      <c r="AL99" s="121"/>
      <c r="AM99" s="121"/>
      <c r="AN99" s="122">
        <f>SUM(AG99,AT99)</f>
        <v>0</v>
      </c>
      <c r="AO99" s="121"/>
      <c r="AP99" s="121"/>
      <c r="AQ99" s="123" t="s">
        <v>85</v>
      </c>
      <c r="AR99" s="124"/>
      <c r="AS99" s="130">
        <v>0</v>
      </c>
      <c r="AT99" s="131">
        <f>ROUND(SUM(AV99:AW99),2)</f>
        <v>0</v>
      </c>
      <c r="AU99" s="132">
        <f>'SO 05 - Elektroinstalace ...'!P118</f>
        <v>0</v>
      </c>
      <c r="AV99" s="131">
        <f>'SO 05 - Elektroinstalace ...'!J33</f>
        <v>0</v>
      </c>
      <c r="AW99" s="131">
        <f>'SO 05 - Elektroinstalace ...'!J34</f>
        <v>0</v>
      </c>
      <c r="AX99" s="131">
        <f>'SO 05 - Elektroinstalace ...'!J35</f>
        <v>0</v>
      </c>
      <c r="AY99" s="131">
        <f>'SO 05 - Elektroinstalace ...'!J36</f>
        <v>0</v>
      </c>
      <c r="AZ99" s="131">
        <f>'SO 05 - Elektroinstalace ...'!F33</f>
        <v>0</v>
      </c>
      <c r="BA99" s="131">
        <f>'SO 05 - Elektroinstalace ...'!F34</f>
        <v>0</v>
      </c>
      <c r="BB99" s="131">
        <f>'SO 05 - Elektroinstalace ...'!F35</f>
        <v>0</v>
      </c>
      <c r="BC99" s="131">
        <f>'SO 05 - Elektroinstalace ...'!F36</f>
        <v>0</v>
      </c>
      <c r="BD99" s="133">
        <f>'SO 05 - Elektroinstalace ...'!F37</f>
        <v>0</v>
      </c>
      <c r="BE99" s="7"/>
      <c r="BT99" s="129" t="s">
        <v>86</v>
      </c>
      <c r="BV99" s="129" t="s">
        <v>80</v>
      </c>
      <c r="BW99" s="129" t="s">
        <v>100</v>
      </c>
      <c r="BX99" s="129" t="s">
        <v>5</v>
      </c>
      <c r="CL99" s="129" t="s">
        <v>1</v>
      </c>
      <c r="CM99" s="129" t="s">
        <v>88</v>
      </c>
    </row>
    <row r="100" s="2" customFormat="1" ht="30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38"/>
      <c r="AL100" s="38"/>
      <c r="AM100" s="38"/>
      <c r="AN100" s="38"/>
      <c r="AO100" s="38"/>
      <c r="AP100" s="38"/>
      <c r="AQ100" s="38"/>
      <c r="AR100" s="42"/>
      <c r="AS100" s="36"/>
      <c r="AT100" s="36"/>
      <c r="AU100" s="36"/>
      <c r="AV100" s="36"/>
      <c r="AW100" s="36"/>
      <c r="AX100" s="36"/>
      <c r="AY100" s="36"/>
      <c r="AZ100" s="36"/>
      <c r="BA100" s="36"/>
      <c r="BB100" s="36"/>
      <c r="BC100" s="36"/>
      <c r="BD100" s="36"/>
      <c r="B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/>
      <c r="Z101" s="65"/>
      <c r="AA101" s="65"/>
      <c r="AB101" s="65"/>
      <c r="AC101" s="65"/>
      <c r="AD101" s="65"/>
      <c r="AE101" s="65"/>
      <c r="AF101" s="65"/>
      <c r="AG101" s="65"/>
      <c r="AH101" s="65"/>
      <c r="AI101" s="65"/>
      <c r="AJ101" s="65"/>
      <c r="AK101" s="65"/>
      <c r="AL101" s="65"/>
      <c r="AM101" s="65"/>
      <c r="AN101" s="65"/>
      <c r="AO101" s="65"/>
      <c r="AP101" s="65"/>
      <c r="AQ101" s="65"/>
      <c r="AR101" s="42"/>
      <c r="AS101" s="36"/>
      <c r="AT101" s="36"/>
      <c r="AU101" s="36"/>
      <c r="AV101" s="36"/>
      <c r="AW101" s="36"/>
      <c r="AX101" s="36"/>
      <c r="AY101" s="36"/>
      <c r="AZ101" s="36"/>
      <c r="BA101" s="36"/>
      <c r="BB101" s="36"/>
      <c r="BC101" s="36"/>
      <c r="BD101" s="36"/>
      <c r="BE101" s="36"/>
    </row>
  </sheetData>
  <sheetProtection sheet="1" formatColumns="0" formatRows="0" objects="1" scenarios="1" spinCount="100000" saltValue="zHzlsW1aK+u63pYLXoAa/p4uWPG71RZQwmAGyRUNL7GSZhcRy3zXkE5uM6VvY6sPghhsLt3mkFX7n6TtgG7jMw==" hashValue="pNKvMdcrzrUA6GDNLsmZEo5ofCQrbX75y52kCyNrjQSmXNqJI/R8QcWdJOfFF+6Phs93ZDu0tPd8Bx8bed/EEw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1 - Komunikace a zpev...'!C2" display="/"/>
    <hyperlink ref="A96" location="'SO 02 - Kanalizace jednot...'!C2" display="/"/>
    <hyperlink ref="A97" location="'SO 03 - Kanalizace dešťov...'!C2" display="/"/>
    <hyperlink ref="A98" location="'SO 04 - Vodovod vč. přípojek'!C2" display="/"/>
    <hyperlink ref="A99" location="'SO 05 - Elektroinstalace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88</v>
      </c>
    </row>
    <row r="4" s="1" customFormat="1" ht="24.96" customHeight="1">
      <c r="B4" s="18"/>
      <c r="D4" s="136" t="s">
        <v>101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Komunikace a inženýrské sítě, Sovětice - jih - krycí list rozpočtu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102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103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20. 12. 2022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29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31</v>
      </c>
      <c r="E20" s="36"/>
      <c r="F20" s="36"/>
      <c r="G20" s="36"/>
      <c r="H20" s="36"/>
      <c r="I20" s="138" t="s">
        <v>25</v>
      </c>
      <c r="J20" s="141" t="s">
        <v>32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33</v>
      </c>
      <c r="F21" s="36"/>
      <c r="G21" s="36"/>
      <c r="H21" s="36"/>
      <c r="I21" s="138" t="s">
        <v>28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35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28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38</v>
      </c>
      <c r="E30" s="36"/>
      <c r="F30" s="36"/>
      <c r="G30" s="36"/>
      <c r="H30" s="36"/>
      <c r="I30" s="36"/>
      <c r="J30" s="149">
        <f>ROUND(J118,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40</v>
      </c>
      <c r="G32" s="36"/>
      <c r="H32" s="36"/>
      <c r="I32" s="150" t="s">
        <v>39</v>
      </c>
      <c r="J32" s="150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42</v>
      </c>
      <c r="E33" s="138" t="s">
        <v>43</v>
      </c>
      <c r="F33" s="152">
        <f>ROUND((SUM(BE118:BE122)),  2)</f>
        <v>0</v>
      </c>
      <c r="G33" s="36"/>
      <c r="H33" s="36"/>
      <c r="I33" s="153">
        <v>0.20999999999999999</v>
      </c>
      <c r="J33" s="152">
        <f>ROUND(((SUM(BE118:BE122))*I33),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44</v>
      </c>
      <c r="F34" s="152">
        <f>ROUND((SUM(BF118:BF122)),  2)</f>
        <v>0</v>
      </c>
      <c r="G34" s="36"/>
      <c r="H34" s="36"/>
      <c r="I34" s="153">
        <v>0.14999999999999999</v>
      </c>
      <c r="J34" s="152">
        <f>ROUND(((SUM(BF118:BF122))*I34),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45</v>
      </c>
      <c r="F35" s="152">
        <f>ROUND((SUM(BG118:BG122)),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46</v>
      </c>
      <c r="F36" s="152">
        <f>ROUND((SUM(BH118:BH122)),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47</v>
      </c>
      <c r="F37" s="152">
        <f>ROUND((SUM(BI118:BI122)),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51</v>
      </c>
      <c r="E50" s="162"/>
      <c r="F50" s="162"/>
      <c r="G50" s="161" t="s">
        <v>52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53</v>
      </c>
      <c r="E61" s="164"/>
      <c r="F61" s="165" t="s">
        <v>54</v>
      </c>
      <c r="G61" s="163" t="s">
        <v>53</v>
      </c>
      <c r="H61" s="164"/>
      <c r="I61" s="164"/>
      <c r="J61" s="166" t="s">
        <v>54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55</v>
      </c>
      <c r="E65" s="167"/>
      <c r="F65" s="167"/>
      <c r="G65" s="161" t="s">
        <v>56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53</v>
      </c>
      <c r="E76" s="164"/>
      <c r="F76" s="165" t="s">
        <v>54</v>
      </c>
      <c r="G76" s="163" t="s">
        <v>53</v>
      </c>
      <c r="H76" s="164"/>
      <c r="I76" s="164"/>
      <c r="J76" s="166" t="s">
        <v>54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104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Komunikace a inženýrské sítě, Sovětice - jih - krycí list rozpočtu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102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01 - Komunikace a zpevněné plochy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Obec Sovětice</v>
      </c>
      <c r="G89" s="38"/>
      <c r="H89" s="38"/>
      <c r="I89" s="30" t="s">
        <v>22</v>
      </c>
      <c r="J89" s="77" t="str">
        <f>IF(J12="","",J12)</f>
        <v>20. 12. 2022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24</v>
      </c>
      <c r="D91" s="38"/>
      <c r="E91" s="38"/>
      <c r="F91" s="25" t="str">
        <f>E15</f>
        <v xml:space="preserve">Obec Sovětice, čp. 25, 503 15  Nechanice</v>
      </c>
      <c r="G91" s="38"/>
      <c r="H91" s="38"/>
      <c r="I91" s="30" t="s">
        <v>31</v>
      </c>
      <c r="J91" s="34" t="str">
        <f>E21</f>
        <v>Ing. arch. Robert Chládek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29</v>
      </c>
      <c r="D92" s="38"/>
      <c r="E92" s="38"/>
      <c r="F92" s="25" t="str">
        <f>IF(E18="","",E18)</f>
        <v>Vyplň údaj</v>
      </c>
      <c r="G92" s="38"/>
      <c r="H92" s="38"/>
      <c r="I92" s="30" t="s">
        <v>35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105</v>
      </c>
      <c r="D94" s="174"/>
      <c r="E94" s="174"/>
      <c r="F94" s="174"/>
      <c r="G94" s="174"/>
      <c r="H94" s="174"/>
      <c r="I94" s="174"/>
      <c r="J94" s="175" t="s">
        <v>106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107</v>
      </c>
      <c r="D96" s="38"/>
      <c r="E96" s="38"/>
      <c r="F96" s="38"/>
      <c r="G96" s="38"/>
      <c r="H96" s="38"/>
      <c r="I96" s="38"/>
      <c r="J96" s="108">
        <f>J118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108</v>
      </c>
    </row>
    <row r="97" s="9" customFormat="1" ht="24.96" customHeight="1">
      <c r="A97" s="9"/>
      <c r="B97" s="177"/>
      <c r="C97" s="178"/>
      <c r="D97" s="179" t="s">
        <v>109</v>
      </c>
      <c r="E97" s="180"/>
      <c r="F97" s="180"/>
      <c r="G97" s="180"/>
      <c r="H97" s="180"/>
      <c r="I97" s="180"/>
      <c r="J97" s="181">
        <f>J119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110</v>
      </c>
      <c r="E98" s="186"/>
      <c r="F98" s="186"/>
      <c r="G98" s="186"/>
      <c r="H98" s="186"/>
      <c r="I98" s="186"/>
      <c r="J98" s="187">
        <f>J120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111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72" t="str">
        <f>E7</f>
        <v>Komunikace a inženýrské sítě, Sovětice - jih - krycí list rozpočtu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102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74" t="str">
        <f>E9</f>
        <v>SO 01 - Komunikace a zpevněné plochy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20</v>
      </c>
      <c r="D112" s="38"/>
      <c r="E112" s="38"/>
      <c r="F112" s="25" t="str">
        <f>F12</f>
        <v>Obec Sovětice</v>
      </c>
      <c r="G112" s="38"/>
      <c r="H112" s="38"/>
      <c r="I112" s="30" t="s">
        <v>22</v>
      </c>
      <c r="J112" s="77" t="str">
        <f>IF(J12="","",J12)</f>
        <v>20. 12. 2022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25.65" customHeight="1">
      <c r="A114" s="36"/>
      <c r="B114" s="37"/>
      <c r="C114" s="30" t="s">
        <v>24</v>
      </c>
      <c r="D114" s="38"/>
      <c r="E114" s="38"/>
      <c r="F114" s="25" t="str">
        <f>E15</f>
        <v xml:space="preserve">Obec Sovětice, čp. 25, 503 15  Nechanice</v>
      </c>
      <c r="G114" s="38"/>
      <c r="H114" s="38"/>
      <c r="I114" s="30" t="s">
        <v>31</v>
      </c>
      <c r="J114" s="34" t="str">
        <f>E21</f>
        <v>Ing. arch. Robert Chládek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29</v>
      </c>
      <c r="D115" s="38"/>
      <c r="E115" s="38"/>
      <c r="F115" s="25" t="str">
        <f>IF(E18="","",E18)</f>
        <v>Vyplň údaj</v>
      </c>
      <c r="G115" s="38"/>
      <c r="H115" s="38"/>
      <c r="I115" s="30" t="s">
        <v>35</v>
      </c>
      <c r="J115" s="34" t="str">
        <f>E24</f>
        <v xml:space="preserve"> 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0.32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11" customFormat="1" ht="29.28" customHeight="1">
      <c r="A117" s="189"/>
      <c r="B117" s="190"/>
      <c r="C117" s="191" t="s">
        <v>112</v>
      </c>
      <c r="D117" s="192" t="s">
        <v>63</v>
      </c>
      <c r="E117" s="192" t="s">
        <v>59</v>
      </c>
      <c r="F117" s="192" t="s">
        <v>60</v>
      </c>
      <c r="G117" s="192" t="s">
        <v>113</v>
      </c>
      <c r="H117" s="192" t="s">
        <v>114</v>
      </c>
      <c r="I117" s="192" t="s">
        <v>115</v>
      </c>
      <c r="J117" s="192" t="s">
        <v>106</v>
      </c>
      <c r="K117" s="193" t="s">
        <v>116</v>
      </c>
      <c r="L117" s="194"/>
      <c r="M117" s="98" t="s">
        <v>1</v>
      </c>
      <c r="N117" s="99" t="s">
        <v>42</v>
      </c>
      <c r="O117" s="99" t="s">
        <v>117</v>
      </c>
      <c r="P117" s="99" t="s">
        <v>118</v>
      </c>
      <c r="Q117" s="99" t="s">
        <v>119</v>
      </c>
      <c r="R117" s="99" t="s">
        <v>120</v>
      </c>
      <c r="S117" s="99" t="s">
        <v>121</v>
      </c>
      <c r="T117" s="100" t="s">
        <v>122</v>
      </c>
      <c r="U117" s="189"/>
      <c r="V117" s="189"/>
      <c r="W117" s="189"/>
      <c r="X117" s="189"/>
      <c r="Y117" s="189"/>
      <c r="Z117" s="189"/>
      <c r="AA117" s="189"/>
      <c r="AB117" s="189"/>
      <c r="AC117" s="189"/>
      <c r="AD117" s="189"/>
      <c r="AE117" s="189"/>
    </row>
    <row r="118" s="2" customFormat="1" ht="22.8" customHeight="1">
      <c r="A118" s="36"/>
      <c r="B118" s="37"/>
      <c r="C118" s="105" t="s">
        <v>123</v>
      </c>
      <c r="D118" s="38"/>
      <c r="E118" s="38"/>
      <c r="F118" s="38"/>
      <c r="G118" s="38"/>
      <c r="H118" s="38"/>
      <c r="I118" s="38"/>
      <c r="J118" s="195">
        <f>BK118</f>
        <v>0</v>
      </c>
      <c r="K118" s="38"/>
      <c r="L118" s="42"/>
      <c r="M118" s="101"/>
      <c r="N118" s="196"/>
      <c r="O118" s="102"/>
      <c r="P118" s="197">
        <f>P119</f>
        <v>0</v>
      </c>
      <c r="Q118" s="102"/>
      <c r="R118" s="197">
        <f>R119</f>
        <v>0</v>
      </c>
      <c r="S118" s="102"/>
      <c r="T118" s="198">
        <f>T119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77</v>
      </c>
      <c r="AU118" s="15" t="s">
        <v>108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77</v>
      </c>
      <c r="E119" s="203" t="s">
        <v>124</v>
      </c>
      <c r="F119" s="203" t="s">
        <v>124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86</v>
      </c>
      <c r="AT119" s="212" t="s">
        <v>77</v>
      </c>
      <c r="AU119" s="212" t="s">
        <v>78</v>
      </c>
      <c r="AY119" s="211" t="s">
        <v>125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77</v>
      </c>
      <c r="E120" s="214" t="s">
        <v>83</v>
      </c>
      <c r="F120" s="214" t="s">
        <v>84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SUM(P121:P122)</f>
        <v>0</v>
      </c>
      <c r="Q120" s="208"/>
      <c r="R120" s="209">
        <f>SUM(R121:R122)</f>
        <v>0</v>
      </c>
      <c r="S120" s="208"/>
      <c r="T120" s="210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86</v>
      </c>
      <c r="AT120" s="212" t="s">
        <v>77</v>
      </c>
      <c r="AU120" s="212" t="s">
        <v>86</v>
      </c>
      <c r="AY120" s="211" t="s">
        <v>125</v>
      </c>
      <c r="BK120" s="213">
        <f>SUM(BK121:BK122)</f>
        <v>0</v>
      </c>
    </row>
    <row r="121" s="2" customFormat="1" ht="24.15" customHeight="1">
      <c r="A121" s="36"/>
      <c r="B121" s="37"/>
      <c r="C121" s="216" t="s">
        <v>86</v>
      </c>
      <c r="D121" s="216" t="s">
        <v>126</v>
      </c>
      <c r="E121" s="217" t="s">
        <v>127</v>
      </c>
      <c r="F121" s="218" t="s">
        <v>128</v>
      </c>
      <c r="G121" s="219" t="s">
        <v>129</v>
      </c>
      <c r="H121" s="220">
        <v>1</v>
      </c>
      <c r="I121" s="221"/>
      <c r="J121" s="222">
        <f>ROUND(I121*H121,2)</f>
        <v>0</v>
      </c>
      <c r="K121" s="218" t="s">
        <v>1</v>
      </c>
      <c r="L121" s="42"/>
      <c r="M121" s="223" t="s">
        <v>1</v>
      </c>
      <c r="N121" s="224" t="s">
        <v>43</v>
      </c>
      <c r="O121" s="89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7" t="s">
        <v>130</v>
      </c>
      <c r="AT121" s="227" t="s">
        <v>126</v>
      </c>
      <c r="AU121" s="227" t="s">
        <v>88</v>
      </c>
      <c r="AY121" s="15" t="s">
        <v>125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5" t="s">
        <v>86</v>
      </c>
      <c r="BK121" s="228">
        <f>ROUND(I121*H121,2)</f>
        <v>0</v>
      </c>
      <c r="BL121" s="15" t="s">
        <v>130</v>
      </c>
      <c r="BM121" s="227" t="s">
        <v>131</v>
      </c>
    </row>
    <row r="122" s="13" customFormat="1">
      <c r="A122" s="13"/>
      <c r="B122" s="229"/>
      <c r="C122" s="230"/>
      <c r="D122" s="231" t="s">
        <v>132</v>
      </c>
      <c r="E122" s="232" t="s">
        <v>1</v>
      </c>
      <c r="F122" s="233" t="s">
        <v>86</v>
      </c>
      <c r="G122" s="230"/>
      <c r="H122" s="234">
        <v>1</v>
      </c>
      <c r="I122" s="235"/>
      <c r="J122" s="230"/>
      <c r="K122" s="230"/>
      <c r="L122" s="236"/>
      <c r="M122" s="237"/>
      <c r="N122" s="238"/>
      <c r="O122" s="238"/>
      <c r="P122" s="238"/>
      <c r="Q122" s="238"/>
      <c r="R122" s="238"/>
      <c r="S122" s="238"/>
      <c r="T122" s="23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0" t="s">
        <v>132</v>
      </c>
      <c r="AU122" s="240" t="s">
        <v>88</v>
      </c>
      <c r="AV122" s="13" t="s">
        <v>88</v>
      </c>
      <c r="AW122" s="13" t="s">
        <v>34</v>
      </c>
      <c r="AX122" s="13" t="s">
        <v>86</v>
      </c>
      <c r="AY122" s="240" t="s">
        <v>125</v>
      </c>
    </row>
    <row r="123" s="2" customFormat="1" ht="6.96" customHeight="1">
      <c r="A123" s="36"/>
      <c r="B123" s="64"/>
      <c r="C123" s="65"/>
      <c r="D123" s="65"/>
      <c r="E123" s="65"/>
      <c r="F123" s="65"/>
      <c r="G123" s="65"/>
      <c r="H123" s="65"/>
      <c r="I123" s="65"/>
      <c r="J123" s="65"/>
      <c r="K123" s="65"/>
      <c r="L123" s="42"/>
      <c r="M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</sheetData>
  <sheetProtection sheet="1" autoFilter="0" formatColumns="0" formatRows="0" objects="1" scenarios="1" spinCount="100000" saltValue="0h4Q29Uk2o+oCT9MVgO1RGTrAnM9Hoi2VY0IRzLAgn+M0BFZ1vnFPtJJwYvCOGohyOB3vJOW51Q/MUq7t8d16g==" hashValue="pDNOoQMxAT8XJXmgc3yQZkDZJ+6EC0RLv40WDDSgE3DdCPWr4DK3Gj73KJqzavdjx0ymYhJ8s2LfH8D4m4mrgg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91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88</v>
      </c>
    </row>
    <row r="4" s="1" customFormat="1" ht="24.96" customHeight="1">
      <c r="B4" s="18"/>
      <c r="D4" s="136" t="s">
        <v>101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Komunikace a inženýrské sítě, Sovětice - jih - krycí list rozpočtu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102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133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20. 12. 2022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29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31</v>
      </c>
      <c r="E20" s="36"/>
      <c r="F20" s="36"/>
      <c r="G20" s="36"/>
      <c r="H20" s="36"/>
      <c r="I20" s="138" t="s">
        <v>25</v>
      </c>
      <c r="J20" s="141" t="s">
        <v>32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33</v>
      </c>
      <c r="F21" s="36"/>
      <c r="G21" s="36"/>
      <c r="H21" s="36"/>
      <c r="I21" s="138" t="s">
        <v>28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35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28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38</v>
      </c>
      <c r="E30" s="36"/>
      <c r="F30" s="36"/>
      <c r="G30" s="36"/>
      <c r="H30" s="36"/>
      <c r="I30" s="36"/>
      <c r="J30" s="149">
        <f>ROUND(J118,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40</v>
      </c>
      <c r="G32" s="36"/>
      <c r="H32" s="36"/>
      <c r="I32" s="150" t="s">
        <v>39</v>
      </c>
      <c r="J32" s="150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42</v>
      </c>
      <c r="E33" s="138" t="s">
        <v>43</v>
      </c>
      <c r="F33" s="152">
        <f>ROUND((SUM(BE118:BE122)),  2)</f>
        <v>0</v>
      </c>
      <c r="G33" s="36"/>
      <c r="H33" s="36"/>
      <c r="I33" s="153">
        <v>0.20999999999999999</v>
      </c>
      <c r="J33" s="152">
        <f>ROUND(((SUM(BE118:BE122))*I33),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44</v>
      </c>
      <c r="F34" s="152">
        <f>ROUND((SUM(BF118:BF122)),  2)</f>
        <v>0</v>
      </c>
      <c r="G34" s="36"/>
      <c r="H34" s="36"/>
      <c r="I34" s="153">
        <v>0.14999999999999999</v>
      </c>
      <c r="J34" s="152">
        <f>ROUND(((SUM(BF118:BF122))*I34),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45</v>
      </c>
      <c r="F35" s="152">
        <f>ROUND((SUM(BG118:BG122)),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46</v>
      </c>
      <c r="F36" s="152">
        <f>ROUND((SUM(BH118:BH122)),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47</v>
      </c>
      <c r="F37" s="152">
        <f>ROUND((SUM(BI118:BI122)),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51</v>
      </c>
      <c r="E50" s="162"/>
      <c r="F50" s="162"/>
      <c r="G50" s="161" t="s">
        <v>52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53</v>
      </c>
      <c r="E61" s="164"/>
      <c r="F61" s="165" t="s">
        <v>54</v>
      </c>
      <c r="G61" s="163" t="s">
        <v>53</v>
      </c>
      <c r="H61" s="164"/>
      <c r="I61" s="164"/>
      <c r="J61" s="166" t="s">
        <v>54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55</v>
      </c>
      <c r="E65" s="167"/>
      <c r="F65" s="167"/>
      <c r="G65" s="161" t="s">
        <v>56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53</v>
      </c>
      <c r="E76" s="164"/>
      <c r="F76" s="165" t="s">
        <v>54</v>
      </c>
      <c r="G76" s="163" t="s">
        <v>53</v>
      </c>
      <c r="H76" s="164"/>
      <c r="I76" s="164"/>
      <c r="J76" s="166" t="s">
        <v>54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104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Komunikace a inženýrské sítě, Sovětice - jih - krycí list rozpočtu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102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02 - Kanalizace jednotná vč. přípojek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Obec Sovětice</v>
      </c>
      <c r="G89" s="38"/>
      <c r="H89" s="38"/>
      <c r="I89" s="30" t="s">
        <v>22</v>
      </c>
      <c r="J89" s="77" t="str">
        <f>IF(J12="","",J12)</f>
        <v>20. 12. 2022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24</v>
      </c>
      <c r="D91" s="38"/>
      <c r="E91" s="38"/>
      <c r="F91" s="25" t="str">
        <f>E15</f>
        <v xml:space="preserve">Obec Sovětice, čp. 25, 503 15  Nechanice</v>
      </c>
      <c r="G91" s="38"/>
      <c r="H91" s="38"/>
      <c r="I91" s="30" t="s">
        <v>31</v>
      </c>
      <c r="J91" s="34" t="str">
        <f>E21</f>
        <v>Ing. arch. Robert Chládek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29</v>
      </c>
      <c r="D92" s="38"/>
      <c r="E92" s="38"/>
      <c r="F92" s="25" t="str">
        <f>IF(E18="","",E18)</f>
        <v>Vyplň údaj</v>
      </c>
      <c r="G92" s="38"/>
      <c r="H92" s="38"/>
      <c r="I92" s="30" t="s">
        <v>35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105</v>
      </c>
      <c r="D94" s="174"/>
      <c r="E94" s="174"/>
      <c r="F94" s="174"/>
      <c r="G94" s="174"/>
      <c r="H94" s="174"/>
      <c r="I94" s="174"/>
      <c r="J94" s="175" t="s">
        <v>106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107</v>
      </c>
      <c r="D96" s="38"/>
      <c r="E96" s="38"/>
      <c r="F96" s="38"/>
      <c r="G96" s="38"/>
      <c r="H96" s="38"/>
      <c r="I96" s="38"/>
      <c r="J96" s="108">
        <f>J118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108</v>
      </c>
    </row>
    <row r="97" s="9" customFormat="1" ht="24.96" customHeight="1">
      <c r="A97" s="9"/>
      <c r="B97" s="177"/>
      <c r="C97" s="178"/>
      <c r="D97" s="179" t="s">
        <v>134</v>
      </c>
      <c r="E97" s="180"/>
      <c r="F97" s="180"/>
      <c r="G97" s="180"/>
      <c r="H97" s="180"/>
      <c r="I97" s="180"/>
      <c r="J97" s="181">
        <f>J119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135</v>
      </c>
      <c r="E98" s="186"/>
      <c r="F98" s="186"/>
      <c r="G98" s="186"/>
      <c r="H98" s="186"/>
      <c r="I98" s="186"/>
      <c r="J98" s="187">
        <f>J120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111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72" t="str">
        <f>E7</f>
        <v>Komunikace a inženýrské sítě, Sovětice - jih - krycí list rozpočtu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102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74" t="str">
        <f>E9</f>
        <v>SO 02 - Kanalizace jednotná vč. přípojek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20</v>
      </c>
      <c r="D112" s="38"/>
      <c r="E112" s="38"/>
      <c r="F112" s="25" t="str">
        <f>F12</f>
        <v>Obec Sovětice</v>
      </c>
      <c r="G112" s="38"/>
      <c r="H112" s="38"/>
      <c r="I112" s="30" t="s">
        <v>22</v>
      </c>
      <c r="J112" s="77" t="str">
        <f>IF(J12="","",J12)</f>
        <v>20. 12. 2022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25.65" customHeight="1">
      <c r="A114" s="36"/>
      <c r="B114" s="37"/>
      <c r="C114" s="30" t="s">
        <v>24</v>
      </c>
      <c r="D114" s="38"/>
      <c r="E114" s="38"/>
      <c r="F114" s="25" t="str">
        <f>E15</f>
        <v xml:space="preserve">Obec Sovětice, čp. 25, 503 15  Nechanice</v>
      </c>
      <c r="G114" s="38"/>
      <c r="H114" s="38"/>
      <c r="I114" s="30" t="s">
        <v>31</v>
      </c>
      <c r="J114" s="34" t="str">
        <f>E21</f>
        <v>Ing. arch. Robert Chládek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29</v>
      </c>
      <c r="D115" s="38"/>
      <c r="E115" s="38"/>
      <c r="F115" s="25" t="str">
        <f>IF(E18="","",E18)</f>
        <v>Vyplň údaj</v>
      </c>
      <c r="G115" s="38"/>
      <c r="H115" s="38"/>
      <c r="I115" s="30" t="s">
        <v>35</v>
      </c>
      <c r="J115" s="34" t="str">
        <f>E24</f>
        <v xml:space="preserve"> 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0.32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11" customFormat="1" ht="29.28" customHeight="1">
      <c r="A117" s="189"/>
      <c r="B117" s="190"/>
      <c r="C117" s="191" t="s">
        <v>112</v>
      </c>
      <c r="D117" s="192" t="s">
        <v>63</v>
      </c>
      <c r="E117" s="192" t="s">
        <v>59</v>
      </c>
      <c r="F117" s="192" t="s">
        <v>60</v>
      </c>
      <c r="G117" s="192" t="s">
        <v>113</v>
      </c>
      <c r="H117" s="192" t="s">
        <v>114</v>
      </c>
      <c r="I117" s="192" t="s">
        <v>115</v>
      </c>
      <c r="J117" s="192" t="s">
        <v>106</v>
      </c>
      <c r="K117" s="193" t="s">
        <v>116</v>
      </c>
      <c r="L117" s="194"/>
      <c r="M117" s="98" t="s">
        <v>1</v>
      </c>
      <c r="N117" s="99" t="s">
        <v>42</v>
      </c>
      <c r="O117" s="99" t="s">
        <v>117</v>
      </c>
      <c r="P117" s="99" t="s">
        <v>118</v>
      </c>
      <c r="Q117" s="99" t="s">
        <v>119</v>
      </c>
      <c r="R117" s="99" t="s">
        <v>120</v>
      </c>
      <c r="S117" s="99" t="s">
        <v>121</v>
      </c>
      <c r="T117" s="100" t="s">
        <v>122</v>
      </c>
      <c r="U117" s="189"/>
      <c r="V117" s="189"/>
      <c r="W117" s="189"/>
      <c r="X117" s="189"/>
      <c r="Y117" s="189"/>
      <c r="Z117" s="189"/>
      <c r="AA117" s="189"/>
      <c r="AB117" s="189"/>
      <c r="AC117" s="189"/>
      <c r="AD117" s="189"/>
      <c r="AE117" s="189"/>
    </row>
    <row r="118" s="2" customFormat="1" ht="22.8" customHeight="1">
      <c r="A118" s="36"/>
      <c r="B118" s="37"/>
      <c r="C118" s="105" t="s">
        <v>123</v>
      </c>
      <c r="D118" s="38"/>
      <c r="E118" s="38"/>
      <c r="F118" s="38"/>
      <c r="G118" s="38"/>
      <c r="H118" s="38"/>
      <c r="I118" s="38"/>
      <c r="J118" s="195">
        <f>BK118</f>
        <v>0</v>
      </c>
      <c r="K118" s="38"/>
      <c r="L118" s="42"/>
      <c r="M118" s="101"/>
      <c r="N118" s="196"/>
      <c r="O118" s="102"/>
      <c r="P118" s="197">
        <f>P119</f>
        <v>0</v>
      </c>
      <c r="Q118" s="102"/>
      <c r="R118" s="197">
        <f>R119</f>
        <v>0</v>
      </c>
      <c r="S118" s="102"/>
      <c r="T118" s="198">
        <f>T119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77</v>
      </c>
      <c r="AU118" s="15" t="s">
        <v>108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77</v>
      </c>
      <c r="E119" s="203" t="s">
        <v>136</v>
      </c>
      <c r="F119" s="203" t="s">
        <v>136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88</v>
      </c>
      <c r="AT119" s="212" t="s">
        <v>77</v>
      </c>
      <c r="AU119" s="212" t="s">
        <v>78</v>
      </c>
      <c r="AY119" s="211" t="s">
        <v>125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77</v>
      </c>
      <c r="E120" s="214" t="s">
        <v>89</v>
      </c>
      <c r="F120" s="214" t="s">
        <v>90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SUM(P121:P122)</f>
        <v>0</v>
      </c>
      <c r="Q120" s="208"/>
      <c r="R120" s="209">
        <f>SUM(R121:R122)</f>
        <v>0</v>
      </c>
      <c r="S120" s="208"/>
      <c r="T120" s="210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88</v>
      </c>
      <c r="AT120" s="212" t="s">
        <v>77</v>
      </c>
      <c r="AU120" s="212" t="s">
        <v>86</v>
      </c>
      <c r="AY120" s="211" t="s">
        <v>125</v>
      </c>
      <c r="BK120" s="213">
        <f>SUM(BK121:BK122)</f>
        <v>0</v>
      </c>
    </row>
    <row r="121" s="2" customFormat="1" ht="24.15" customHeight="1">
      <c r="A121" s="36"/>
      <c r="B121" s="37"/>
      <c r="C121" s="216" t="s">
        <v>86</v>
      </c>
      <c r="D121" s="216" t="s">
        <v>126</v>
      </c>
      <c r="E121" s="217" t="s">
        <v>137</v>
      </c>
      <c r="F121" s="218" t="s">
        <v>128</v>
      </c>
      <c r="G121" s="219" t="s">
        <v>129</v>
      </c>
      <c r="H121" s="220">
        <v>1</v>
      </c>
      <c r="I121" s="221"/>
      <c r="J121" s="222">
        <f>ROUND(I121*H121,2)</f>
        <v>0</v>
      </c>
      <c r="K121" s="218" t="s">
        <v>1</v>
      </c>
      <c r="L121" s="42"/>
      <c r="M121" s="223" t="s">
        <v>1</v>
      </c>
      <c r="N121" s="224" t="s">
        <v>43</v>
      </c>
      <c r="O121" s="89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7" t="s">
        <v>138</v>
      </c>
      <c r="AT121" s="227" t="s">
        <v>126</v>
      </c>
      <c r="AU121" s="227" t="s">
        <v>88</v>
      </c>
      <c r="AY121" s="15" t="s">
        <v>125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5" t="s">
        <v>86</v>
      </c>
      <c r="BK121" s="228">
        <f>ROUND(I121*H121,2)</f>
        <v>0</v>
      </c>
      <c r="BL121" s="15" t="s">
        <v>138</v>
      </c>
      <c r="BM121" s="227" t="s">
        <v>139</v>
      </c>
    </row>
    <row r="122" s="13" customFormat="1">
      <c r="A122" s="13"/>
      <c r="B122" s="229"/>
      <c r="C122" s="230"/>
      <c r="D122" s="231" t="s">
        <v>132</v>
      </c>
      <c r="E122" s="232" t="s">
        <v>1</v>
      </c>
      <c r="F122" s="233" t="s">
        <v>86</v>
      </c>
      <c r="G122" s="230"/>
      <c r="H122" s="234">
        <v>1</v>
      </c>
      <c r="I122" s="235"/>
      <c r="J122" s="230"/>
      <c r="K122" s="230"/>
      <c r="L122" s="236"/>
      <c r="M122" s="237"/>
      <c r="N122" s="238"/>
      <c r="O122" s="238"/>
      <c r="P122" s="238"/>
      <c r="Q122" s="238"/>
      <c r="R122" s="238"/>
      <c r="S122" s="238"/>
      <c r="T122" s="23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0" t="s">
        <v>132</v>
      </c>
      <c r="AU122" s="240" t="s">
        <v>88</v>
      </c>
      <c r="AV122" s="13" t="s">
        <v>88</v>
      </c>
      <c r="AW122" s="13" t="s">
        <v>34</v>
      </c>
      <c r="AX122" s="13" t="s">
        <v>86</v>
      </c>
      <c r="AY122" s="240" t="s">
        <v>125</v>
      </c>
    </row>
    <row r="123" s="2" customFormat="1" ht="6.96" customHeight="1">
      <c r="A123" s="36"/>
      <c r="B123" s="64"/>
      <c r="C123" s="65"/>
      <c r="D123" s="65"/>
      <c r="E123" s="65"/>
      <c r="F123" s="65"/>
      <c r="G123" s="65"/>
      <c r="H123" s="65"/>
      <c r="I123" s="65"/>
      <c r="J123" s="65"/>
      <c r="K123" s="65"/>
      <c r="L123" s="42"/>
      <c r="M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</sheetData>
  <sheetProtection sheet="1" autoFilter="0" formatColumns="0" formatRows="0" objects="1" scenarios="1" spinCount="100000" saltValue="IChy3uO98OozbBJmXwqvZZyvhBBNNHGL4prhfySpOn37x9rKjZ1n4K/koBY/cZCWXsVdzb2aAaQqLibUYWfRtg==" hashValue="9waFbXvSH14HvEdfX/Bp3+J9E+R4frXQIQAFaJKYGiC+sKDMczsIJXB3+8ud+BXkfmXt02oyjAj7h/vZKqcv4w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94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88</v>
      </c>
    </row>
    <row r="4" s="1" customFormat="1" ht="24.96" customHeight="1">
      <c r="B4" s="18"/>
      <c r="D4" s="136" t="s">
        <v>101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Komunikace a inženýrské sítě, Sovětice - jih - krycí list rozpočtu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102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140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20. 12. 2022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29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31</v>
      </c>
      <c r="E20" s="36"/>
      <c r="F20" s="36"/>
      <c r="G20" s="36"/>
      <c r="H20" s="36"/>
      <c r="I20" s="138" t="s">
        <v>25</v>
      </c>
      <c r="J20" s="141" t="s">
        <v>32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33</v>
      </c>
      <c r="F21" s="36"/>
      <c r="G21" s="36"/>
      <c r="H21" s="36"/>
      <c r="I21" s="138" t="s">
        <v>28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35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28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38</v>
      </c>
      <c r="E30" s="36"/>
      <c r="F30" s="36"/>
      <c r="G30" s="36"/>
      <c r="H30" s="36"/>
      <c r="I30" s="36"/>
      <c r="J30" s="149">
        <f>ROUND(J118,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40</v>
      </c>
      <c r="G32" s="36"/>
      <c r="H32" s="36"/>
      <c r="I32" s="150" t="s">
        <v>39</v>
      </c>
      <c r="J32" s="150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42</v>
      </c>
      <c r="E33" s="138" t="s">
        <v>43</v>
      </c>
      <c r="F33" s="152">
        <f>ROUND((SUM(BE118:BE122)),  2)</f>
        <v>0</v>
      </c>
      <c r="G33" s="36"/>
      <c r="H33" s="36"/>
      <c r="I33" s="153">
        <v>0.20999999999999999</v>
      </c>
      <c r="J33" s="152">
        <f>ROUND(((SUM(BE118:BE122))*I33),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44</v>
      </c>
      <c r="F34" s="152">
        <f>ROUND((SUM(BF118:BF122)),  2)</f>
        <v>0</v>
      </c>
      <c r="G34" s="36"/>
      <c r="H34" s="36"/>
      <c r="I34" s="153">
        <v>0.14999999999999999</v>
      </c>
      <c r="J34" s="152">
        <f>ROUND(((SUM(BF118:BF122))*I34),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45</v>
      </c>
      <c r="F35" s="152">
        <f>ROUND((SUM(BG118:BG122)),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46</v>
      </c>
      <c r="F36" s="152">
        <f>ROUND((SUM(BH118:BH122)),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47</v>
      </c>
      <c r="F37" s="152">
        <f>ROUND((SUM(BI118:BI122)),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51</v>
      </c>
      <c r="E50" s="162"/>
      <c r="F50" s="162"/>
      <c r="G50" s="161" t="s">
        <v>52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53</v>
      </c>
      <c r="E61" s="164"/>
      <c r="F61" s="165" t="s">
        <v>54</v>
      </c>
      <c r="G61" s="163" t="s">
        <v>53</v>
      </c>
      <c r="H61" s="164"/>
      <c r="I61" s="164"/>
      <c r="J61" s="166" t="s">
        <v>54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55</v>
      </c>
      <c r="E65" s="167"/>
      <c r="F65" s="167"/>
      <c r="G65" s="161" t="s">
        <v>56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53</v>
      </c>
      <c r="E76" s="164"/>
      <c r="F76" s="165" t="s">
        <v>54</v>
      </c>
      <c r="G76" s="163" t="s">
        <v>53</v>
      </c>
      <c r="H76" s="164"/>
      <c r="I76" s="164"/>
      <c r="J76" s="166" t="s">
        <v>54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104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Komunikace a inženýrské sítě, Sovětice - jih - krycí list rozpočtu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102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03 - Kanalizace dešťová a vsakování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Obec Sovětice</v>
      </c>
      <c r="G89" s="38"/>
      <c r="H89" s="38"/>
      <c r="I89" s="30" t="s">
        <v>22</v>
      </c>
      <c r="J89" s="77" t="str">
        <f>IF(J12="","",J12)</f>
        <v>20. 12. 2022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24</v>
      </c>
      <c r="D91" s="38"/>
      <c r="E91" s="38"/>
      <c r="F91" s="25" t="str">
        <f>E15</f>
        <v xml:space="preserve">Obec Sovětice, čp. 25, 503 15  Nechanice</v>
      </c>
      <c r="G91" s="38"/>
      <c r="H91" s="38"/>
      <c r="I91" s="30" t="s">
        <v>31</v>
      </c>
      <c r="J91" s="34" t="str">
        <f>E21</f>
        <v>Ing. arch. Robert Chládek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29</v>
      </c>
      <c r="D92" s="38"/>
      <c r="E92" s="38"/>
      <c r="F92" s="25" t="str">
        <f>IF(E18="","",E18)</f>
        <v>Vyplň údaj</v>
      </c>
      <c r="G92" s="38"/>
      <c r="H92" s="38"/>
      <c r="I92" s="30" t="s">
        <v>35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105</v>
      </c>
      <c r="D94" s="174"/>
      <c r="E94" s="174"/>
      <c r="F94" s="174"/>
      <c r="G94" s="174"/>
      <c r="H94" s="174"/>
      <c r="I94" s="174"/>
      <c r="J94" s="175" t="s">
        <v>106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107</v>
      </c>
      <c r="D96" s="38"/>
      <c r="E96" s="38"/>
      <c r="F96" s="38"/>
      <c r="G96" s="38"/>
      <c r="H96" s="38"/>
      <c r="I96" s="38"/>
      <c r="J96" s="108">
        <f>J118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108</v>
      </c>
    </row>
    <row r="97" s="9" customFormat="1" ht="24.96" customHeight="1">
      <c r="A97" s="9"/>
      <c r="B97" s="177"/>
      <c r="C97" s="178"/>
      <c r="D97" s="179" t="s">
        <v>134</v>
      </c>
      <c r="E97" s="180"/>
      <c r="F97" s="180"/>
      <c r="G97" s="180"/>
      <c r="H97" s="180"/>
      <c r="I97" s="180"/>
      <c r="J97" s="181">
        <f>J119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141</v>
      </c>
      <c r="E98" s="186"/>
      <c r="F98" s="186"/>
      <c r="G98" s="186"/>
      <c r="H98" s="186"/>
      <c r="I98" s="186"/>
      <c r="J98" s="187">
        <f>J120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111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72" t="str">
        <f>E7</f>
        <v>Komunikace a inženýrské sítě, Sovětice - jih - krycí list rozpočtu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102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74" t="str">
        <f>E9</f>
        <v>SO 03 - Kanalizace dešťová a vsakování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20</v>
      </c>
      <c r="D112" s="38"/>
      <c r="E112" s="38"/>
      <c r="F112" s="25" t="str">
        <f>F12</f>
        <v>Obec Sovětice</v>
      </c>
      <c r="G112" s="38"/>
      <c r="H112" s="38"/>
      <c r="I112" s="30" t="s">
        <v>22</v>
      </c>
      <c r="J112" s="77" t="str">
        <f>IF(J12="","",J12)</f>
        <v>20. 12. 2022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25.65" customHeight="1">
      <c r="A114" s="36"/>
      <c r="B114" s="37"/>
      <c r="C114" s="30" t="s">
        <v>24</v>
      </c>
      <c r="D114" s="38"/>
      <c r="E114" s="38"/>
      <c r="F114" s="25" t="str">
        <f>E15</f>
        <v xml:space="preserve">Obec Sovětice, čp. 25, 503 15  Nechanice</v>
      </c>
      <c r="G114" s="38"/>
      <c r="H114" s="38"/>
      <c r="I114" s="30" t="s">
        <v>31</v>
      </c>
      <c r="J114" s="34" t="str">
        <f>E21</f>
        <v>Ing. arch. Robert Chládek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29</v>
      </c>
      <c r="D115" s="38"/>
      <c r="E115" s="38"/>
      <c r="F115" s="25" t="str">
        <f>IF(E18="","",E18)</f>
        <v>Vyplň údaj</v>
      </c>
      <c r="G115" s="38"/>
      <c r="H115" s="38"/>
      <c r="I115" s="30" t="s">
        <v>35</v>
      </c>
      <c r="J115" s="34" t="str">
        <f>E24</f>
        <v xml:space="preserve"> 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0.32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11" customFormat="1" ht="29.28" customHeight="1">
      <c r="A117" s="189"/>
      <c r="B117" s="190"/>
      <c r="C117" s="191" t="s">
        <v>112</v>
      </c>
      <c r="D117" s="192" t="s">
        <v>63</v>
      </c>
      <c r="E117" s="192" t="s">
        <v>59</v>
      </c>
      <c r="F117" s="192" t="s">
        <v>60</v>
      </c>
      <c r="G117" s="192" t="s">
        <v>113</v>
      </c>
      <c r="H117" s="192" t="s">
        <v>114</v>
      </c>
      <c r="I117" s="192" t="s">
        <v>115</v>
      </c>
      <c r="J117" s="192" t="s">
        <v>106</v>
      </c>
      <c r="K117" s="193" t="s">
        <v>116</v>
      </c>
      <c r="L117" s="194"/>
      <c r="M117" s="98" t="s">
        <v>1</v>
      </c>
      <c r="N117" s="99" t="s">
        <v>42</v>
      </c>
      <c r="O117" s="99" t="s">
        <v>117</v>
      </c>
      <c r="P117" s="99" t="s">
        <v>118</v>
      </c>
      <c r="Q117" s="99" t="s">
        <v>119</v>
      </c>
      <c r="R117" s="99" t="s">
        <v>120</v>
      </c>
      <c r="S117" s="99" t="s">
        <v>121</v>
      </c>
      <c r="T117" s="100" t="s">
        <v>122</v>
      </c>
      <c r="U117" s="189"/>
      <c r="V117" s="189"/>
      <c r="W117" s="189"/>
      <c r="X117" s="189"/>
      <c r="Y117" s="189"/>
      <c r="Z117" s="189"/>
      <c r="AA117" s="189"/>
      <c r="AB117" s="189"/>
      <c r="AC117" s="189"/>
      <c r="AD117" s="189"/>
      <c r="AE117" s="189"/>
    </row>
    <row r="118" s="2" customFormat="1" ht="22.8" customHeight="1">
      <c r="A118" s="36"/>
      <c r="B118" s="37"/>
      <c r="C118" s="105" t="s">
        <v>123</v>
      </c>
      <c r="D118" s="38"/>
      <c r="E118" s="38"/>
      <c r="F118" s="38"/>
      <c r="G118" s="38"/>
      <c r="H118" s="38"/>
      <c r="I118" s="38"/>
      <c r="J118" s="195">
        <f>BK118</f>
        <v>0</v>
      </c>
      <c r="K118" s="38"/>
      <c r="L118" s="42"/>
      <c r="M118" s="101"/>
      <c r="N118" s="196"/>
      <c r="O118" s="102"/>
      <c r="P118" s="197">
        <f>P119</f>
        <v>0</v>
      </c>
      <c r="Q118" s="102"/>
      <c r="R118" s="197">
        <f>R119</f>
        <v>0</v>
      </c>
      <c r="S118" s="102"/>
      <c r="T118" s="198">
        <f>T119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77</v>
      </c>
      <c r="AU118" s="15" t="s">
        <v>108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77</v>
      </c>
      <c r="E119" s="203" t="s">
        <v>136</v>
      </c>
      <c r="F119" s="203" t="s">
        <v>136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88</v>
      </c>
      <c r="AT119" s="212" t="s">
        <v>77</v>
      </c>
      <c r="AU119" s="212" t="s">
        <v>78</v>
      </c>
      <c r="AY119" s="211" t="s">
        <v>125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77</v>
      </c>
      <c r="E120" s="214" t="s">
        <v>92</v>
      </c>
      <c r="F120" s="214" t="s">
        <v>93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SUM(P121:P122)</f>
        <v>0</v>
      </c>
      <c r="Q120" s="208"/>
      <c r="R120" s="209">
        <f>SUM(R121:R122)</f>
        <v>0</v>
      </c>
      <c r="S120" s="208"/>
      <c r="T120" s="210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88</v>
      </c>
      <c r="AT120" s="212" t="s">
        <v>77</v>
      </c>
      <c r="AU120" s="212" t="s">
        <v>86</v>
      </c>
      <c r="AY120" s="211" t="s">
        <v>125</v>
      </c>
      <c r="BK120" s="213">
        <f>SUM(BK121:BK122)</f>
        <v>0</v>
      </c>
    </row>
    <row r="121" s="2" customFormat="1" ht="24.15" customHeight="1">
      <c r="A121" s="36"/>
      <c r="B121" s="37"/>
      <c r="C121" s="216" t="s">
        <v>86</v>
      </c>
      <c r="D121" s="216" t="s">
        <v>126</v>
      </c>
      <c r="E121" s="217" t="s">
        <v>142</v>
      </c>
      <c r="F121" s="218" t="s">
        <v>128</v>
      </c>
      <c r="G121" s="219" t="s">
        <v>129</v>
      </c>
      <c r="H121" s="220">
        <v>1</v>
      </c>
      <c r="I121" s="221"/>
      <c r="J121" s="222">
        <f>ROUND(I121*H121,2)</f>
        <v>0</v>
      </c>
      <c r="K121" s="218" t="s">
        <v>1</v>
      </c>
      <c r="L121" s="42"/>
      <c r="M121" s="223" t="s">
        <v>1</v>
      </c>
      <c r="N121" s="224" t="s">
        <v>43</v>
      </c>
      <c r="O121" s="89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7" t="s">
        <v>138</v>
      </c>
      <c r="AT121" s="227" t="s">
        <v>126</v>
      </c>
      <c r="AU121" s="227" t="s">
        <v>88</v>
      </c>
      <c r="AY121" s="15" t="s">
        <v>125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5" t="s">
        <v>86</v>
      </c>
      <c r="BK121" s="228">
        <f>ROUND(I121*H121,2)</f>
        <v>0</v>
      </c>
      <c r="BL121" s="15" t="s">
        <v>138</v>
      </c>
      <c r="BM121" s="227" t="s">
        <v>143</v>
      </c>
    </row>
    <row r="122" s="13" customFormat="1">
      <c r="A122" s="13"/>
      <c r="B122" s="229"/>
      <c r="C122" s="230"/>
      <c r="D122" s="231" t="s">
        <v>132</v>
      </c>
      <c r="E122" s="232" t="s">
        <v>1</v>
      </c>
      <c r="F122" s="233" t="s">
        <v>86</v>
      </c>
      <c r="G122" s="230"/>
      <c r="H122" s="234">
        <v>1</v>
      </c>
      <c r="I122" s="235"/>
      <c r="J122" s="230"/>
      <c r="K122" s="230"/>
      <c r="L122" s="236"/>
      <c r="M122" s="237"/>
      <c r="N122" s="238"/>
      <c r="O122" s="238"/>
      <c r="P122" s="238"/>
      <c r="Q122" s="238"/>
      <c r="R122" s="238"/>
      <c r="S122" s="238"/>
      <c r="T122" s="23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0" t="s">
        <v>132</v>
      </c>
      <c r="AU122" s="240" t="s">
        <v>88</v>
      </c>
      <c r="AV122" s="13" t="s">
        <v>88</v>
      </c>
      <c r="AW122" s="13" t="s">
        <v>34</v>
      </c>
      <c r="AX122" s="13" t="s">
        <v>86</v>
      </c>
      <c r="AY122" s="240" t="s">
        <v>125</v>
      </c>
    </row>
    <row r="123" s="2" customFormat="1" ht="6.96" customHeight="1">
      <c r="A123" s="36"/>
      <c r="B123" s="64"/>
      <c r="C123" s="65"/>
      <c r="D123" s="65"/>
      <c r="E123" s="65"/>
      <c r="F123" s="65"/>
      <c r="G123" s="65"/>
      <c r="H123" s="65"/>
      <c r="I123" s="65"/>
      <c r="J123" s="65"/>
      <c r="K123" s="65"/>
      <c r="L123" s="42"/>
      <c r="M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</sheetData>
  <sheetProtection sheet="1" autoFilter="0" formatColumns="0" formatRows="0" objects="1" scenarios="1" spinCount="100000" saltValue="q0134aLtdJjk2xlWZYZsSzX9xDl3G4RKfzdEOgZJbI+7dB7/yVP+xol/lRXeXNPxWdoy7Y9yA+4yAdm8GK55fg==" hashValue="uCPn4TYZdomiRF4Qt1xYf4iJ4w+1hKtoUm6/YNGXlwwUx2xNDQyu4CGXiWvK+WLeuvB18kMou3X/MeCDzX5pqQ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97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88</v>
      </c>
    </row>
    <row r="4" s="1" customFormat="1" ht="24.96" customHeight="1">
      <c r="B4" s="18"/>
      <c r="D4" s="136" t="s">
        <v>101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Komunikace a inženýrské sítě, Sovětice - jih - krycí list rozpočtu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102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144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20. 12. 2022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29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31</v>
      </c>
      <c r="E20" s="36"/>
      <c r="F20" s="36"/>
      <c r="G20" s="36"/>
      <c r="H20" s="36"/>
      <c r="I20" s="138" t="s">
        <v>25</v>
      </c>
      <c r="J20" s="141" t="s">
        <v>32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33</v>
      </c>
      <c r="F21" s="36"/>
      <c r="G21" s="36"/>
      <c r="H21" s="36"/>
      <c r="I21" s="138" t="s">
        <v>28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35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28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38</v>
      </c>
      <c r="E30" s="36"/>
      <c r="F30" s="36"/>
      <c r="G30" s="36"/>
      <c r="H30" s="36"/>
      <c r="I30" s="36"/>
      <c r="J30" s="149">
        <f>ROUND(J118,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40</v>
      </c>
      <c r="G32" s="36"/>
      <c r="H32" s="36"/>
      <c r="I32" s="150" t="s">
        <v>39</v>
      </c>
      <c r="J32" s="150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42</v>
      </c>
      <c r="E33" s="138" t="s">
        <v>43</v>
      </c>
      <c r="F33" s="152">
        <f>ROUND((SUM(BE118:BE122)),  2)</f>
        <v>0</v>
      </c>
      <c r="G33" s="36"/>
      <c r="H33" s="36"/>
      <c r="I33" s="153">
        <v>0.20999999999999999</v>
      </c>
      <c r="J33" s="152">
        <f>ROUND(((SUM(BE118:BE122))*I33),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44</v>
      </c>
      <c r="F34" s="152">
        <f>ROUND((SUM(BF118:BF122)),  2)</f>
        <v>0</v>
      </c>
      <c r="G34" s="36"/>
      <c r="H34" s="36"/>
      <c r="I34" s="153">
        <v>0.14999999999999999</v>
      </c>
      <c r="J34" s="152">
        <f>ROUND(((SUM(BF118:BF122))*I34),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45</v>
      </c>
      <c r="F35" s="152">
        <f>ROUND((SUM(BG118:BG122)),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46</v>
      </c>
      <c r="F36" s="152">
        <f>ROUND((SUM(BH118:BH122)),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47</v>
      </c>
      <c r="F37" s="152">
        <f>ROUND((SUM(BI118:BI122)),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51</v>
      </c>
      <c r="E50" s="162"/>
      <c r="F50" s="162"/>
      <c r="G50" s="161" t="s">
        <v>52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53</v>
      </c>
      <c r="E61" s="164"/>
      <c r="F61" s="165" t="s">
        <v>54</v>
      </c>
      <c r="G61" s="163" t="s">
        <v>53</v>
      </c>
      <c r="H61" s="164"/>
      <c r="I61" s="164"/>
      <c r="J61" s="166" t="s">
        <v>54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55</v>
      </c>
      <c r="E65" s="167"/>
      <c r="F65" s="167"/>
      <c r="G65" s="161" t="s">
        <v>56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53</v>
      </c>
      <c r="E76" s="164"/>
      <c r="F76" s="165" t="s">
        <v>54</v>
      </c>
      <c r="G76" s="163" t="s">
        <v>53</v>
      </c>
      <c r="H76" s="164"/>
      <c r="I76" s="164"/>
      <c r="J76" s="166" t="s">
        <v>54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104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Komunikace a inženýrské sítě, Sovětice - jih - krycí list rozpočtu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102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04 - Vodovod vč. přípojek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Obec Sovětice</v>
      </c>
      <c r="G89" s="38"/>
      <c r="H89" s="38"/>
      <c r="I89" s="30" t="s">
        <v>22</v>
      </c>
      <c r="J89" s="77" t="str">
        <f>IF(J12="","",J12)</f>
        <v>20. 12. 2022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24</v>
      </c>
      <c r="D91" s="38"/>
      <c r="E91" s="38"/>
      <c r="F91" s="25" t="str">
        <f>E15</f>
        <v xml:space="preserve">Obec Sovětice, čp. 25, 503 15  Nechanice</v>
      </c>
      <c r="G91" s="38"/>
      <c r="H91" s="38"/>
      <c r="I91" s="30" t="s">
        <v>31</v>
      </c>
      <c r="J91" s="34" t="str">
        <f>E21</f>
        <v>Ing. arch. Robert Chládek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29</v>
      </c>
      <c r="D92" s="38"/>
      <c r="E92" s="38"/>
      <c r="F92" s="25" t="str">
        <f>IF(E18="","",E18)</f>
        <v>Vyplň údaj</v>
      </c>
      <c r="G92" s="38"/>
      <c r="H92" s="38"/>
      <c r="I92" s="30" t="s">
        <v>35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105</v>
      </c>
      <c r="D94" s="174"/>
      <c r="E94" s="174"/>
      <c r="F94" s="174"/>
      <c r="G94" s="174"/>
      <c r="H94" s="174"/>
      <c r="I94" s="174"/>
      <c r="J94" s="175" t="s">
        <v>106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107</v>
      </c>
      <c r="D96" s="38"/>
      <c r="E96" s="38"/>
      <c r="F96" s="38"/>
      <c r="G96" s="38"/>
      <c r="H96" s="38"/>
      <c r="I96" s="38"/>
      <c r="J96" s="108">
        <f>J118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108</v>
      </c>
    </row>
    <row r="97" s="9" customFormat="1" ht="24.96" customHeight="1">
      <c r="A97" s="9"/>
      <c r="B97" s="177"/>
      <c r="C97" s="178"/>
      <c r="D97" s="179" t="s">
        <v>134</v>
      </c>
      <c r="E97" s="180"/>
      <c r="F97" s="180"/>
      <c r="G97" s="180"/>
      <c r="H97" s="180"/>
      <c r="I97" s="180"/>
      <c r="J97" s="181">
        <f>J119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145</v>
      </c>
      <c r="E98" s="186"/>
      <c r="F98" s="186"/>
      <c r="G98" s="186"/>
      <c r="H98" s="186"/>
      <c r="I98" s="186"/>
      <c r="J98" s="187">
        <f>J120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111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72" t="str">
        <f>E7</f>
        <v>Komunikace a inženýrské sítě, Sovětice - jih - krycí list rozpočtu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102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74" t="str">
        <f>E9</f>
        <v>SO 04 - Vodovod vč. přípojek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20</v>
      </c>
      <c r="D112" s="38"/>
      <c r="E112" s="38"/>
      <c r="F112" s="25" t="str">
        <f>F12</f>
        <v>Obec Sovětice</v>
      </c>
      <c r="G112" s="38"/>
      <c r="H112" s="38"/>
      <c r="I112" s="30" t="s">
        <v>22</v>
      </c>
      <c r="J112" s="77" t="str">
        <f>IF(J12="","",J12)</f>
        <v>20. 12. 2022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25.65" customHeight="1">
      <c r="A114" s="36"/>
      <c r="B114" s="37"/>
      <c r="C114" s="30" t="s">
        <v>24</v>
      </c>
      <c r="D114" s="38"/>
      <c r="E114" s="38"/>
      <c r="F114" s="25" t="str">
        <f>E15</f>
        <v xml:space="preserve">Obec Sovětice, čp. 25, 503 15  Nechanice</v>
      </c>
      <c r="G114" s="38"/>
      <c r="H114" s="38"/>
      <c r="I114" s="30" t="s">
        <v>31</v>
      </c>
      <c r="J114" s="34" t="str">
        <f>E21</f>
        <v>Ing. arch. Robert Chládek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29</v>
      </c>
      <c r="D115" s="38"/>
      <c r="E115" s="38"/>
      <c r="F115" s="25" t="str">
        <f>IF(E18="","",E18)</f>
        <v>Vyplň údaj</v>
      </c>
      <c r="G115" s="38"/>
      <c r="H115" s="38"/>
      <c r="I115" s="30" t="s">
        <v>35</v>
      </c>
      <c r="J115" s="34" t="str">
        <f>E24</f>
        <v xml:space="preserve"> 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0.32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11" customFormat="1" ht="29.28" customHeight="1">
      <c r="A117" s="189"/>
      <c r="B117" s="190"/>
      <c r="C117" s="191" t="s">
        <v>112</v>
      </c>
      <c r="D117" s="192" t="s">
        <v>63</v>
      </c>
      <c r="E117" s="192" t="s">
        <v>59</v>
      </c>
      <c r="F117" s="192" t="s">
        <v>60</v>
      </c>
      <c r="G117" s="192" t="s">
        <v>113</v>
      </c>
      <c r="H117" s="192" t="s">
        <v>114</v>
      </c>
      <c r="I117" s="192" t="s">
        <v>115</v>
      </c>
      <c r="J117" s="192" t="s">
        <v>106</v>
      </c>
      <c r="K117" s="193" t="s">
        <v>116</v>
      </c>
      <c r="L117" s="194"/>
      <c r="M117" s="98" t="s">
        <v>1</v>
      </c>
      <c r="N117" s="99" t="s">
        <v>42</v>
      </c>
      <c r="O117" s="99" t="s">
        <v>117</v>
      </c>
      <c r="P117" s="99" t="s">
        <v>118</v>
      </c>
      <c r="Q117" s="99" t="s">
        <v>119</v>
      </c>
      <c r="R117" s="99" t="s">
        <v>120</v>
      </c>
      <c r="S117" s="99" t="s">
        <v>121</v>
      </c>
      <c r="T117" s="100" t="s">
        <v>122</v>
      </c>
      <c r="U117" s="189"/>
      <c r="V117" s="189"/>
      <c r="W117" s="189"/>
      <c r="X117" s="189"/>
      <c r="Y117" s="189"/>
      <c r="Z117" s="189"/>
      <c r="AA117" s="189"/>
      <c r="AB117" s="189"/>
      <c r="AC117" s="189"/>
      <c r="AD117" s="189"/>
      <c r="AE117" s="189"/>
    </row>
    <row r="118" s="2" customFormat="1" ht="22.8" customHeight="1">
      <c r="A118" s="36"/>
      <c r="B118" s="37"/>
      <c r="C118" s="105" t="s">
        <v>123</v>
      </c>
      <c r="D118" s="38"/>
      <c r="E118" s="38"/>
      <c r="F118" s="38"/>
      <c r="G118" s="38"/>
      <c r="H118" s="38"/>
      <c r="I118" s="38"/>
      <c r="J118" s="195">
        <f>BK118</f>
        <v>0</v>
      </c>
      <c r="K118" s="38"/>
      <c r="L118" s="42"/>
      <c r="M118" s="101"/>
      <c r="N118" s="196"/>
      <c r="O118" s="102"/>
      <c r="P118" s="197">
        <f>P119</f>
        <v>0</v>
      </c>
      <c r="Q118" s="102"/>
      <c r="R118" s="197">
        <f>R119</f>
        <v>0</v>
      </c>
      <c r="S118" s="102"/>
      <c r="T118" s="198">
        <f>T119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77</v>
      </c>
      <c r="AU118" s="15" t="s">
        <v>108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77</v>
      </c>
      <c r="E119" s="203" t="s">
        <v>136</v>
      </c>
      <c r="F119" s="203" t="s">
        <v>136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88</v>
      </c>
      <c r="AT119" s="212" t="s">
        <v>77</v>
      </c>
      <c r="AU119" s="212" t="s">
        <v>78</v>
      </c>
      <c r="AY119" s="211" t="s">
        <v>125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77</v>
      </c>
      <c r="E120" s="214" t="s">
        <v>95</v>
      </c>
      <c r="F120" s="214" t="s">
        <v>96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SUM(P121:P122)</f>
        <v>0</v>
      </c>
      <c r="Q120" s="208"/>
      <c r="R120" s="209">
        <f>SUM(R121:R122)</f>
        <v>0</v>
      </c>
      <c r="S120" s="208"/>
      <c r="T120" s="210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88</v>
      </c>
      <c r="AT120" s="212" t="s">
        <v>77</v>
      </c>
      <c r="AU120" s="212" t="s">
        <v>86</v>
      </c>
      <c r="AY120" s="211" t="s">
        <v>125</v>
      </c>
      <c r="BK120" s="213">
        <f>SUM(BK121:BK122)</f>
        <v>0</v>
      </c>
    </row>
    <row r="121" s="2" customFormat="1" ht="24.15" customHeight="1">
      <c r="A121" s="36"/>
      <c r="B121" s="37"/>
      <c r="C121" s="216" t="s">
        <v>86</v>
      </c>
      <c r="D121" s="216" t="s">
        <v>126</v>
      </c>
      <c r="E121" s="217" t="s">
        <v>146</v>
      </c>
      <c r="F121" s="218" t="s">
        <v>128</v>
      </c>
      <c r="G121" s="219" t="s">
        <v>129</v>
      </c>
      <c r="H121" s="220">
        <v>1</v>
      </c>
      <c r="I121" s="221"/>
      <c r="J121" s="222">
        <f>ROUND(I121*H121,2)</f>
        <v>0</v>
      </c>
      <c r="K121" s="218" t="s">
        <v>1</v>
      </c>
      <c r="L121" s="42"/>
      <c r="M121" s="223" t="s">
        <v>1</v>
      </c>
      <c r="N121" s="224" t="s">
        <v>43</v>
      </c>
      <c r="O121" s="89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7" t="s">
        <v>138</v>
      </c>
      <c r="AT121" s="227" t="s">
        <v>126</v>
      </c>
      <c r="AU121" s="227" t="s">
        <v>88</v>
      </c>
      <c r="AY121" s="15" t="s">
        <v>125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5" t="s">
        <v>86</v>
      </c>
      <c r="BK121" s="228">
        <f>ROUND(I121*H121,2)</f>
        <v>0</v>
      </c>
      <c r="BL121" s="15" t="s">
        <v>138</v>
      </c>
      <c r="BM121" s="227" t="s">
        <v>147</v>
      </c>
    </row>
    <row r="122" s="13" customFormat="1">
      <c r="A122" s="13"/>
      <c r="B122" s="229"/>
      <c r="C122" s="230"/>
      <c r="D122" s="231" t="s">
        <v>132</v>
      </c>
      <c r="E122" s="232" t="s">
        <v>1</v>
      </c>
      <c r="F122" s="233" t="s">
        <v>86</v>
      </c>
      <c r="G122" s="230"/>
      <c r="H122" s="234">
        <v>1</v>
      </c>
      <c r="I122" s="235"/>
      <c r="J122" s="230"/>
      <c r="K122" s="230"/>
      <c r="L122" s="236"/>
      <c r="M122" s="237"/>
      <c r="N122" s="238"/>
      <c r="O122" s="238"/>
      <c r="P122" s="238"/>
      <c r="Q122" s="238"/>
      <c r="R122" s="238"/>
      <c r="S122" s="238"/>
      <c r="T122" s="23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0" t="s">
        <v>132</v>
      </c>
      <c r="AU122" s="240" t="s">
        <v>88</v>
      </c>
      <c r="AV122" s="13" t="s">
        <v>88</v>
      </c>
      <c r="AW122" s="13" t="s">
        <v>34</v>
      </c>
      <c r="AX122" s="13" t="s">
        <v>86</v>
      </c>
      <c r="AY122" s="240" t="s">
        <v>125</v>
      </c>
    </row>
    <row r="123" s="2" customFormat="1" ht="6.96" customHeight="1">
      <c r="A123" s="36"/>
      <c r="B123" s="64"/>
      <c r="C123" s="65"/>
      <c r="D123" s="65"/>
      <c r="E123" s="65"/>
      <c r="F123" s="65"/>
      <c r="G123" s="65"/>
      <c r="H123" s="65"/>
      <c r="I123" s="65"/>
      <c r="J123" s="65"/>
      <c r="K123" s="65"/>
      <c r="L123" s="42"/>
      <c r="M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</sheetData>
  <sheetProtection sheet="1" autoFilter="0" formatColumns="0" formatRows="0" objects="1" scenarios="1" spinCount="100000" saltValue="uTStwaG/kwROohy2iHNn+jjra7AbUmgxTwvlej616AeJ9mQicjaynXQp5IpOKncBZj6m8h9BqSQgRODAZ8GR0Q==" hashValue="dzhCxxiwzxgVPXhbm5xPM6SQTp+NB0DKZcMruGfp8+kdIJzLlG3uv7hmbO4/TjuPkRcTX+w8pOPSxCLQWMpfpQ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100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88</v>
      </c>
    </row>
    <row r="4" s="1" customFormat="1" ht="24.96" customHeight="1">
      <c r="B4" s="18"/>
      <c r="D4" s="136" t="s">
        <v>101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Komunikace a inženýrské sítě, Sovětice - jih - krycí list rozpočtu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102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148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20. 12. 2022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29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31</v>
      </c>
      <c r="E20" s="36"/>
      <c r="F20" s="36"/>
      <c r="G20" s="36"/>
      <c r="H20" s="36"/>
      <c r="I20" s="138" t="s">
        <v>25</v>
      </c>
      <c r="J20" s="141" t="s">
        <v>32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33</v>
      </c>
      <c r="F21" s="36"/>
      <c r="G21" s="36"/>
      <c r="H21" s="36"/>
      <c r="I21" s="138" t="s">
        <v>28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35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28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38</v>
      </c>
      <c r="E30" s="36"/>
      <c r="F30" s="36"/>
      <c r="G30" s="36"/>
      <c r="H30" s="36"/>
      <c r="I30" s="36"/>
      <c r="J30" s="149">
        <f>ROUND(J118,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40</v>
      </c>
      <c r="G32" s="36"/>
      <c r="H32" s="36"/>
      <c r="I32" s="150" t="s">
        <v>39</v>
      </c>
      <c r="J32" s="150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42</v>
      </c>
      <c r="E33" s="138" t="s">
        <v>43</v>
      </c>
      <c r="F33" s="152">
        <f>ROUND((SUM(BE118:BE122)),  2)</f>
        <v>0</v>
      </c>
      <c r="G33" s="36"/>
      <c r="H33" s="36"/>
      <c r="I33" s="153">
        <v>0.20999999999999999</v>
      </c>
      <c r="J33" s="152">
        <f>ROUND(((SUM(BE118:BE122))*I33),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44</v>
      </c>
      <c r="F34" s="152">
        <f>ROUND((SUM(BF118:BF122)),  2)</f>
        <v>0</v>
      </c>
      <c r="G34" s="36"/>
      <c r="H34" s="36"/>
      <c r="I34" s="153">
        <v>0.14999999999999999</v>
      </c>
      <c r="J34" s="152">
        <f>ROUND(((SUM(BF118:BF122))*I34),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45</v>
      </c>
      <c r="F35" s="152">
        <f>ROUND((SUM(BG118:BG122)),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46</v>
      </c>
      <c r="F36" s="152">
        <f>ROUND((SUM(BH118:BH122)),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47</v>
      </c>
      <c r="F37" s="152">
        <f>ROUND((SUM(BI118:BI122)),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51</v>
      </c>
      <c r="E50" s="162"/>
      <c r="F50" s="162"/>
      <c r="G50" s="161" t="s">
        <v>52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53</v>
      </c>
      <c r="E61" s="164"/>
      <c r="F61" s="165" t="s">
        <v>54</v>
      </c>
      <c r="G61" s="163" t="s">
        <v>53</v>
      </c>
      <c r="H61" s="164"/>
      <c r="I61" s="164"/>
      <c r="J61" s="166" t="s">
        <v>54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55</v>
      </c>
      <c r="E65" s="167"/>
      <c r="F65" s="167"/>
      <c r="G65" s="161" t="s">
        <v>56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53</v>
      </c>
      <c r="E76" s="164"/>
      <c r="F76" s="165" t="s">
        <v>54</v>
      </c>
      <c r="G76" s="163" t="s">
        <v>53</v>
      </c>
      <c r="H76" s="164"/>
      <c r="I76" s="164"/>
      <c r="J76" s="166" t="s">
        <v>54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104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Komunikace a inženýrské sítě, Sovětice - jih - krycí list rozpočtu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102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05 - Elektroinstalace - veřejné osvětlení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Obec Sovětice</v>
      </c>
      <c r="G89" s="38"/>
      <c r="H89" s="38"/>
      <c r="I89" s="30" t="s">
        <v>22</v>
      </c>
      <c r="J89" s="77" t="str">
        <f>IF(J12="","",J12)</f>
        <v>20. 12. 2022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24</v>
      </c>
      <c r="D91" s="38"/>
      <c r="E91" s="38"/>
      <c r="F91" s="25" t="str">
        <f>E15</f>
        <v xml:space="preserve">Obec Sovětice, čp. 25, 503 15  Nechanice</v>
      </c>
      <c r="G91" s="38"/>
      <c r="H91" s="38"/>
      <c r="I91" s="30" t="s">
        <v>31</v>
      </c>
      <c r="J91" s="34" t="str">
        <f>E21</f>
        <v>Ing. arch. Robert Chládek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29</v>
      </c>
      <c r="D92" s="38"/>
      <c r="E92" s="38"/>
      <c r="F92" s="25" t="str">
        <f>IF(E18="","",E18)</f>
        <v>Vyplň údaj</v>
      </c>
      <c r="G92" s="38"/>
      <c r="H92" s="38"/>
      <c r="I92" s="30" t="s">
        <v>35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105</v>
      </c>
      <c r="D94" s="174"/>
      <c r="E94" s="174"/>
      <c r="F94" s="174"/>
      <c r="G94" s="174"/>
      <c r="H94" s="174"/>
      <c r="I94" s="174"/>
      <c r="J94" s="175" t="s">
        <v>106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107</v>
      </c>
      <c r="D96" s="38"/>
      <c r="E96" s="38"/>
      <c r="F96" s="38"/>
      <c r="G96" s="38"/>
      <c r="H96" s="38"/>
      <c r="I96" s="38"/>
      <c r="J96" s="108">
        <f>J118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108</v>
      </c>
    </row>
    <row r="97" s="9" customFormat="1" ht="24.96" customHeight="1">
      <c r="A97" s="9"/>
      <c r="B97" s="177"/>
      <c r="C97" s="178"/>
      <c r="D97" s="179" t="s">
        <v>134</v>
      </c>
      <c r="E97" s="180"/>
      <c r="F97" s="180"/>
      <c r="G97" s="180"/>
      <c r="H97" s="180"/>
      <c r="I97" s="180"/>
      <c r="J97" s="181">
        <f>J119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149</v>
      </c>
      <c r="E98" s="186"/>
      <c r="F98" s="186"/>
      <c r="G98" s="186"/>
      <c r="H98" s="186"/>
      <c r="I98" s="186"/>
      <c r="J98" s="187">
        <f>J120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111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72" t="str">
        <f>E7</f>
        <v>Komunikace a inženýrské sítě, Sovětice - jih - krycí list rozpočtu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102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74" t="str">
        <f>E9</f>
        <v>SO 05 - Elektroinstalace - veřejné osvětlení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20</v>
      </c>
      <c r="D112" s="38"/>
      <c r="E112" s="38"/>
      <c r="F112" s="25" t="str">
        <f>F12</f>
        <v>Obec Sovětice</v>
      </c>
      <c r="G112" s="38"/>
      <c r="H112" s="38"/>
      <c r="I112" s="30" t="s">
        <v>22</v>
      </c>
      <c r="J112" s="77" t="str">
        <f>IF(J12="","",J12)</f>
        <v>20. 12. 2022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25.65" customHeight="1">
      <c r="A114" s="36"/>
      <c r="B114" s="37"/>
      <c r="C114" s="30" t="s">
        <v>24</v>
      </c>
      <c r="D114" s="38"/>
      <c r="E114" s="38"/>
      <c r="F114" s="25" t="str">
        <f>E15</f>
        <v xml:space="preserve">Obec Sovětice, čp. 25, 503 15  Nechanice</v>
      </c>
      <c r="G114" s="38"/>
      <c r="H114" s="38"/>
      <c r="I114" s="30" t="s">
        <v>31</v>
      </c>
      <c r="J114" s="34" t="str">
        <f>E21</f>
        <v>Ing. arch. Robert Chládek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29</v>
      </c>
      <c r="D115" s="38"/>
      <c r="E115" s="38"/>
      <c r="F115" s="25" t="str">
        <f>IF(E18="","",E18)</f>
        <v>Vyplň údaj</v>
      </c>
      <c r="G115" s="38"/>
      <c r="H115" s="38"/>
      <c r="I115" s="30" t="s">
        <v>35</v>
      </c>
      <c r="J115" s="34" t="str">
        <f>E24</f>
        <v xml:space="preserve"> 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0.32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11" customFormat="1" ht="29.28" customHeight="1">
      <c r="A117" s="189"/>
      <c r="B117" s="190"/>
      <c r="C117" s="191" t="s">
        <v>112</v>
      </c>
      <c r="D117" s="192" t="s">
        <v>63</v>
      </c>
      <c r="E117" s="192" t="s">
        <v>59</v>
      </c>
      <c r="F117" s="192" t="s">
        <v>60</v>
      </c>
      <c r="G117" s="192" t="s">
        <v>113</v>
      </c>
      <c r="H117" s="192" t="s">
        <v>114</v>
      </c>
      <c r="I117" s="192" t="s">
        <v>115</v>
      </c>
      <c r="J117" s="192" t="s">
        <v>106</v>
      </c>
      <c r="K117" s="193" t="s">
        <v>116</v>
      </c>
      <c r="L117" s="194"/>
      <c r="M117" s="98" t="s">
        <v>1</v>
      </c>
      <c r="N117" s="99" t="s">
        <v>42</v>
      </c>
      <c r="O117" s="99" t="s">
        <v>117</v>
      </c>
      <c r="P117" s="99" t="s">
        <v>118</v>
      </c>
      <c r="Q117" s="99" t="s">
        <v>119</v>
      </c>
      <c r="R117" s="99" t="s">
        <v>120</v>
      </c>
      <c r="S117" s="99" t="s">
        <v>121</v>
      </c>
      <c r="T117" s="100" t="s">
        <v>122</v>
      </c>
      <c r="U117" s="189"/>
      <c r="V117" s="189"/>
      <c r="W117" s="189"/>
      <c r="X117" s="189"/>
      <c r="Y117" s="189"/>
      <c r="Z117" s="189"/>
      <c r="AA117" s="189"/>
      <c r="AB117" s="189"/>
      <c r="AC117" s="189"/>
      <c r="AD117" s="189"/>
      <c r="AE117" s="189"/>
    </row>
    <row r="118" s="2" customFormat="1" ht="22.8" customHeight="1">
      <c r="A118" s="36"/>
      <c r="B118" s="37"/>
      <c r="C118" s="105" t="s">
        <v>123</v>
      </c>
      <c r="D118" s="38"/>
      <c r="E118" s="38"/>
      <c r="F118" s="38"/>
      <c r="G118" s="38"/>
      <c r="H118" s="38"/>
      <c r="I118" s="38"/>
      <c r="J118" s="195">
        <f>BK118</f>
        <v>0</v>
      </c>
      <c r="K118" s="38"/>
      <c r="L118" s="42"/>
      <c r="M118" s="101"/>
      <c r="N118" s="196"/>
      <c r="O118" s="102"/>
      <c r="P118" s="197">
        <f>P119</f>
        <v>0</v>
      </c>
      <c r="Q118" s="102"/>
      <c r="R118" s="197">
        <f>R119</f>
        <v>0</v>
      </c>
      <c r="S118" s="102"/>
      <c r="T118" s="198">
        <f>T119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77</v>
      </c>
      <c r="AU118" s="15" t="s">
        <v>108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77</v>
      </c>
      <c r="E119" s="203" t="s">
        <v>136</v>
      </c>
      <c r="F119" s="203" t="s">
        <v>136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88</v>
      </c>
      <c r="AT119" s="212" t="s">
        <v>77</v>
      </c>
      <c r="AU119" s="212" t="s">
        <v>78</v>
      </c>
      <c r="AY119" s="211" t="s">
        <v>125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77</v>
      </c>
      <c r="E120" s="214" t="s">
        <v>98</v>
      </c>
      <c r="F120" s="214" t="s">
        <v>99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SUM(P121:P122)</f>
        <v>0</v>
      </c>
      <c r="Q120" s="208"/>
      <c r="R120" s="209">
        <f>SUM(R121:R122)</f>
        <v>0</v>
      </c>
      <c r="S120" s="208"/>
      <c r="T120" s="210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88</v>
      </c>
      <c r="AT120" s="212" t="s">
        <v>77</v>
      </c>
      <c r="AU120" s="212" t="s">
        <v>86</v>
      </c>
      <c r="AY120" s="211" t="s">
        <v>125</v>
      </c>
      <c r="BK120" s="213">
        <f>SUM(BK121:BK122)</f>
        <v>0</v>
      </c>
    </row>
    <row r="121" s="2" customFormat="1" ht="24.15" customHeight="1">
      <c r="A121" s="36"/>
      <c r="B121" s="37"/>
      <c r="C121" s="216" t="s">
        <v>86</v>
      </c>
      <c r="D121" s="216" t="s">
        <v>126</v>
      </c>
      <c r="E121" s="217" t="s">
        <v>150</v>
      </c>
      <c r="F121" s="218" t="s">
        <v>128</v>
      </c>
      <c r="G121" s="219" t="s">
        <v>1</v>
      </c>
      <c r="H121" s="220">
        <v>1</v>
      </c>
      <c r="I121" s="221"/>
      <c r="J121" s="222">
        <f>ROUND(I121*H121,2)</f>
        <v>0</v>
      </c>
      <c r="K121" s="218" t="s">
        <v>1</v>
      </c>
      <c r="L121" s="42"/>
      <c r="M121" s="223" t="s">
        <v>1</v>
      </c>
      <c r="N121" s="224" t="s">
        <v>43</v>
      </c>
      <c r="O121" s="89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7" t="s">
        <v>138</v>
      </c>
      <c r="AT121" s="227" t="s">
        <v>126</v>
      </c>
      <c r="AU121" s="227" t="s">
        <v>88</v>
      </c>
      <c r="AY121" s="15" t="s">
        <v>125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5" t="s">
        <v>86</v>
      </c>
      <c r="BK121" s="228">
        <f>ROUND(I121*H121,2)</f>
        <v>0</v>
      </c>
      <c r="BL121" s="15" t="s">
        <v>138</v>
      </c>
      <c r="BM121" s="227" t="s">
        <v>151</v>
      </c>
    </row>
    <row r="122" s="13" customFormat="1">
      <c r="A122" s="13"/>
      <c r="B122" s="229"/>
      <c r="C122" s="230"/>
      <c r="D122" s="231" t="s">
        <v>132</v>
      </c>
      <c r="E122" s="232" t="s">
        <v>1</v>
      </c>
      <c r="F122" s="233" t="s">
        <v>86</v>
      </c>
      <c r="G122" s="230"/>
      <c r="H122" s="234">
        <v>1</v>
      </c>
      <c r="I122" s="235"/>
      <c r="J122" s="230"/>
      <c r="K122" s="230"/>
      <c r="L122" s="236"/>
      <c r="M122" s="237"/>
      <c r="N122" s="238"/>
      <c r="O122" s="238"/>
      <c r="P122" s="238"/>
      <c r="Q122" s="238"/>
      <c r="R122" s="238"/>
      <c r="S122" s="238"/>
      <c r="T122" s="23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0" t="s">
        <v>132</v>
      </c>
      <c r="AU122" s="240" t="s">
        <v>88</v>
      </c>
      <c r="AV122" s="13" t="s">
        <v>88</v>
      </c>
      <c r="AW122" s="13" t="s">
        <v>34</v>
      </c>
      <c r="AX122" s="13" t="s">
        <v>86</v>
      </c>
      <c r="AY122" s="240" t="s">
        <v>125</v>
      </c>
    </row>
    <row r="123" s="2" customFormat="1" ht="6.96" customHeight="1">
      <c r="A123" s="36"/>
      <c r="B123" s="64"/>
      <c r="C123" s="65"/>
      <c r="D123" s="65"/>
      <c r="E123" s="65"/>
      <c r="F123" s="65"/>
      <c r="G123" s="65"/>
      <c r="H123" s="65"/>
      <c r="I123" s="65"/>
      <c r="J123" s="65"/>
      <c r="K123" s="65"/>
      <c r="L123" s="42"/>
      <c r="M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</sheetData>
  <sheetProtection sheet="1" autoFilter="0" formatColumns="0" formatRows="0" objects="1" scenarios="1" spinCount="100000" saltValue="tpr0RVU0YBs0kv1tw5UVN0B60HMw5uRFDpav2QpZQwFud/M+ySdKIFxifplKmA09WDCZ36qhqPP6GgWg9SS7mg==" hashValue="nquA48q/CAkXEMMKAL+t1NYnmbnMuT/KrB5BdAEnSQyWRzBdPKr602R58c+8hPvB37+FSHI/bjE6jiCTKyILnA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Miloš Rademacher</dc:creator>
  <cp:lastModifiedBy>Ing. Miloš Rademacher</cp:lastModifiedBy>
  <dcterms:created xsi:type="dcterms:W3CDTF">2023-01-24T17:35:58Z</dcterms:created>
  <dcterms:modified xsi:type="dcterms:W3CDTF">2023-01-24T17:36:02Z</dcterms:modified>
</cp:coreProperties>
</file>