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 0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<sst xmlns="http://schemas.openxmlformats.org/spreadsheetml/2006/main" count="694" uniqueCount="316">
  <si>
    <t xml:space="preserve">ASPE10</t>
  </si>
  <si>
    <t xml:space="preserve">Firma: AQUATHERM PROJECT</t>
  </si>
  <si>
    <t xml:space="preserve">3</t>
  </si>
  <si>
    <t xml:space="preserve">Soupis prací objektu</t>
  </si>
  <si>
    <t xml:space="preserve">S</t>
  </si>
  <si>
    <t xml:space="preserve">Stavba: </t>
  </si>
  <si>
    <t xml:space="preserve">42120</t>
  </si>
  <si>
    <t xml:space="preserve">Komunikace a inženýrské sítě Sovětice - jih</t>
  </si>
  <si>
    <t xml:space="preserve">SO 04</t>
  </si>
  <si>
    <t xml:space="preserve">0,00</t>
  </si>
  <si>
    <t xml:space="preserve">2</t>
  </si>
  <si>
    <t xml:space="preserve">O</t>
  </si>
  <si>
    <t xml:space="preserve">Výkaz výměr:</t>
  </si>
  <si>
    <t xml:space="preserve">Vodovod včetně přípojek</t>
  </si>
  <si>
    <t xml:space="preserve">15,00</t>
  </si>
  <si>
    <t xml:space="preserve">Typ</t>
  </si>
  <si>
    <t xml:space="preserve">Poř. číslo</t>
  </si>
  <si>
    <t xml:space="preserve">Kód položky</t>
  </si>
  <si>
    <t xml:space="preserve">Varianta</t>
  </si>
  <si>
    <t xml:space="preserve">Název položky</t>
  </si>
  <si>
    <t xml:space="preserve">MJ</t>
  </si>
  <si>
    <t xml:space="preserve">Množství</t>
  </si>
  <si>
    <t xml:space="preserve">Jednotková cena</t>
  </si>
  <si>
    <t xml:space="preserve">21,00</t>
  </si>
  <si>
    <t xml:space="preserve">Jednotková</t>
  </si>
  <si>
    <t xml:space="preserve">Celkem</t>
  </si>
  <si>
    <t xml:space="preserve">0</t>
  </si>
  <si>
    <t xml:space="preserve">1</t>
  </si>
  <si>
    <t xml:space="preserve">4</t>
  </si>
  <si>
    <t xml:space="preserve">5</t>
  </si>
  <si>
    <t xml:space="preserve">6</t>
  </si>
  <si>
    <t xml:space="preserve">9</t>
  </si>
  <si>
    <t xml:space="preserve">10</t>
  </si>
  <si>
    <t xml:space="preserve">SD</t>
  </si>
  <si>
    <t xml:space="preserve">Všeobecné konstrukce a práce</t>
  </si>
  <si>
    <t xml:space="preserve">P</t>
  </si>
  <si>
    <t xml:space="preserve">014111</t>
  </si>
  <si>
    <t xml:space="preserve">POPLATKY ZA SKLÁDKU TYP S-IO (INERTNÍ ODPAD)</t>
  </si>
  <si>
    <t xml:space="preserve">M3</t>
  </si>
  <si>
    <t xml:space="preserve">PP</t>
  </si>
  <si>
    <t xml:space="preserve">trvalá skládka zhotovitele - beton, železobeton</t>
  </si>
  <si>
    <t xml:space="preserve">VV</t>
  </si>
  <si>
    <t xml:space="preserve">odpad z bourání prostého betonu - odhad: 
pol. 96615: 2=2,000 [A]</t>
  </si>
  <si>
    <t xml:space="preserve">TS</t>
  </si>
  <si>
    <t xml:space="preserve">Položka obsahuje veškeré poplatky provozovateli skládky související s uložením odpadu na skládce.</t>
  </si>
  <si>
    <t xml:space="preserve">014121</t>
  </si>
  <si>
    <t xml:space="preserve">POPLATKY ZA SKLÁDKU TYP S-OO (OSTATNÍ ODPAD)</t>
  </si>
  <si>
    <t xml:space="preserve">trvalá skládka zhotovitele - zemina</t>
  </si>
  <si>
    <t xml:space="preserve">pol. 131738: 27,825=27,825 [A] 
pol. 132738:  144,324=144,324 [B]  
Celkem: A+B=172,149 [C]</t>
  </si>
  <si>
    <t xml:space="preserve">zahrnuje veškeré poplatky provozovateli skládky související s uložením odpadu na skládce.</t>
  </si>
  <si>
    <t xml:space="preserve">014131</t>
  </si>
  <si>
    <t xml:space="preserve">POPLATKY ZA SKLÁDKU TYP S-NO (NEBEZPEČNÝ ODPAD)</t>
  </si>
  <si>
    <t xml:space="preserve">T</t>
  </si>
  <si>
    <t xml:space="preserve">trvalá skládka dle zhotovitele - plast</t>
  </si>
  <si>
    <t xml:space="preserve">plastové trouby: 
0,002*1=0,002 [A]</t>
  </si>
  <si>
    <t xml:space="preserve">Zemní práce</t>
  </si>
  <si>
    <t xml:space="preserve">11130</t>
  </si>
  <si>
    <t xml:space="preserve">SEJMUTÍ DRNU</t>
  </si>
  <si>
    <t xml:space="preserve">M2</t>
  </si>
  <si>
    <t xml:space="preserve">příprava ploch pro sejmutí ornice; včetně poplatku za skládku</t>
  </si>
  <si>
    <t xml:space="preserve">V plochách mimo komunikaci, odečteno ze situace: 
2,3*2,3*13=68,770 [A] 
0,93*3,23*4*13=156,203 [B] 
0,07*0,8=0,056 [C] 
1,52*0,8=1,216 [D] 
Celkem: A+B+C+D=226,245 [E]</t>
  </si>
  <si>
    <t xml:space="preserve">včetně vodorovné dopravy  a uložení na skládku</t>
  </si>
  <si>
    <t xml:space="preserve">12110</t>
  </si>
  <si>
    <t xml:space="preserve">SEJMUTÍ ORNICE NEBO LESNÍ PŮDY</t>
  </si>
  <si>
    <t xml:space="preserve">sejmutí ornice v plochách mimo obslužné komunikace - odhad mocnosti 0,15 m, použije se zpět na ohumusování</t>
  </si>
  <si>
    <t xml:space="preserve">dle položky 11130: 
226,245*0,15=33,937 [A]</t>
  </si>
  <si>
    <t xml:space="preserve">položka zahrnuje sejmutí ornice bez ohledu na tloušťku vrstvy a její vodorovnou dopravu 
nezahrnuje uložení na trvalou skládku</t>
  </si>
  <si>
    <t xml:space="preserve">13173</t>
  </si>
  <si>
    <t xml:space="preserve">HLOUBENÍ JAM ZAPAŽ I NEPAŽ TŘ. I</t>
  </si>
  <si>
    <t xml:space="preserve">výkopy jam pro VŠ</t>
  </si>
  <si>
    <t xml:space="preserve">dle PD: 
13*2,3*2,3*1,86=127,912 [A] 
13*2*1,86*0,93*3,23=145,269 [B] 
ponechat na stavbě na obsyp VŠ (odpočet odvezené zeminy dle pol.č.131738): 
-27,825=-27,825 [C] 
Celkem: A+B+C=245,356 [D]</t>
  </si>
  <si>
    <t xml:space="preserve"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</si>
  <si>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 xml:space="preserve">7</t>
  </si>
  <si>
    <t xml:space="preserve">131738</t>
  </si>
  <si>
    <t xml:space="preserve">HLOUBENÍ JAM ZAPAŽ I NEPAŽ TŘ. I, ODVOZ DO 20KM</t>
  </si>
  <si>
    <t xml:space="preserve">bez zeminy ponechané na stavbě na obsyp VŠ; odhad vzdálenosti - upřesnit podle zhotovitele</t>
  </si>
  <si>
    <t xml:space="preserve">dle PD: 
13*2,3*2,3*1,86=127,912 [A] 
13*2*1,86*0,93*3,23=145,269 [B] 
ponechat na stavbě dle pol.č.17511: 
-245,356=- 245,356 [C] 
Celkem: A+B+C=27,825 [D]</t>
  </si>
  <si>
    <t xml:space="preserve">8</t>
  </si>
  <si>
    <t xml:space="preserve">13273</t>
  </si>
  <si>
    <t xml:space="preserve">HLOUBENÍ RÝH ŠÍŘ DO 2M PAŽ I NEPAŽ TŘ. I</t>
  </si>
  <si>
    <t xml:space="preserve">výkopy rýh pro vodovod, vč. pažení zátažného 780,215 m2</t>
  </si>
  <si>
    <t xml:space="preserve">dle výkazu výkopu rýh - viz. příloha (listy 1-5): 
99,661+78,175+67,897+66,134+47,837=359,704 [A] 
výkop na stáv.vodovodu: 
2*1*1,3=2,600 [B] 
ponechat na stavbě na zpětný zásyp (odpočet odvezené zeminy dle pol.č.132738): 
-144,324=- 144,324 [C] 
Celkem: A+B+C=217,980 [D]</t>
  </si>
  <si>
    <t xml:space="preserve">132738</t>
  </si>
  <si>
    <t xml:space="preserve">HLOUBENÍ RÝH ŠÍŘ DO 2M PAŽ I NEPAŽ TŘ. I, ODVOZ DO 20KM</t>
  </si>
  <si>
    <t xml:space="preserve">výkopy rýh pro vodovod, vč. pažení zátažného 780,215 m2 - bez zeminy ponechané na stavbě na zpětný zásyp; odhad vzdálenosti - upřesnit podle zhotovitele</t>
  </si>
  <si>
    <t xml:space="preserve">dle výkazu výkopu rýh - viz. příloha (listy 1-5): 
99,661+78,175+67,897+66,134+47,837=359,704 [A] 
výkop na stáv.vodovodu: 
2*1*1,3=2,600 [B] 
ponechat na stavbě dle pol.č.17411: 
-217,98=- 217,980 [C] 
Celkem: A+B+C=144,324 [D]</t>
  </si>
  <si>
    <t xml:space="preserve">17120</t>
  </si>
  <si>
    <t xml:space="preserve"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</si>
  <si>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</si>
  <si>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11</t>
  </si>
  <si>
    <t xml:space="preserve">17411</t>
  </si>
  <si>
    <t xml:space="preserve">ZÁSYP JAM A RÝH ZEMINOU SE ZHUTNĚNÍM</t>
  </si>
  <si>
    <t xml:space="preserve">zásyp výkopů pro vodovod - hlinito písčitá zemina se zhutněním (v případě nevhodnosti zeminy na zásyp - z nakupovaných materiálů)</t>
  </si>
  <si>
    <t xml:space="preserve">Výkop rýh celkem: 362,304=362,304 [A] 
Odpočet: 
podsypy potrubí: -40,267=-40,267 [B] 
obsypy vč.trub: -104,057=- 104,057 [C] 
Celkem: A+B+C=217,980 [D]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</si>
  <si>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</si>
  <si>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12</t>
  </si>
  <si>
    <t xml:space="preserve">17511</t>
  </si>
  <si>
    <t xml:space="preserve">OBSYP POTRUBÍ A OBJEKTŮ ZEMINOU SE ZHUT</t>
  </si>
  <si>
    <t xml:space="preserve">obsyp VŠ prosátou hlinito-písčitou zeminou  (v případě nevhodnosti zeminy na obsyp - z nakupovaných materiálů)</t>
  </si>
  <si>
    <t xml:space="preserve">dle PD: 
Výkop jam: 273,181=273,181 [A] 
Odpočet z jam: 
podsypy: -6,877=-6,877 [B] 
desky: -3,446=-3,446 [C] 
VŠ: -3,1416*0,96* 0,96/4*1,86*13=-17,502 [D] 
Celkem: A+B+C+D=245,356 [E]</t>
  </si>
  <si>
    <t xml:space="preserve"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</si>
  <si>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 xml:space="preserve">13</t>
  </si>
  <si>
    <t xml:space="preserve">17581</t>
  </si>
  <si>
    <t xml:space="preserve">OBSYP POTRUBÍ A OBJEKTŮ Z NAKUPOVANÝCH MATERIÁLŮ</t>
  </si>
  <si>
    <t xml:space="preserve">obsyp štěrkopískem se zhutněním frakce 0-8 mm, včetně obnovy obsypu na stáv.potrubí, vč. ztratného a zhutnění - 198,57 t</t>
  </si>
  <si>
    <t xml:space="preserve">dle PD: 
včetně trub: 
2*1*0,41=0,820 [A] 
189,44*1,0*0,41=77,670 [B] 
96,26*0,8*0,332=25,567 [C] 
odpočet trub: 
-3,1416*0,11*0,11/4*(2+189,44)=-1,819 [D] 
-3,1416*0,032*0,032/4*96,26=-0,077 [E] 
Celkem: A+B+C+D+E=102,161 [F]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</si>
  <si>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</si>
  <si>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 xml:space="preserve">14</t>
  </si>
  <si>
    <t xml:space="preserve">18232</t>
  </si>
  <si>
    <t xml:space="preserve">ROZPROSTŘENÍ ORNICE V ROVINĚ V TL DO 0,15M</t>
  </si>
  <si>
    <t xml:space="preserve">dle položky 11130: 
226,245=226,245 [A]</t>
  </si>
  <si>
    <t xml:space="preserve">položka zahrnuje: 
nutné přemístění ornice z dočasných skládek vzdálených do 50m 
rozprostření ornice v předepsané tloušťce v rovině a ve svahu do 1:5</t>
  </si>
  <si>
    <t xml:space="preserve">15</t>
  </si>
  <si>
    <t xml:space="preserve">18241</t>
  </si>
  <si>
    <t xml:space="preserve">ZALOŽENÍ TRÁVNÍKU RUČNÍM VÝSEVEM</t>
  </si>
  <si>
    <t xml:space="preserve">dle položky 18233: 
226,245=226,245 [A]</t>
  </si>
  <si>
    <t xml:space="preserve">Zahrnuje veškerý materiál, výrobky a polotovary, včetně mimostaveništní a vnitrostaveništní dopravy (rovněž přesuny), včetně naložení a složení, případně s uložením, první pokosení</t>
  </si>
  <si>
    <t xml:space="preserve">16</t>
  </si>
  <si>
    <t xml:space="preserve">18600</t>
  </si>
  <si>
    <t xml:space="preserve">ZALÉVÁNÍ VODOU</t>
  </si>
  <si>
    <t xml:space="preserve">zalití vodou 3x v celé ploše</t>
  </si>
  <si>
    <t xml:space="preserve">226,245*0,005*3=3,394 [A]</t>
  </si>
  <si>
    <t xml:space="preserve">položka zahrnuje veškerý materiál, výrobky a polotovary, včetně mimostaveništní a vnitrostaveništní dopravy (rovněž přesuny), včetně naložení a složení, případně s uložením</t>
  </si>
  <si>
    <t xml:space="preserve">Vodorovné konstrukce</t>
  </si>
  <si>
    <t xml:space="preserve">17</t>
  </si>
  <si>
    <t xml:space="preserve">451313</t>
  </si>
  <si>
    <t xml:space="preserve">PODKLADNÍ A VÝPLŇOVÉ VRSTVY Z PROSTÉHO BETONU C16/20</t>
  </si>
  <si>
    <t xml:space="preserve">základové desky VŠ z betonu prostého vodostavebního C 16/20</t>
  </si>
  <si>
    <t xml:space="preserve">13*3,1416*1,5*1,5/4*0,15=3,446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</si>
  <si>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</si>
  <si>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 xml:space="preserve">18</t>
  </si>
  <si>
    <t xml:space="preserve">451314</t>
  </si>
  <si>
    <t xml:space="preserve">PODKLADNÍ A VÝPLŇOVÉ VRSTVY Z PROSTÉHO BETONU C25/30</t>
  </si>
  <si>
    <t xml:space="preserve">podkladní bloky v zemi - množství dle podkladů od výrobce trub, vč. bednění</t>
  </si>
  <si>
    <t xml:space="preserve">dle PD: 
1*0,48+4*0,48+3*0,31+5*0,05+5*0,48+4*0,62=8,460 [A]</t>
  </si>
  <si>
    <t xml:space="preserve">19</t>
  </si>
  <si>
    <t xml:space="preserve">45157</t>
  </si>
  <si>
    <t xml:space="preserve">PODKLADNÍ A VÝPLŇOVÉ VRSTVY Z KAMENIVA TĚŽENÉHO</t>
  </si>
  <si>
    <t xml:space="preserve">pískový podsyp potrubí -  frakce 0-4 mm včetně obnovy podsypu na stáv.potrubí; štěrkopískový podsyp VŠ - frakce 0-32 mm</t>
  </si>
  <si>
    <t xml:space="preserve">dle PD: 
rýhy:  
2*1*0,15=0,300 [A] 
189,44*1*0,15=28,416 [B] 
96,26*0,8*0,15=11,551 [C] 
VŠ:  
13*2,3*2,3*0,1=6,877 [D] 
Celkem: A+B+C+D=47,144 [E]</t>
  </si>
  <si>
    <t xml:space="preserve">položka zahrnuje dodávku předepsaného kameniva, mimostaveništní a vnitrostaveništní dopravu a jeho uložení 
není-li v zadávací dokumentaci uvedeno jinak, jedná se o nakupovaný materiál</t>
  </si>
  <si>
    <t xml:space="preserve">722</t>
  </si>
  <si>
    <t xml:space="preserve">Vnitřní vodovod</t>
  </si>
  <si>
    <t xml:space="preserve">20</t>
  </si>
  <si>
    <t xml:space="preserve">72226A</t>
  </si>
  <si>
    <t xml:space="preserve">VODOMĚRY</t>
  </si>
  <si>
    <t xml:space="preserve">KUS</t>
  </si>
  <si>
    <t xml:space="preserve">včetně držáku vodoměru a vystrojení vodoměrných sestav dle kladečského schematu, včetně montáže</t>
  </si>
  <si>
    <t xml:space="preserve">dle PD: 
13=13,000 [A]</t>
  </si>
  <si>
    <t xml:space="preserve"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izolací, nejsou-li tyto práce předmětem jiné položky 
- úprava, očištění a ošetření prostoru kolem instalace 
- provedení požadovaných (i etapových) tlakových zkoušek, proplachu a desinfekce potrubí.</t>
  </si>
  <si>
    <t xml:space="preserve">Potrubí</t>
  </si>
  <si>
    <t xml:space="preserve">21</t>
  </si>
  <si>
    <t xml:space="preserve">85226A</t>
  </si>
  <si>
    <t xml:space="preserve">POTRUBÍ Z TRUB LITINOVÝCH TLAKOVÝCH PŘÍRUB DN DO 80MM</t>
  </si>
  <si>
    <t xml:space="preserve">SOUB</t>
  </si>
  <si>
    <t xml:space="preserve">cena je dána souborem tvarovek a spojového materiálu - přírubových tvarovek dle kladeč.sch., včetně montáže</t>
  </si>
  <si>
    <t xml:space="preserve">TP 80 dl. 600 mm - 1 ks 
patní koleno PP 80 - 4 ks 
HW. patní dlouhé č. 5050 - 1 ks 
+ šrouby, těsnění, matice, podložky 
1=1,000 [A]</t>
  </si>
  <si>
    <t xml:space="preserve"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</si>
  <si>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 xml:space="preserve">22</t>
  </si>
  <si>
    <t xml:space="preserve">85227A</t>
  </si>
  <si>
    <t xml:space="preserve">POTRUBÍ Z TRUB LITINOVÝCH TLAKOVÝCH PŘÍRUBOVÝCH DN DO 100MM</t>
  </si>
  <si>
    <t xml:space="preserve">cena je dána souborem tvarovek a spojového materiálu - přírubových tvarovek dle kladeč.sch., vč. montáže</t>
  </si>
  <si>
    <t xml:space="preserve">T 100/100 - 1 ks 
RP 100/80 - 1 ks 
+šrouby, těsnění, matice, podložky 
1=1,000 [A]</t>
  </si>
  <si>
    <t xml:space="preserve"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</si>
  <si>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 xml:space="preserve">23</t>
  </si>
  <si>
    <t xml:space="preserve">86827A</t>
  </si>
  <si>
    <t xml:space="preserve">NASUNUTÍ POTRUBNÍ SEKCE DN DO 100MM DO PLASTOVÉ CHRÁNIČKY</t>
  </si>
  <si>
    <t xml:space="preserve">M</t>
  </si>
  <si>
    <t xml:space="preserve">vč. objímek RACI a gumových manžet a montáže</t>
  </si>
  <si>
    <t xml:space="preserve">dle PD: 
4*4=16,000 [A]</t>
  </si>
  <si>
    <t xml:space="preserve">položka zahrnuje: 
pojízdná sedla (objímky) 
případně předepsané utěsnění konců chráničky 
nezahrnuje dodávku potrubí</t>
  </si>
  <si>
    <t xml:space="preserve">24</t>
  </si>
  <si>
    <t xml:space="preserve">87127A</t>
  </si>
  <si>
    <t xml:space="preserve">POTRUBÍ Z TRUB PLASTOVÝCH TLAKOVÝCH HRDLOVÝCH DN DO 100MM</t>
  </si>
  <si>
    <t xml:space="preserve">tlakové trouby MOPVC (MOndial) dn110/3,1 mm včetně montáže</t>
  </si>
  <si>
    <t xml:space="preserve">dle PD: 
189,44=189,440 [A]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</si>
  <si>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</si>
  <si>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 xml:space="preserve">25</t>
  </si>
  <si>
    <t xml:space="preserve">87313</t>
  </si>
  <si>
    <t xml:space="preserve">POTRUBÍ Z TRUB PLASTOVÝCH TLAKOVÝCH SVAŘOVANÝCH DN DO 25MM</t>
  </si>
  <si>
    <t xml:space="preserve">rPE dn 32/4,4 mm</t>
  </si>
  <si>
    <t xml:space="preserve">dle PD: 
96,26=96,260 [A]</t>
  </si>
  <si>
    <t xml:space="preserve">26</t>
  </si>
  <si>
    <t xml:space="preserve">87634</t>
  </si>
  <si>
    <t xml:space="preserve">CHRÁNIČKY Z TRUB PLASTOVÝCH DN DO 200MM</t>
  </si>
  <si>
    <t xml:space="preserve">PE 100 - HDPE - dn 225/13,4, SDR 17, vč. ztratného</t>
  </si>
  <si>
    <t xml:space="preserve">4*4*1,015=16,240 [A]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</si>
  <si>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</si>
  <si>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 xml:space="preserve">27</t>
  </si>
  <si>
    <t xml:space="preserve">891113A</t>
  </si>
  <si>
    <t xml:space="preserve">ŠOUPÁTKA DN DO 25MM</t>
  </si>
  <si>
    <t xml:space="preserve">typ upřesnit dle KHP a.s. Hradec Králové, včetně montáže</t>
  </si>
  <si>
    <t xml:space="preserve">dle kladečského schematu, rohový ventildomovní přípojky ZAK č.3160 ISO-ZAK 34x32 vč. montáže: 
13=13,000 [A]</t>
  </si>
  <si>
    <t xml:space="preserve">- Položka zahrnuje kompletní montáž dle technologického předpisu, dodávku armatury, veškerou mimostaveništní a vnitrostaveništní dopravu.</t>
  </si>
  <si>
    <t xml:space="preserve">28</t>
  </si>
  <si>
    <t xml:space="preserve">891126A</t>
  </si>
  <si>
    <t xml:space="preserve">ŠOUPÁTKA DN DO 80MM</t>
  </si>
  <si>
    <t xml:space="preserve">dle kladečského schematu, šoupátko Hw. č.4000 DN 80 vč. montáže: 
5=5,000 [A]</t>
  </si>
  <si>
    <t xml:space="preserve">29</t>
  </si>
  <si>
    <t xml:space="preserve">891127A</t>
  </si>
  <si>
    <t xml:space="preserve">ŠOUPÁTKA DN DO 100MM</t>
  </si>
  <si>
    <t xml:space="preserve">dle kladečského schematu, šoupátko Hw. č.4000 DN 100 vč. montáže: 
3=3,000 [A]</t>
  </si>
  <si>
    <t xml:space="preserve">30</t>
  </si>
  <si>
    <t xml:space="preserve">891426A</t>
  </si>
  <si>
    <t xml:space="preserve">HYDRANTY PODZEMNÍ DN 80MM VČ. POKLOPU</t>
  </si>
  <si>
    <t xml:space="preserve">dle kladečského schematu, podzemní hydrant Hw. č.K 241-80/1500 jednočinný bez koule s poklopem č.1950 KASI, vč. montáže: 
4=4,000 [A]</t>
  </si>
  <si>
    <t xml:space="preserve">31</t>
  </si>
  <si>
    <t xml:space="preserve">891526A</t>
  </si>
  <si>
    <t xml:space="preserve">HYDRANTY NADZEMNÍ DN 80MM</t>
  </si>
  <si>
    <t xml:space="preserve">dle kladečského schematu, nadzemní hydrant Hw. č.K 231-80/1500 jednočinný bez koule, vč. montáže: 
1=1,000 [A]</t>
  </si>
  <si>
    <t xml:space="preserve">32</t>
  </si>
  <si>
    <t xml:space="preserve">891827A</t>
  </si>
  <si>
    <t xml:space="preserve">NAVRTÁVACÍ PASY DN DO 100MM</t>
  </si>
  <si>
    <t xml:space="preserve">dle kladečského schematu, navrtávací pas HAKU ZAK č.5320 - 110x34, vč. montáže: 
13=13,000 [A]</t>
  </si>
  <si>
    <t xml:space="preserve">33</t>
  </si>
  <si>
    <t xml:space="preserve">891915A</t>
  </si>
  <si>
    <t xml:space="preserve">ZEMNÍ SOUPRAVY DN DO 50MM S POKLOPEM</t>
  </si>
  <si>
    <t xml:space="preserve">dle kladečského schematu, ZS teleskop ZOIGO, vč. plovoucího poklopu ZOIGO: 
13=13,000 [A]</t>
  </si>
  <si>
    <t xml:space="preserve">34</t>
  </si>
  <si>
    <t xml:space="preserve">891926A</t>
  </si>
  <si>
    <t xml:space="preserve">ZEMNÍ SOUPRAVY DN DO 80MM S POKLOPEM</t>
  </si>
  <si>
    <t xml:space="preserve">dle kladečského schematu, ZS teleskop č.9500 DN 80 1,3-1,8 m 4ks, 1,8-2,5 1 ks, vč. samonivelačního poklopu č.1750 KASI: 
5=5,000 [A]</t>
  </si>
  <si>
    <t xml:space="preserve">35</t>
  </si>
  <si>
    <t xml:space="preserve">891927A</t>
  </si>
  <si>
    <t xml:space="preserve">ZEMNÍ SOUPRAVY DN DO 100MM S POKLOPEM</t>
  </si>
  <si>
    <t xml:space="preserve">dle kladečského schematu, ZS teleskop č.9500 DN 100 1,3-1,8 m, vč. samonivelačního poklopu č.1750 KASI: 
3=3,000 [A]</t>
  </si>
  <si>
    <t xml:space="preserve">36</t>
  </si>
  <si>
    <t xml:space="preserve">891985N</t>
  </si>
  <si>
    <t xml:space="preserve">Spojka s přírubou DN 100</t>
  </si>
  <si>
    <t xml:space="preserve">typ dle KHP a.s. Hradec Králové, včetně montáže</t>
  </si>
  <si>
    <t xml:space="preserve">Příruba Synoflex č. 7994 DN 100 vč. montáže: 
2=2,000 [A]</t>
  </si>
  <si>
    <t xml:space="preserve">37</t>
  </si>
  <si>
    <t xml:space="preserve">891986N</t>
  </si>
  <si>
    <t xml:space="preserve">Příruba 2000 DN 110/100</t>
  </si>
  <si>
    <t xml:space="preserve">příruba systém 2000 č. 0400 DN 100/110 vč. montáže: 
2=2,000 [A]</t>
  </si>
  <si>
    <t xml:space="preserve">38</t>
  </si>
  <si>
    <t xml:space="preserve">891987N</t>
  </si>
  <si>
    <t xml:space="preserve">Odbočka 2000 hrdlo/příruba DN 110/80</t>
  </si>
  <si>
    <t xml:space="preserve">odbočka systém 2000 - MMA kus č. 8525 DN 110/80 vč. montáže: 
4=4,000 [A]</t>
  </si>
  <si>
    <t xml:space="preserve">39</t>
  </si>
  <si>
    <t xml:space="preserve">891988N</t>
  </si>
  <si>
    <t xml:space="preserve">Koleno 2000 - 110/45°</t>
  </si>
  <si>
    <t xml:space="preserve">koleno systém 2000 - č. 8545 110/45 st., vč. montáže: 
7=7,000 [A]</t>
  </si>
  <si>
    <t xml:space="preserve">40</t>
  </si>
  <si>
    <t xml:space="preserve">891989N</t>
  </si>
  <si>
    <t xml:space="preserve">Koleno 2000 - 110/11°</t>
  </si>
  <si>
    <t xml:space="preserve">koleno systém 2000 - č. 8557 110/11 st., vč. montáže: 
5=5,000 [A]</t>
  </si>
  <si>
    <t xml:space="preserve">41</t>
  </si>
  <si>
    <t xml:space="preserve">891990N</t>
  </si>
  <si>
    <t xml:space="preserve">Jištění proti posunu d 110</t>
  </si>
  <si>
    <t xml:space="preserve">Jištění hrdla č. 1254 DN 100/110, vč. montáže: 
34=34,000 [A]</t>
  </si>
  <si>
    <t xml:space="preserve">42</t>
  </si>
  <si>
    <t xml:space="preserve">891991N</t>
  </si>
  <si>
    <t xml:space="preserve">ODKALENÍ A NAPUŠTĚNÍ vodovodu dle KHP a.s.</t>
  </si>
  <si>
    <t xml:space="preserve">voda pro vypouštění a napouštění stávajícího vodovodu PVC 110 mm  dle ceníků KHP, a.s. Hradec Králové - délku nutno podle skutečnosti, pro ocenění byla odhadnuta</t>
  </si>
  <si>
    <t xml:space="preserve">1=1,000 [A]</t>
  </si>
  <si>
    <t xml:space="preserve">43</t>
  </si>
  <si>
    <t xml:space="preserve">891992N</t>
  </si>
  <si>
    <t xml:space="preserve">MANIPULACE PŘI ODKALOVÁNÍ A NAPOUŠTĚNÍ VODOVODU dle KHP a.s.</t>
  </si>
  <si>
    <t xml:space="preserve">zajištění manipulace při odkalování a napouštění stáv.vodovodu PVC 110 mm - zavírání a otevírání armatur, řízení vypouštění, řízení napouštění, zajištění proplachu a desinfekce dle ceníků KHP, a.s. Hradec Králové</t>
  </si>
  <si>
    <t xml:space="preserve">44</t>
  </si>
  <si>
    <t xml:space="preserve">891993N</t>
  </si>
  <si>
    <t xml:space="preserve">NEZÁVADNOST VODY dle KHP a.s.</t>
  </si>
  <si>
    <t xml:space="preserve">odběr vzorku pitné vody, vyhodnocení bakteriologické nezávadnosti dle ceníků KHP, a.s. Hradec Králové</t>
  </si>
  <si>
    <t xml:space="preserve">45</t>
  </si>
  <si>
    <t xml:space="preserve">89370A</t>
  </si>
  <si>
    <t xml:space="preserve">ŠACHTY VODOMĚRNÉ PLASTOVÉ</t>
  </si>
  <si>
    <t xml:space="preserve">VŠ včetně montáže a dopravy; případně včetně obetonování</t>
  </si>
  <si>
    <t xml:space="preserve">položka zahrnuje: 
- dodávku šachty včetně komínku, poklopu, žebříku, prostupů 
- složení,případně s uložením 
- předepsané podkladní konstrukce</t>
  </si>
  <si>
    <t xml:space="preserve">46</t>
  </si>
  <si>
    <t xml:space="preserve">899305</t>
  </si>
  <si>
    <t xml:space="preserve">DOPLŇKY NA POTRUBÍ - ORIENTAČNÍ SLOUPKY</t>
  </si>
  <si>
    <t xml:space="preserve">orientační sloupky s modrými a bílými pruhy</t>
  </si>
  <si>
    <t xml:space="preserve">dle PD: 
12=12,000 [A]</t>
  </si>
  <si>
    <t xml:space="preserve">- Položka zahrnuje veškerý materiál, výrobky a polotovary, včetně mimostaveništní a vnitrostaveništní dopravy (rovněž přesuny), včetně naložení a složení,případně s uložením.  
- včetně základu sloupku</t>
  </si>
  <si>
    <t xml:space="preserve">47</t>
  </si>
  <si>
    <t xml:space="preserve">899308</t>
  </si>
  <si>
    <t xml:space="preserve">DOPLŇKY NA POTRUBÍ - SIGNALIZAČ VODIČ</t>
  </si>
  <si>
    <t xml:space="preserve">Délka včetně vytažení vodiče pod poklopy armatur, vč. dopojení na stáv.vodič:  
2+189,44+96,26+4*0,69=290,460 [A] 
3*1,5+2,11+1,5+1,5+1,35+1,2=12,160 [B] 
2,11+1,5+1,5+1,35+1,2=7,660 [C] 
1,2+1,5+1,55+1,5+1,5+1,55+1,5+1,5+1,3+1,3+1,25+1,3+1,5=18,450 [D] 
Celkem: A+B+C+D=328,730 [E]</t>
  </si>
  <si>
    <t xml:space="preserve"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</si>
  <si>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 xml:space="preserve">48</t>
  </si>
  <si>
    <t xml:space="preserve">899309</t>
  </si>
  <si>
    <t xml:space="preserve">DOPLŇKY NA POTRUBÍ - VÝSTRAŽNÁ FÓLIE</t>
  </si>
  <si>
    <t xml:space="preserve">včetně vyspravení folie na stávajícím vodovodu</t>
  </si>
  <si>
    <t xml:space="preserve">dle PD: 
2+189,44+96,26+4*0,69=290,460 [A]</t>
  </si>
  <si>
    <t xml:space="preserve">- Položka zahrnuje veškerý materiál, výrobky a polotovary, včetně mimostaveništní a vnitrostaveništní dopravy (rovněž přesuny), včetně naložení a složení,případně s uložením.</t>
  </si>
  <si>
    <t xml:space="preserve">49</t>
  </si>
  <si>
    <t xml:space="preserve">89942</t>
  </si>
  <si>
    <t xml:space="preserve">VÝŘEZ, VÝSEK, ÚTES NA POTRUBÍ DN DO 100MM</t>
  </si>
  <si>
    <t xml:space="preserve">dle PD: 
1=1,000 [A]</t>
  </si>
  <si>
    <t xml:space="preserve"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</si>
  <si>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 xml:space="preserve">50</t>
  </si>
  <si>
    <t xml:space="preserve">899611</t>
  </si>
  <si>
    <t xml:space="preserve">TLAKOVÉ ZKOUŠKY POTRUBÍ DN DO 80MM</t>
  </si>
  <si>
    <t xml:space="preserve"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</si>
  <si>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51</t>
  </si>
  <si>
    <t xml:space="preserve">899621</t>
  </si>
  <si>
    <t xml:space="preserve">TLAKOVÉ ZKOUŠKY POTRUBÍ DN DO 100MM</t>
  </si>
  <si>
    <t xml:space="preserve">52</t>
  </si>
  <si>
    <t xml:space="preserve">89971</t>
  </si>
  <si>
    <t xml:space="preserve">PROPLACH A DEZINFEKCE VODOVODNÍHO POTRUBÍ DN DO 80MM</t>
  </si>
  <si>
    <t xml:space="preserve">- napuštění a vypuštění vody, dodání vody a dezinfekčního prostředku, bakteriologický rozbor vody.</t>
  </si>
  <si>
    <t xml:space="preserve">53</t>
  </si>
  <si>
    <t xml:space="preserve">89972</t>
  </si>
  <si>
    <t xml:space="preserve">PROPLACH A DEZINFEKCE VODOVODNÍHO POTRUBÍ DN DO 100MM</t>
  </si>
  <si>
    <t xml:space="preserve">Ostatní konstrukce a práce</t>
  </si>
  <si>
    <t xml:space="preserve">54</t>
  </si>
  <si>
    <t xml:space="preserve">96615</t>
  </si>
  <si>
    <t xml:space="preserve">BOURÁNÍ KONSTRUKCÍ Z PROSTÉHO BETONU</t>
  </si>
  <si>
    <t xml:space="preserve">odhad bourání ve výkopech pro kanalizaci: 
2=2,000 [A]</t>
  </si>
  <si>
    <t xml:space="preserve"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</si>
  <si>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 xml:space="preserve">55</t>
  </si>
  <si>
    <t xml:space="preserve">96912</t>
  </si>
  <si>
    <t xml:space="preserve">VYBOURÁNÍ POTRUBÍ DN DO 100MM VODOVODNÍCH</t>
  </si>
  <si>
    <t xml:space="preserve">pro výřez v místě napojení: 
0,75=0,750 [A]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</si>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</sst>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K_č_-;\-* #,##0.00\ _K_č_-;_-* \-??\ _K_č_-;_-@_-"/>
    <numFmt numFmtId="166" formatCode="_-* #,##0\ _K_č_-;\-* #,##0\ _K_č_-;_-* &quot;- &quot;_K_č_-;_-@_-"/>
    <numFmt numFmtId="167" formatCode="_-* #,##0.00&quot; Kč&quot;_-;\-* #,##0.00&quot; Kč&quot;_-;_-* \-??&quot; Kč&quot;_-;_-@_-"/>
    <numFmt numFmtId="168" formatCode="_-* #,##0&quot; Kč&quot;_-;\-* #,##0&quot; Kč&quot;_-;_-* &quot;- Kč&quot;_-;_-@_-"/>
    <numFmt numFmtId="169" formatCode="0\ %"/>
    <numFmt numFmtId="170" formatCode="#,##0.00"/>
    <numFmt numFmtId="171" formatCode="#,##0.000"/>
  </numFmts>
  <fonts count="1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i val="true"/>
      <sz val="1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B441A"/>
        <bgColor rgb="FF993366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false" applyBorder="false" applyAlignment="false" applyProtection="false"/>
    <xf numFmtId="166" fontId="0" fillId="0" borderId="0" applyFont="false" applyBorder="false" applyAlignment="false" applyProtection="false"/>
    <xf numFmtId="167" fontId="0" fillId="0" borderId="0" applyFont="false" applyBorder="false" applyAlignment="false" applyProtection="false"/>
    <xf numFmtId="168" fontId="0" fillId="0" borderId="0" applyFont="fals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fals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2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4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3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4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8" fillId="2" borderId="4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2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4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2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" xfId="20"/>
    <cellStyle name="Comma [0]" xfId="21"/>
    <cellStyle name="Currency" xfId="22"/>
    <cellStyle name="Currency [0]" xfId="23"/>
    <cellStyle name="Normal" xfId="24"/>
    <cellStyle name="Percent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B441A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495360</xdr:colOff>
      <xdr:row>1</xdr:row>
      <xdr:rowOff>317520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71680" y="9360"/>
          <a:ext cx="750240" cy="46980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2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50" workbookViewId="0">
      <pane xSplit="0" ySplit="7" topLeftCell="A8" activePane="bottomLeft" state="frozen"/>
      <selection pane="topLeft" activeCell="A1" activeCellId="0" sqref="A1"/>
      <selection pane="bottomLeft" activeCell="B5" activeCellId="0" sqref="B5"/>
    </sheetView>
  </sheetViews>
  <sheetFormatPr defaultRowHeight="12.75" zeroHeight="false" outlineLevelRow="0" outlineLevelCol="0"/>
  <cols>
    <col collapsed="false" customWidth="true" hidden="true" outlineLevel="0" max="1" min="1" style="0" width="9.14"/>
    <col collapsed="false" customWidth="true" hidden="false" outlineLevel="0" max="2" min="2" style="0" width="11.72"/>
    <col collapsed="false" customWidth="true" hidden="false" outlineLevel="0" max="3" min="3" style="0" width="14.71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true" hidden="true" outlineLevel="0" max="13" min="10" style="0" width="9.14"/>
    <col collapsed="false" customWidth="true" hidden="false" outlineLevel="0" max="1019" min="14" style="0" width="9.14"/>
    <col collapsed="false" customWidth="false" hidden="false" outlineLevel="0" max="1025" min="1020" style="0" width="11.52"/>
  </cols>
  <sheetData>
    <row r="1" customFormat="false" ht="12.75" hidden="false" customHeight="true" outlineLevel="0" collapsed="false">
      <c r="A1" s="0" t="s">
        <v>0</v>
      </c>
      <c r="B1" s="1"/>
      <c r="C1" s="1"/>
      <c r="D1" s="1"/>
      <c r="E1" s="1" t="s">
        <v>1</v>
      </c>
      <c r="F1" s="1"/>
      <c r="G1" s="1"/>
      <c r="H1" s="1"/>
      <c r="I1" s="1"/>
      <c r="K1" s="0" t="s">
        <v>2</v>
      </c>
    </row>
    <row r="2" customFormat="false" ht="25" hidden="false" customHeight="true" outlineLevel="0" collapsed="false">
      <c r="B2" s="1"/>
      <c r="C2" s="1"/>
      <c r="D2" s="1"/>
      <c r="E2" s="2" t="s">
        <v>3</v>
      </c>
      <c r="F2" s="1"/>
      <c r="G2" s="1"/>
      <c r="H2" s="3"/>
      <c r="I2" s="3"/>
      <c r="J2" s="0" t="n">
        <f aca="false">0+J8+J21+J74+J87+J92+J225</f>
        <v>0</v>
      </c>
      <c r="K2" s="0" t="s">
        <v>2</v>
      </c>
    </row>
    <row r="3" customFormat="false" ht="15" hidden="false" customHeight="true" outlineLevel="0" collapsed="false">
      <c r="A3" s="0" t="s">
        <v>4</v>
      </c>
      <c r="B3" s="4" t="s">
        <v>5</v>
      </c>
      <c r="C3" s="5" t="s">
        <v>6</v>
      </c>
      <c r="D3" s="5"/>
      <c r="E3" s="6" t="s">
        <v>7</v>
      </c>
      <c r="F3" s="1"/>
      <c r="G3" s="7"/>
      <c r="H3" s="8" t="s">
        <v>8</v>
      </c>
      <c r="I3" s="9" t="n">
        <f aca="false">0+I8+I21+I74+I87+I92+I225</f>
        <v>0</v>
      </c>
      <c r="J3" s="0" t="s">
        <v>9</v>
      </c>
      <c r="K3" s="0" t="s">
        <v>10</v>
      </c>
    </row>
    <row r="4" customFormat="false" ht="15" hidden="false" customHeight="true" outlineLevel="0" collapsed="false">
      <c r="A4" s="0" t="s">
        <v>11</v>
      </c>
      <c r="B4" s="10" t="s">
        <v>12</v>
      </c>
      <c r="C4" s="11" t="s">
        <v>8</v>
      </c>
      <c r="D4" s="11"/>
      <c r="E4" s="12" t="s">
        <v>13</v>
      </c>
      <c r="F4" s="3"/>
      <c r="G4" s="3"/>
      <c r="H4" s="13"/>
      <c r="I4" s="13"/>
      <c r="J4" s="0" t="s">
        <v>14</v>
      </c>
      <c r="K4" s="0" t="s">
        <v>10</v>
      </c>
    </row>
    <row r="5" customFormat="false" ht="12.75" hidden="false" customHeight="true" outlineLevel="0" collapsed="false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/>
      <c r="J5" s="0" t="s">
        <v>23</v>
      </c>
      <c r="K5" s="0" t="s">
        <v>10</v>
      </c>
    </row>
    <row r="6" customFormat="false" ht="12.75" hidden="false" customHeight="true" outlineLevel="0" collapsed="false">
      <c r="A6" s="14"/>
      <c r="B6" s="14"/>
      <c r="C6" s="14"/>
      <c r="D6" s="14"/>
      <c r="E6" s="14"/>
      <c r="F6" s="14"/>
      <c r="G6" s="14"/>
      <c r="H6" s="14" t="s">
        <v>24</v>
      </c>
      <c r="I6" s="14" t="s">
        <v>25</v>
      </c>
    </row>
    <row r="7" customFormat="false" ht="12.75" hidden="false" customHeight="true" outlineLevel="0" collapsed="false">
      <c r="A7" s="14" t="s">
        <v>26</v>
      </c>
      <c r="B7" s="14" t="s">
        <v>27</v>
      </c>
      <c r="C7" s="14" t="s">
        <v>10</v>
      </c>
      <c r="D7" s="14" t="s">
        <v>2</v>
      </c>
      <c r="E7" s="14" t="s">
        <v>28</v>
      </c>
      <c r="F7" s="14" t="s">
        <v>29</v>
      </c>
      <c r="G7" s="14" t="s">
        <v>30</v>
      </c>
      <c r="H7" s="14" t="s">
        <v>31</v>
      </c>
      <c r="I7" s="14" t="s">
        <v>32</v>
      </c>
    </row>
    <row r="8" customFormat="false" ht="12.75" hidden="false" customHeight="true" outlineLevel="0" collapsed="false">
      <c r="A8" s="13" t="s">
        <v>33</v>
      </c>
      <c r="B8" s="13"/>
      <c r="C8" s="15" t="s">
        <v>26</v>
      </c>
      <c r="D8" s="13"/>
      <c r="E8" s="16" t="s">
        <v>34</v>
      </c>
      <c r="F8" s="13"/>
      <c r="G8" s="13"/>
      <c r="H8" s="13"/>
      <c r="I8" s="17" t="n">
        <f aca="false">0+L8</f>
        <v>0</v>
      </c>
      <c r="J8" s="0" t="n">
        <f aca="false">0+M8</f>
        <v>0</v>
      </c>
      <c r="L8" s="0" t="n">
        <f aca="false">0+I9+I13+I17</f>
        <v>0</v>
      </c>
      <c r="M8" s="0" t="n">
        <f aca="false">0+J9+J13+J17</f>
        <v>0</v>
      </c>
    </row>
    <row r="9" customFormat="false" ht="12.8" hidden="false" customHeight="false" outlineLevel="0" collapsed="false">
      <c r="A9" s="18" t="s">
        <v>35</v>
      </c>
      <c r="B9" s="19" t="s">
        <v>27</v>
      </c>
      <c r="C9" s="19" t="s">
        <v>36</v>
      </c>
      <c r="D9" s="18"/>
      <c r="E9" s="20" t="s">
        <v>37</v>
      </c>
      <c r="F9" s="21" t="s">
        <v>38</v>
      </c>
      <c r="G9" s="22" t="n">
        <v>2</v>
      </c>
      <c r="H9" s="23" t="n">
        <v>0</v>
      </c>
      <c r="I9" s="23" t="n">
        <f aca="false">ROUND(ROUND(H9,2)*ROUND(G9,3),2)</f>
        <v>0</v>
      </c>
      <c r="J9" s="0" t="n">
        <f aca="false">(I9*21)/100</f>
        <v>0</v>
      </c>
      <c r="K9" s="0" t="s">
        <v>10</v>
      </c>
    </row>
    <row r="10" customFormat="false" ht="12.8" hidden="false" customHeight="false" outlineLevel="0" collapsed="false">
      <c r="A10" s="24" t="s">
        <v>39</v>
      </c>
      <c r="E10" s="25" t="s">
        <v>40</v>
      </c>
    </row>
    <row r="11" customFormat="false" ht="23.85" hidden="false" customHeight="false" outlineLevel="0" collapsed="false">
      <c r="A11" s="26" t="s">
        <v>41</v>
      </c>
      <c r="E11" s="27" t="s">
        <v>42</v>
      </c>
    </row>
    <row r="12" customFormat="false" ht="23.85" hidden="false" customHeight="false" outlineLevel="0" collapsed="false">
      <c r="A12" s="0" t="s">
        <v>43</v>
      </c>
      <c r="E12" s="25" t="s">
        <v>44</v>
      </c>
    </row>
    <row r="13" customFormat="false" ht="12.8" hidden="false" customHeight="false" outlineLevel="0" collapsed="false">
      <c r="A13" s="18" t="s">
        <v>35</v>
      </c>
      <c r="B13" s="19" t="s">
        <v>10</v>
      </c>
      <c r="C13" s="19" t="s">
        <v>45</v>
      </c>
      <c r="D13" s="18"/>
      <c r="E13" s="20" t="s">
        <v>46</v>
      </c>
      <c r="F13" s="21" t="s">
        <v>38</v>
      </c>
      <c r="G13" s="22" t="n">
        <v>172.149</v>
      </c>
      <c r="H13" s="23" t="n">
        <v>0</v>
      </c>
      <c r="I13" s="23" t="n">
        <f aca="false">ROUND(ROUND(H13,2)*ROUND(G13,3),2)</f>
        <v>0</v>
      </c>
      <c r="J13" s="0" t="n">
        <f aca="false">(I13*21)/100</f>
        <v>0</v>
      </c>
      <c r="K13" s="0" t="s">
        <v>10</v>
      </c>
    </row>
    <row r="14" customFormat="false" ht="12.8" hidden="false" customHeight="false" outlineLevel="0" collapsed="false">
      <c r="A14" s="24" t="s">
        <v>39</v>
      </c>
      <c r="E14" s="25" t="s">
        <v>47</v>
      </c>
    </row>
    <row r="15" customFormat="false" ht="35.05" hidden="false" customHeight="false" outlineLevel="0" collapsed="false">
      <c r="A15" s="26" t="s">
        <v>41</v>
      </c>
      <c r="E15" s="27" t="s">
        <v>48</v>
      </c>
    </row>
    <row r="16" customFormat="false" ht="23.85" hidden="false" customHeight="false" outlineLevel="0" collapsed="false">
      <c r="A16" s="0" t="s">
        <v>43</v>
      </c>
      <c r="E16" s="25" t="s">
        <v>49</v>
      </c>
    </row>
    <row r="17" customFormat="false" ht="12.8" hidden="false" customHeight="false" outlineLevel="0" collapsed="false">
      <c r="A17" s="18" t="s">
        <v>35</v>
      </c>
      <c r="B17" s="19" t="s">
        <v>2</v>
      </c>
      <c r="C17" s="19" t="s">
        <v>50</v>
      </c>
      <c r="D17" s="18"/>
      <c r="E17" s="20" t="s">
        <v>51</v>
      </c>
      <c r="F17" s="21" t="s">
        <v>52</v>
      </c>
      <c r="G17" s="22" t="n">
        <v>0.002</v>
      </c>
      <c r="H17" s="23" t="n">
        <v>0</v>
      </c>
      <c r="I17" s="23" t="n">
        <f aca="false">ROUND(ROUND(H17,2)*ROUND(G17,3),2)</f>
        <v>0</v>
      </c>
      <c r="J17" s="0" t="n">
        <f aca="false">(I17*0)/100</f>
        <v>0</v>
      </c>
      <c r="K17" s="0" t="s">
        <v>26</v>
      </c>
    </row>
    <row r="18" customFormat="false" ht="12.8" hidden="false" customHeight="false" outlineLevel="0" collapsed="false">
      <c r="A18" s="24" t="s">
        <v>39</v>
      </c>
      <c r="E18" s="25" t="s">
        <v>53</v>
      </c>
    </row>
    <row r="19" customFormat="false" ht="23.85" hidden="false" customHeight="false" outlineLevel="0" collapsed="false">
      <c r="A19" s="26" t="s">
        <v>41</v>
      </c>
      <c r="E19" s="27" t="s">
        <v>54</v>
      </c>
    </row>
    <row r="20" customFormat="false" ht="23.85" hidden="false" customHeight="false" outlineLevel="0" collapsed="false">
      <c r="A20" s="0" t="s">
        <v>43</v>
      </c>
      <c r="E20" s="25" t="s">
        <v>49</v>
      </c>
    </row>
    <row r="21" customFormat="false" ht="12.75" hidden="false" customHeight="true" outlineLevel="0" collapsed="false">
      <c r="A21" s="3" t="s">
        <v>33</v>
      </c>
      <c r="B21" s="3"/>
      <c r="C21" s="28" t="s">
        <v>27</v>
      </c>
      <c r="D21" s="3"/>
      <c r="E21" s="16" t="s">
        <v>55</v>
      </c>
      <c r="F21" s="3"/>
      <c r="G21" s="3"/>
      <c r="H21" s="3"/>
      <c r="I21" s="29" t="n">
        <f aca="false">0+L21</f>
        <v>0</v>
      </c>
      <c r="J21" s="0" t="n">
        <f aca="false">0+M21</f>
        <v>0</v>
      </c>
      <c r="L21" s="0" t="n">
        <f aca="false">0+I22+I26+I30+I34+I38+I42+I46+I50+I54+I58+I62+I66+I70</f>
        <v>0</v>
      </c>
      <c r="M21" s="0" t="n">
        <f aca="false">0+J22+J26+J30+J34+J38+J42+J46+J50+J54+J58+J62+J66+J70</f>
        <v>0</v>
      </c>
    </row>
    <row r="22" customFormat="false" ht="12.8" hidden="false" customHeight="false" outlineLevel="0" collapsed="false">
      <c r="A22" s="18" t="s">
        <v>35</v>
      </c>
      <c r="B22" s="19" t="s">
        <v>28</v>
      </c>
      <c r="C22" s="19" t="s">
        <v>56</v>
      </c>
      <c r="D22" s="18"/>
      <c r="E22" s="20" t="s">
        <v>57</v>
      </c>
      <c r="F22" s="21" t="s">
        <v>58</v>
      </c>
      <c r="G22" s="22" t="n">
        <v>226.245</v>
      </c>
      <c r="H22" s="23" t="n">
        <v>0</v>
      </c>
      <c r="I22" s="23" t="n">
        <f aca="false">ROUND(ROUND(H22,2)*ROUND(G22,3),2)</f>
        <v>0</v>
      </c>
      <c r="J22" s="0" t="n">
        <f aca="false">(I22*21)/100</f>
        <v>0</v>
      </c>
      <c r="K22" s="0" t="s">
        <v>10</v>
      </c>
    </row>
    <row r="23" customFormat="false" ht="12.8" hidden="false" customHeight="false" outlineLevel="0" collapsed="false">
      <c r="A23" s="24" t="s">
        <v>39</v>
      </c>
      <c r="E23" s="25" t="s">
        <v>59</v>
      </c>
    </row>
    <row r="24" customFormat="false" ht="68.65" hidden="false" customHeight="false" outlineLevel="0" collapsed="false">
      <c r="A24" s="26" t="s">
        <v>41</v>
      </c>
      <c r="E24" s="27" t="s">
        <v>60</v>
      </c>
    </row>
    <row r="25" customFormat="false" ht="12.8" hidden="false" customHeight="false" outlineLevel="0" collapsed="false">
      <c r="A25" s="0" t="s">
        <v>43</v>
      </c>
      <c r="E25" s="25" t="s">
        <v>61</v>
      </c>
    </row>
    <row r="26" customFormat="false" ht="12.8" hidden="false" customHeight="false" outlineLevel="0" collapsed="false">
      <c r="A26" s="18" t="s">
        <v>35</v>
      </c>
      <c r="B26" s="19" t="s">
        <v>29</v>
      </c>
      <c r="C26" s="19" t="s">
        <v>62</v>
      </c>
      <c r="D26" s="18"/>
      <c r="E26" s="20" t="s">
        <v>63</v>
      </c>
      <c r="F26" s="21" t="s">
        <v>38</v>
      </c>
      <c r="G26" s="22" t="n">
        <v>33.937</v>
      </c>
      <c r="H26" s="23" t="n">
        <v>0</v>
      </c>
      <c r="I26" s="23" t="n">
        <f aca="false">ROUND(ROUND(H26,2)*ROUND(G26,3),2)</f>
        <v>0</v>
      </c>
      <c r="J26" s="0" t="n">
        <f aca="false">(I26*21)/100</f>
        <v>0</v>
      </c>
      <c r="K26" s="0" t="s">
        <v>10</v>
      </c>
    </row>
    <row r="27" customFormat="false" ht="23.85" hidden="false" customHeight="false" outlineLevel="0" collapsed="false">
      <c r="A27" s="24" t="s">
        <v>39</v>
      </c>
      <c r="E27" s="25" t="s">
        <v>64</v>
      </c>
    </row>
    <row r="28" customFormat="false" ht="23.85" hidden="false" customHeight="false" outlineLevel="0" collapsed="false">
      <c r="A28" s="26" t="s">
        <v>41</v>
      </c>
      <c r="E28" s="27" t="s">
        <v>65</v>
      </c>
    </row>
    <row r="29" customFormat="false" ht="35.05" hidden="false" customHeight="false" outlineLevel="0" collapsed="false">
      <c r="A29" s="0" t="s">
        <v>43</v>
      </c>
      <c r="E29" s="25" t="s">
        <v>66</v>
      </c>
    </row>
    <row r="30" customFormat="false" ht="12.8" hidden="false" customHeight="false" outlineLevel="0" collapsed="false">
      <c r="A30" s="18" t="s">
        <v>35</v>
      </c>
      <c r="B30" s="19" t="s">
        <v>30</v>
      </c>
      <c r="C30" s="19" t="s">
        <v>67</v>
      </c>
      <c r="D30" s="18"/>
      <c r="E30" s="20" t="s">
        <v>68</v>
      </c>
      <c r="F30" s="21" t="s">
        <v>38</v>
      </c>
      <c r="G30" s="22" t="n">
        <v>245.356</v>
      </c>
      <c r="H30" s="23" t="n">
        <v>0</v>
      </c>
      <c r="I30" s="23" t="n">
        <f aca="false">ROUND(ROUND(H30,2)*ROUND(G30,3),2)</f>
        <v>0</v>
      </c>
      <c r="J30" s="0" t="n">
        <f aca="false">(I30*21)/100</f>
        <v>0</v>
      </c>
      <c r="K30" s="0" t="s">
        <v>10</v>
      </c>
    </row>
    <row r="31" customFormat="false" ht="12.8" hidden="false" customHeight="false" outlineLevel="0" collapsed="false">
      <c r="A31" s="24" t="s">
        <v>39</v>
      </c>
      <c r="E31" s="25" t="s">
        <v>69</v>
      </c>
    </row>
    <row r="32" customFormat="false" ht="68.65" hidden="false" customHeight="false" outlineLevel="0" collapsed="false">
      <c r="A32" s="26" t="s">
        <v>41</v>
      </c>
      <c r="E32" s="27" t="s">
        <v>70</v>
      </c>
    </row>
    <row r="33" customFormat="false" ht="281.3" hidden="false" customHeight="false" outlineLevel="0" collapsed="false">
      <c r="A33" s="0" t="s">
        <v>43</v>
      </c>
      <c r="E33" s="25" t="s">
        <v>71</v>
      </c>
    </row>
    <row r="34" customFormat="false" ht="12.8" hidden="false" customHeight="false" outlineLevel="0" collapsed="false">
      <c r="A34" s="18" t="s">
        <v>35</v>
      </c>
      <c r="B34" s="19" t="s">
        <v>72</v>
      </c>
      <c r="C34" s="19" t="s">
        <v>73</v>
      </c>
      <c r="D34" s="18"/>
      <c r="E34" s="20" t="s">
        <v>74</v>
      </c>
      <c r="F34" s="21" t="s">
        <v>38</v>
      </c>
      <c r="G34" s="22" t="n">
        <v>27.825</v>
      </c>
      <c r="H34" s="23" t="n">
        <v>0</v>
      </c>
      <c r="I34" s="23" t="n">
        <f aca="false">ROUND(ROUND(H34,2)*ROUND(G34,3),2)</f>
        <v>0</v>
      </c>
      <c r="J34" s="0" t="n">
        <f aca="false">(I34*21)/100</f>
        <v>0</v>
      </c>
      <c r="K34" s="0" t="s">
        <v>10</v>
      </c>
    </row>
    <row r="35" customFormat="false" ht="23.85" hidden="false" customHeight="false" outlineLevel="0" collapsed="false">
      <c r="A35" s="24" t="s">
        <v>39</v>
      </c>
      <c r="E35" s="25" t="s">
        <v>75</v>
      </c>
    </row>
    <row r="36" customFormat="false" ht="68.65" hidden="false" customHeight="false" outlineLevel="0" collapsed="false">
      <c r="A36" s="26" t="s">
        <v>41</v>
      </c>
      <c r="E36" s="27" t="s">
        <v>76</v>
      </c>
    </row>
    <row r="37" customFormat="false" ht="281.3" hidden="false" customHeight="false" outlineLevel="0" collapsed="false">
      <c r="A37" s="0" t="s">
        <v>43</v>
      </c>
      <c r="E37" s="25" t="s">
        <v>71</v>
      </c>
    </row>
    <row r="38" customFormat="false" ht="12.8" hidden="false" customHeight="false" outlineLevel="0" collapsed="false">
      <c r="A38" s="18" t="s">
        <v>35</v>
      </c>
      <c r="B38" s="19" t="s">
        <v>77</v>
      </c>
      <c r="C38" s="19" t="s">
        <v>78</v>
      </c>
      <c r="D38" s="18"/>
      <c r="E38" s="20" t="s">
        <v>79</v>
      </c>
      <c r="F38" s="21" t="s">
        <v>38</v>
      </c>
      <c r="G38" s="22" t="n">
        <v>217.98</v>
      </c>
      <c r="H38" s="23" t="n">
        <v>0</v>
      </c>
      <c r="I38" s="23" t="n">
        <f aca="false">ROUND(ROUND(H38,2)*ROUND(G38,3),2)</f>
        <v>0</v>
      </c>
      <c r="J38" s="0" t="n">
        <f aca="false">(I38*0)/100</f>
        <v>0</v>
      </c>
      <c r="K38" s="0" t="s">
        <v>26</v>
      </c>
    </row>
    <row r="39" customFormat="false" ht="12.8" hidden="false" customHeight="false" outlineLevel="0" collapsed="false">
      <c r="A39" s="24" t="s">
        <v>39</v>
      </c>
      <c r="E39" s="25" t="s">
        <v>80</v>
      </c>
    </row>
    <row r="40" customFormat="false" ht="79.85" hidden="false" customHeight="false" outlineLevel="0" collapsed="false">
      <c r="A40" s="26" t="s">
        <v>41</v>
      </c>
      <c r="E40" s="27" t="s">
        <v>81</v>
      </c>
    </row>
    <row r="41" customFormat="false" ht="281.3" hidden="false" customHeight="false" outlineLevel="0" collapsed="false">
      <c r="A41" s="0" t="s">
        <v>43</v>
      </c>
      <c r="E41" s="25" t="s">
        <v>71</v>
      </c>
    </row>
    <row r="42" customFormat="false" ht="12.8" hidden="false" customHeight="false" outlineLevel="0" collapsed="false">
      <c r="A42" s="18" t="s">
        <v>35</v>
      </c>
      <c r="B42" s="19" t="s">
        <v>31</v>
      </c>
      <c r="C42" s="19" t="s">
        <v>82</v>
      </c>
      <c r="D42" s="18"/>
      <c r="E42" s="20" t="s">
        <v>83</v>
      </c>
      <c r="F42" s="21" t="s">
        <v>38</v>
      </c>
      <c r="G42" s="22" t="n">
        <v>144.324</v>
      </c>
      <c r="H42" s="23" t="n">
        <v>0</v>
      </c>
      <c r="I42" s="23" t="n">
        <f aca="false">ROUND(ROUND(H42,2)*ROUND(G42,3),2)</f>
        <v>0</v>
      </c>
      <c r="J42" s="0" t="n">
        <f aca="false">(I42*21)/100</f>
        <v>0</v>
      </c>
      <c r="K42" s="0" t="s">
        <v>10</v>
      </c>
    </row>
    <row r="43" customFormat="false" ht="23.85" hidden="false" customHeight="false" outlineLevel="0" collapsed="false">
      <c r="A43" s="24" t="s">
        <v>39</v>
      </c>
      <c r="E43" s="25" t="s">
        <v>84</v>
      </c>
    </row>
    <row r="44" customFormat="false" ht="79.85" hidden="false" customHeight="false" outlineLevel="0" collapsed="false">
      <c r="A44" s="26" t="s">
        <v>41</v>
      </c>
      <c r="E44" s="27" t="s">
        <v>85</v>
      </c>
    </row>
    <row r="45" customFormat="false" ht="281.3" hidden="false" customHeight="false" outlineLevel="0" collapsed="false">
      <c r="A45" s="0" t="s">
        <v>43</v>
      </c>
      <c r="E45" s="25" t="s">
        <v>71</v>
      </c>
    </row>
    <row r="46" customFormat="false" ht="12.8" hidden="false" customHeight="false" outlineLevel="0" collapsed="false">
      <c r="A46" s="18" t="s">
        <v>35</v>
      </c>
      <c r="B46" s="19" t="s">
        <v>32</v>
      </c>
      <c r="C46" s="19" t="s">
        <v>86</v>
      </c>
      <c r="D46" s="18"/>
      <c r="E46" s="20" t="s">
        <v>87</v>
      </c>
      <c r="F46" s="21" t="s">
        <v>38</v>
      </c>
      <c r="G46" s="22" t="n">
        <v>172.149</v>
      </c>
      <c r="H46" s="23" t="n">
        <v>0</v>
      </c>
      <c r="I46" s="23" t="n">
        <f aca="false">ROUND(ROUND(H46,2)*ROUND(G46,3),2)</f>
        <v>0</v>
      </c>
      <c r="J46" s="0" t="n">
        <f aca="false">(I46*0)/100</f>
        <v>0</v>
      </c>
      <c r="K46" s="0" t="s">
        <v>26</v>
      </c>
    </row>
    <row r="47" customFormat="false" ht="12.8" hidden="false" customHeight="false" outlineLevel="0" collapsed="false">
      <c r="A47" s="24" t="s">
        <v>39</v>
      </c>
      <c r="E47" s="25"/>
    </row>
    <row r="48" customFormat="false" ht="35.05" hidden="false" customHeight="false" outlineLevel="0" collapsed="false">
      <c r="A48" s="26" t="s">
        <v>41</v>
      </c>
      <c r="E48" s="27" t="s">
        <v>48</v>
      </c>
    </row>
    <row r="49" customFormat="false" ht="169.4" hidden="false" customHeight="false" outlineLevel="0" collapsed="false">
      <c r="A49" s="0" t="s">
        <v>43</v>
      </c>
      <c r="E49" s="25" t="s">
        <v>88</v>
      </c>
    </row>
    <row r="50" customFormat="false" ht="12.8" hidden="false" customHeight="false" outlineLevel="0" collapsed="false">
      <c r="A50" s="18" t="s">
        <v>35</v>
      </c>
      <c r="B50" s="19" t="s">
        <v>89</v>
      </c>
      <c r="C50" s="19" t="s">
        <v>90</v>
      </c>
      <c r="D50" s="18"/>
      <c r="E50" s="20" t="s">
        <v>91</v>
      </c>
      <c r="F50" s="21" t="s">
        <v>38</v>
      </c>
      <c r="G50" s="22" t="n">
        <v>217.98</v>
      </c>
      <c r="H50" s="23" t="n">
        <v>0</v>
      </c>
      <c r="I50" s="23" t="n">
        <f aca="false">ROUND(ROUND(H50,2)*ROUND(G50,3),2)</f>
        <v>0</v>
      </c>
      <c r="J50" s="0" t="n">
        <f aca="false">(I50*21)/100</f>
        <v>0</v>
      </c>
      <c r="K50" s="0" t="s">
        <v>10</v>
      </c>
    </row>
    <row r="51" customFormat="false" ht="23.85" hidden="false" customHeight="false" outlineLevel="0" collapsed="false">
      <c r="A51" s="24" t="s">
        <v>39</v>
      </c>
      <c r="E51" s="25" t="s">
        <v>92</v>
      </c>
    </row>
    <row r="52" customFormat="false" ht="57.45" hidden="false" customHeight="false" outlineLevel="0" collapsed="false">
      <c r="A52" s="26" t="s">
        <v>41</v>
      </c>
      <c r="E52" s="27" t="s">
        <v>93</v>
      </c>
    </row>
    <row r="53" customFormat="false" ht="202.95" hidden="false" customHeight="false" outlineLevel="0" collapsed="false">
      <c r="A53" s="0" t="s">
        <v>43</v>
      </c>
      <c r="E53" s="25" t="s">
        <v>94</v>
      </c>
    </row>
    <row r="54" customFormat="false" ht="12.8" hidden="false" customHeight="false" outlineLevel="0" collapsed="false">
      <c r="A54" s="18" t="s">
        <v>35</v>
      </c>
      <c r="B54" s="19" t="s">
        <v>95</v>
      </c>
      <c r="C54" s="19" t="s">
        <v>96</v>
      </c>
      <c r="D54" s="18"/>
      <c r="E54" s="20" t="s">
        <v>97</v>
      </c>
      <c r="F54" s="21" t="s">
        <v>38</v>
      </c>
      <c r="G54" s="22" t="n">
        <v>245.356</v>
      </c>
      <c r="H54" s="23" t="n">
        <v>0</v>
      </c>
      <c r="I54" s="23" t="n">
        <f aca="false">ROUND(ROUND(H54,2)*ROUND(G54,3),2)</f>
        <v>0</v>
      </c>
      <c r="J54" s="0" t="n">
        <f aca="false">(I54*21)/100</f>
        <v>0</v>
      </c>
      <c r="K54" s="0" t="s">
        <v>10</v>
      </c>
    </row>
    <row r="55" customFormat="false" ht="23.85" hidden="false" customHeight="false" outlineLevel="0" collapsed="false">
      <c r="A55" s="24" t="s">
        <v>39</v>
      </c>
      <c r="E55" s="25" t="s">
        <v>98</v>
      </c>
    </row>
    <row r="56" customFormat="false" ht="79.85" hidden="false" customHeight="false" outlineLevel="0" collapsed="false">
      <c r="A56" s="26" t="s">
        <v>41</v>
      </c>
      <c r="E56" s="27" t="s">
        <v>99</v>
      </c>
    </row>
    <row r="57" customFormat="false" ht="270.1" hidden="false" customHeight="false" outlineLevel="0" collapsed="false">
      <c r="A57" s="0" t="s">
        <v>43</v>
      </c>
      <c r="E57" s="25" t="s">
        <v>100</v>
      </c>
    </row>
    <row r="58" customFormat="false" ht="12.8" hidden="false" customHeight="false" outlineLevel="0" collapsed="false">
      <c r="A58" s="18" t="s">
        <v>35</v>
      </c>
      <c r="B58" s="19" t="s">
        <v>101</v>
      </c>
      <c r="C58" s="19" t="s">
        <v>102</v>
      </c>
      <c r="D58" s="18"/>
      <c r="E58" s="20" t="s">
        <v>103</v>
      </c>
      <c r="F58" s="21" t="s">
        <v>38</v>
      </c>
      <c r="G58" s="22" t="n">
        <v>102.161</v>
      </c>
      <c r="H58" s="23" t="n">
        <v>0</v>
      </c>
      <c r="I58" s="23" t="n">
        <f aca="false">ROUND(ROUND(H58,2)*ROUND(G58,3),2)</f>
        <v>0</v>
      </c>
      <c r="J58" s="0" t="n">
        <f aca="false">(I58*0)/100</f>
        <v>0</v>
      </c>
      <c r="K58" s="0" t="s">
        <v>26</v>
      </c>
    </row>
    <row r="59" customFormat="false" ht="23.85" hidden="false" customHeight="false" outlineLevel="0" collapsed="false">
      <c r="A59" s="24" t="s">
        <v>39</v>
      </c>
      <c r="E59" s="25" t="s">
        <v>104</v>
      </c>
    </row>
    <row r="60" customFormat="false" ht="102.2" hidden="false" customHeight="false" outlineLevel="0" collapsed="false">
      <c r="A60" s="26" t="s">
        <v>41</v>
      </c>
      <c r="E60" s="27" t="s">
        <v>105</v>
      </c>
    </row>
    <row r="61" customFormat="false" ht="258.95" hidden="false" customHeight="false" outlineLevel="0" collapsed="false">
      <c r="A61" s="0" t="s">
        <v>43</v>
      </c>
      <c r="E61" s="25" t="s">
        <v>106</v>
      </c>
    </row>
    <row r="62" customFormat="false" ht="12.8" hidden="false" customHeight="false" outlineLevel="0" collapsed="false">
      <c r="A62" s="18" t="s">
        <v>35</v>
      </c>
      <c r="B62" s="19" t="s">
        <v>107</v>
      </c>
      <c r="C62" s="19" t="s">
        <v>108</v>
      </c>
      <c r="D62" s="18"/>
      <c r="E62" s="20" t="s">
        <v>109</v>
      </c>
      <c r="F62" s="21" t="s">
        <v>58</v>
      </c>
      <c r="G62" s="22" t="n">
        <v>226.245</v>
      </c>
      <c r="H62" s="23" t="n">
        <v>0</v>
      </c>
      <c r="I62" s="23" t="n">
        <f aca="false">ROUND(ROUND(H62,2)*ROUND(G62,3),2)</f>
        <v>0</v>
      </c>
      <c r="J62" s="0" t="n">
        <f aca="false">(I62*21)/100</f>
        <v>0</v>
      </c>
      <c r="K62" s="0" t="s">
        <v>10</v>
      </c>
    </row>
    <row r="63" customFormat="false" ht="12.8" hidden="false" customHeight="false" outlineLevel="0" collapsed="false">
      <c r="A63" s="24" t="s">
        <v>39</v>
      </c>
      <c r="E63" s="25"/>
    </row>
    <row r="64" customFormat="false" ht="23.85" hidden="false" customHeight="false" outlineLevel="0" collapsed="false">
      <c r="A64" s="26" t="s">
        <v>41</v>
      </c>
      <c r="E64" s="27" t="s">
        <v>110</v>
      </c>
    </row>
    <row r="65" customFormat="false" ht="35.05" hidden="false" customHeight="false" outlineLevel="0" collapsed="false">
      <c r="A65" s="0" t="s">
        <v>43</v>
      </c>
      <c r="E65" s="25" t="s">
        <v>111</v>
      </c>
    </row>
    <row r="66" customFormat="false" ht="12.8" hidden="false" customHeight="false" outlineLevel="0" collapsed="false">
      <c r="A66" s="18" t="s">
        <v>35</v>
      </c>
      <c r="B66" s="19" t="s">
        <v>112</v>
      </c>
      <c r="C66" s="19" t="s">
        <v>113</v>
      </c>
      <c r="D66" s="18"/>
      <c r="E66" s="20" t="s">
        <v>114</v>
      </c>
      <c r="F66" s="21" t="s">
        <v>58</v>
      </c>
      <c r="G66" s="22" t="n">
        <v>226.245</v>
      </c>
      <c r="H66" s="23" t="n">
        <v>0</v>
      </c>
      <c r="I66" s="23" t="n">
        <f aca="false">ROUND(ROUND(H66,2)*ROUND(G66,3),2)</f>
        <v>0</v>
      </c>
      <c r="J66" s="0" t="n">
        <f aca="false">(I66*21)/100</f>
        <v>0</v>
      </c>
      <c r="K66" s="0" t="s">
        <v>10</v>
      </c>
    </row>
    <row r="67" customFormat="false" ht="12.8" hidden="false" customHeight="false" outlineLevel="0" collapsed="false">
      <c r="A67" s="24" t="s">
        <v>39</v>
      </c>
      <c r="E67" s="25"/>
    </row>
    <row r="68" customFormat="false" ht="23.85" hidden="false" customHeight="false" outlineLevel="0" collapsed="false">
      <c r="A68" s="26" t="s">
        <v>41</v>
      </c>
      <c r="E68" s="27" t="s">
        <v>115</v>
      </c>
    </row>
    <row r="69" customFormat="false" ht="35.05" hidden="false" customHeight="false" outlineLevel="0" collapsed="false">
      <c r="A69" s="0" t="s">
        <v>43</v>
      </c>
      <c r="E69" s="25" t="s">
        <v>116</v>
      </c>
    </row>
    <row r="70" customFormat="false" ht="12.8" hidden="false" customHeight="false" outlineLevel="0" collapsed="false">
      <c r="A70" s="18" t="s">
        <v>35</v>
      </c>
      <c r="B70" s="19" t="s">
        <v>117</v>
      </c>
      <c r="C70" s="19" t="s">
        <v>118</v>
      </c>
      <c r="D70" s="18"/>
      <c r="E70" s="20" t="s">
        <v>119</v>
      </c>
      <c r="F70" s="21" t="s">
        <v>38</v>
      </c>
      <c r="G70" s="22" t="n">
        <v>3.394</v>
      </c>
      <c r="H70" s="23" t="n">
        <v>0</v>
      </c>
      <c r="I70" s="23" t="n">
        <f aca="false">ROUND(ROUND(H70,2)*ROUND(G70,3),2)</f>
        <v>0</v>
      </c>
      <c r="J70" s="0" t="n">
        <f aca="false">(I70*0)/100</f>
        <v>0</v>
      </c>
      <c r="K70" s="0" t="s">
        <v>26</v>
      </c>
    </row>
    <row r="71" customFormat="false" ht="12.8" hidden="false" customHeight="false" outlineLevel="0" collapsed="false">
      <c r="A71" s="24" t="s">
        <v>39</v>
      </c>
      <c r="E71" s="25" t="s">
        <v>120</v>
      </c>
    </row>
    <row r="72" customFormat="false" ht="12.8" hidden="false" customHeight="false" outlineLevel="0" collapsed="false">
      <c r="A72" s="26" t="s">
        <v>41</v>
      </c>
      <c r="E72" s="27" t="s">
        <v>121</v>
      </c>
    </row>
    <row r="73" customFormat="false" ht="35.05" hidden="false" customHeight="false" outlineLevel="0" collapsed="false">
      <c r="A73" s="0" t="s">
        <v>43</v>
      </c>
      <c r="E73" s="25" t="s">
        <v>122</v>
      </c>
    </row>
    <row r="74" customFormat="false" ht="12.75" hidden="false" customHeight="true" outlineLevel="0" collapsed="false">
      <c r="A74" s="3" t="s">
        <v>33</v>
      </c>
      <c r="B74" s="3"/>
      <c r="C74" s="28" t="s">
        <v>28</v>
      </c>
      <c r="D74" s="3"/>
      <c r="E74" s="16" t="s">
        <v>123</v>
      </c>
      <c r="F74" s="3"/>
      <c r="G74" s="3"/>
      <c r="H74" s="3"/>
      <c r="I74" s="29" t="n">
        <f aca="false">0+L74</f>
        <v>0</v>
      </c>
      <c r="J74" s="0" t="n">
        <f aca="false">0+M74</f>
        <v>0</v>
      </c>
      <c r="L74" s="0" t="n">
        <f aca="false">0+I75+I79+I83</f>
        <v>0</v>
      </c>
      <c r="M74" s="0" t="n">
        <f aca="false">0+J75+J79+J83</f>
        <v>0</v>
      </c>
    </row>
    <row r="75" customFormat="false" ht="12.8" hidden="false" customHeight="false" outlineLevel="0" collapsed="false">
      <c r="A75" s="18" t="s">
        <v>35</v>
      </c>
      <c r="B75" s="19" t="s">
        <v>124</v>
      </c>
      <c r="C75" s="19" t="s">
        <v>125</v>
      </c>
      <c r="D75" s="18"/>
      <c r="E75" s="20" t="s">
        <v>126</v>
      </c>
      <c r="F75" s="21" t="s">
        <v>38</v>
      </c>
      <c r="G75" s="22" t="n">
        <v>3.446</v>
      </c>
      <c r="H75" s="23" t="n">
        <v>0</v>
      </c>
      <c r="I75" s="23" t="n">
        <f aca="false">ROUND(ROUND(H75,2)*ROUND(G75,3),2)</f>
        <v>0</v>
      </c>
      <c r="J75" s="0" t="n">
        <f aca="false">(I75*21)/100</f>
        <v>0</v>
      </c>
      <c r="K75" s="0" t="s">
        <v>10</v>
      </c>
    </row>
    <row r="76" customFormat="false" ht="12.8" hidden="false" customHeight="false" outlineLevel="0" collapsed="false">
      <c r="A76" s="24" t="s">
        <v>39</v>
      </c>
      <c r="E76" s="25" t="s">
        <v>127</v>
      </c>
    </row>
    <row r="77" customFormat="false" ht="12.8" hidden="false" customHeight="false" outlineLevel="0" collapsed="false">
      <c r="A77" s="26" t="s">
        <v>41</v>
      </c>
      <c r="E77" s="27" t="s">
        <v>128</v>
      </c>
    </row>
    <row r="78" customFormat="false" ht="314.9" hidden="false" customHeight="false" outlineLevel="0" collapsed="false">
      <c r="A78" s="0" t="s">
        <v>43</v>
      </c>
      <c r="E78" s="25" t="s">
        <v>129</v>
      </c>
    </row>
    <row r="79" customFormat="false" ht="12.8" hidden="false" customHeight="false" outlineLevel="0" collapsed="false">
      <c r="A79" s="18" t="s">
        <v>35</v>
      </c>
      <c r="B79" s="19" t="s">
        <v>130</v>
      </c>
      <c r="C79" s="19" t="s">
        <v>131</v>
      </c>
      <c r="D79" s="18"/>
      <c r="E79" s="20" t="s">
        <v>132</v>
      </c>
      <c r="F79" s="21" t="s">
        <v>38</v>
      </c>
      <c r="G79" s="22" t="n">
        <v>8.46</v>
      </c>
      <c r="H79" s="23" t="n">
        <v>0</v>
      </c>
      <c r="I79" s="23" t="n">
        <f aca="false">ROUND(ROUND(H79,2)*ROUND(G79,3),2)</f>
        <v>0</v>
      </c>
      <c r="J79" s="0" t="n">
        <f aca="false">(I79*21)/100</f>
        <v>0</v>
      </c>
      <c r="K79" s="0" t="s">
        <v>10</v>
      </c>
    </row>
    <row r="80" customFormat="false" ht="12.8" hidden="false" customHeight="false" outlineLevel="0" collapsed="false">
      <c r="A80" s="24" t="s">
        <v>39</v>
      </c>
      <c r="E80" s="25" t="s">
        <v>133</v>
      </c>
    </row>
    <row r="81" customFormat="false" ht="23.85" hidden="false" customHeight="false" outlineLevel="0" collapsed="false">
      <c r="A81" s="26" t="s">
        <v>41</v>
      </c>
      <c r="E81" s="27" t="s">
        <v>134</v>
      </c>
    </row>
    <row r="82" customFormat="false" ht="314.9" hidden="false" customHeight="false" outlineLevel="0" collapsed="false">
      <c r="A82" s="0" t="s">
        <v>43</v>
      </c>
      <c r="E82" s="25" t="s">
        <v>129</v>
      </c>
    </row>
    <row r="83" customFormat="false" ht="12.8" hidden="false" customHeight="false" outlineLevel="0" collapsed="false">
      <c r="A83" s="18" t="s">
        <v>35</v>
      </c>
      <c r="B83" s="19" t="s">
        <v>135</v>
      </c>
      <c r="C83" s="19" t="s">
        <v>136</v>
      </c>
      <c r="D83" s="18"/>
      <c r="E83" s="20" t="s">
        <v>137</v>
      </c>
      <c r="F83" s="21" t="s">
        <v>38</v>
      </c>
      <c r="G83" s="22" t="n">
        <v>47.144</v>
      </c>
      <c r="H83" s="23" t="n">
        <v>0</v>
      </c>
      <c r="I83" s="23" t="n">
        <f aca="false">ROUND(ROUND(H83,2)*ROUND(G83,3),2)</f>
        <v>0</v>
      </c>
      <c r="J83" s="0" t="n">
        <f aca="false">(I83*21)/100</f>
        <v>0</v>
      </c>
      <c r="K83" s="0" t="s">
        <v>10</v>
      </c>
    </row>
    <row r="84" customFormat="false" ht="23.85" hidden="false" customHeight="false" outlineLevel="0" collapsed="false">
      <c r="A84" s="24" t="s">
        <v>39</v>
      </c>
      <c r="E84" s="25" t="s">
        <v>138</v>
      </c>
    </row>
    <row r="85" customFormat="false" ht="91" hidden="false" customHeight="false" outlineLevel="0" collapsed="false">
      <c r="A85" s="26" t="s">
        <v>41</v>
      </c>
      <c r="E85" s="27" t="s">
        <v>139</v>
      </c>
    </row>
    <row r="86" customFormat="false" ht="35.05" hidden="false" customHeight="false" outlineLevel="0" collapsed="false">
      <c r="A86" s="0" t="s">
        <v>43</v>
      </c>
      <c r="E86" s="25" t="s">
        <v>140</v>
      </c>
    </row>
    <row r="87" customFormat="false" ht="12.75" hidden="false" customHeight="true" outlineLevel="0" collapsed="false">
      <c r="A87" s="3" t="s">
        <v>33</v>
      </c>
      <c r="B87" s="3"/>
      <c r="C87" s="28" t="s">
        <v>141</v>
      </c>
      <c r="D87" s="3"/>
      <c r="E87" s="16" t="s">
        <v>142</v>
      </c>
      <c r="F87" s="3"/>
      <c r="G87" s="3"/>
      <c r="H87" s="3"/>
      <c r="I87" s="29" t="n">
        <f aca="false">0+L87</f>
        <v>0</v>
      </c>
      <c r="J87" s="0" t="n">
        <f aca="false">0+M87</f>
        <v>0</v>
      </c>
      <c r="L87" s="0" t="n">
        <f aca="false">0+I88</f>
        <v>0</v>
      </c>
      <c r="M87" s="0" t="n">
        <f aca="false">0+J88</f>
        <v>0</v>
      </c>
    </row>
    <row r="88" customFormat="false" ht="12.8" hidden="false" customHeight="false" outlineLevel="0" collapsed="false">
      <c r="A88" s="18" t="s">
        <v>35</v>
      </c>
      <c r="B88" s="19" t="s">
        <v>143</v>
      </c>
      <c r="C88" s="19" t="s">
        <v>144</v>
      </c>
      <c r="D88" s="18"/>
      <c r="E88" s="20" t="s">
        <v>145</v>
      </c>
      <c r="F88" s="21" t="s">
        <v>146</v>
      </c>
      <c r="G88" s="22" t="n">
        <v>13</v>
      </c>
      <c r="H88" s="23" t="n">
        <v>0</v>
      </c>
      <c r="I88" s="23" t="n">
        <f aca="false">ROUND(ROUND(H88,2)*ROUND(G88,3),2)</f>
        <v>0</v>
      </c>
      <c r="J88" s="0" t="n">
        <f aca="false">(I88*21)/100</f>
        <v>0</v>
      </c>
      <c r="K88" s="0" t="s">
        <v>10</v>
      </c>
    </row>
    <row r="89" customFormat="false" ht="23.85" hidden="false" customHeight="false" outlineLevel="0" collapsed="false">
      <c r="A89" s="24" t="s">
        <v>39</v>
      </c>
      <c r="E89" s="25" t="s">
        <v>147</v>
      </c>
    </row>
    <row r="90" customFormat="false" ht="23.85" hidden="false" customHeight="false" outlineLevel="0" collapsed="false">
      <c r="A90" s="26" t="s">
        <v>41</v>
      </c>
      <c r="E90" s="27" t="s">
        <v>148</v>
      </c>
    </row>
    <row r="91" customFormat="false" ht="180.55" hidden="false" customHeight="false" outlineLevel="0" collapsed="false">
      <c r="A91" s="0" t="s">
        <v>43</v>
      </c>
      <c r="E91" s="25" t="s">
        <v>149</v>
      </c>
    </row>
    <row r="92" customFormat="false" ht="12.75" hidden="false" customHeight="true" outlineLevel="0" collapsed="false">
      <c r="A92" s="3" t="s">
        <v>33</v>
      </c>
      <c r="B92" s="3"/>
      <c r="C92" s="28" t="s">
        <v>77</v>
      </c>
      <c r="D92" s="3"/>
      <c r="E92" s="16" t="s">
        <v>150</v>
      </c>
      <c r="F92" s="3"/>
      <c r="G92" s="3"/>
      <c r="H92" s="3"/>
      <c r="I92" s="29" t="n">
        <f aca="false">0+L92</f>
        <v>0</v>
      </c>
      <c r="J92" s="0" t="n">
        <f aca="false">0+M92</f>
        <v>0</v>
      </c>
      <c r="L92" s="0" t="n">
        <f aca="false">0+I93+I97+I101+I105+I109+I113+I117+I121+I125+I129+I133+I137+I141+I145+I149+I153+I157+I161+I165+I169+I173+I177+I181+I185+I189+I193+I197+I201+I205+I209+I213+I217+I221</f>
        <v>0</v>
      </c>
      <c r="M92" s="0" t="n">
        <f aca="false">0+J93+J97+J101+J105+J109+J113+J117+J121+J125+J129+J133+J137+J141+J145+J149+J153+J157+J161+J165+J169+J173+J177+J181+J185+J189+J193+J197+J201+J205+J209+J213+J217+J221</f>
        <v>0</v>
      </c>
    </row>
    <row r="93" customFormat="false" ht="12.8" hidden="false" customHeight="false" outlineLevel="0" collapsed="false">
      <c r="A93" s="18" t="s">
        <v>35</v>
      </c>
      <c r="B93" s="19" t="s">
        <v>151</v>
      </c>
      <c r="C93" s="19" t="s">
        <v>152</v>
      </c>
      <c r="D93" s="18"/>
      <c r="E93" s="20" t="s">
        <v>153</v>
      </c>
      <c r="F93" s="21" t="s">
        <v>154</v>
      </c>
      <c r="G93" s="22" t="n">
        <v>1</v>
      </c>
      <c r="H93" s="23" t="n">
        <v>0</v>
      </c>
      <c r="I93" s="23" t="n">
        <f aca="false">ROUND(ROUND(H93,2)*ROUND(G93,3),2)</f>
        <v>0</v>
      </c>
      <c r="J93" s="0" t="n">
        <f aca="false">(I93*21)/100</f>
        <v>0</v>
      </c>
      <c r="K93" s="0" t="s">
        <v>10</v>
      </c>
    </row>
    <row r="94" customFormat="false" ht="23.85" hidden="false" customHeight="false" outlineLevel="0" collapsed="false">
      <c r="A94" s="24" t="s">
        <v>39</v>
      </c>
      <c r="E94" s="25" t="s">
        <v>155</v>
      </c>
    </row>
    <row r="95" customFormat="false" ht="57.45" hidden="false" customHeight="false" outlineLevel="0" collapsed="false">
      <c r="A95" s="26" t="s">
        <v>41</v>
      </c>
      <c r="E95" s="27" t="s">
        <v>156</v>
      </c>
    </row>
    <row r="96" customFormat="false" ht="225.35" hidden="false" customHeight="false" outlineLevel="0" collapsed="false">
      <c r="A96" s="0" t="s">
        <v>43</v>
      </c>
      <c r="E96" s="25" t="s">
        <v>157</v>
      </c>
    </row>
    <row r="97" customFormat="false" ht="12.8" hidden="false" customHeight="false" outlineLevel="0" collapsed="false">
      <c r="A97" s="18" t="s">
        <v>35</v>
      </c>
      <c r="B97" s="19" t="s">
        <v>158</v>
      </c>
      <c r="C97" s="19" t="s">
        <v>159</v>
      </c>
      <c r="D97" s="18"/>
      <c r="E97" s="20" t="s">
        <v>160</v>
      </c>
      <c r="F97" s="21" t="s">
        <v>154</v>
      </c>
      <c r="G97" s="22" t="n">
        <v>1</v>
      </c>
      <c r="H97" s="23" t="n">
        <v>0</v>
      </c>
      <c r="I97" s="23" t="n">
        <f aca="false">ROUND(ROUND(H97,2)*ROUND(G97,3),2)</f>
        <v>0</v>
      </c>
      <c r="J97" s="0" t="n">
        <f aca="false">(I97*21)/100</f>
        <v>0</v>
      </c>
      <c r="K97" s="0" t="s">
        <v>10</v>
      </c>
    </row>
    <row r="98" customFormat="false" ht="23.85" hidden="false" customHeight="false" outlineLevel="0" collapsed="false">
      <c r="A98" s="24" t="s">
        <v>39</v>
      </c>
      <c r="E98" s="25" t="s">
        <v>161</v>
      </c>
    </row>
    <row r="99" customFormat="false" ht="46.25" hidden="false" customHeight="false" outlineLevel="0" collapsed="false">
      <c r="A99" s="26" t="s">
        <v>41</v>
      </c>
      <c r="E99" s="27" t="s">
        <v>162</v>
      </c>
    </row>
    <row r="100" customFormat="false" ht="225.35" hidden="false" customHeight="false" outlineLevel="0" collapsed="false">
      <c r="A100" s="0" t="s">
        <v>43</v>
      </c>
      <c r="E100" s="25" t="s">
        <v>163</v>
      </c>
    </row>
    <row r="101" customFormat="false" ht="12.8" hidden="false" customHeight="false" outlineLevel="0" collapsed="false">
      <c r="A101" s="18" t="s">
        <v>35</v>
      </c>
      <c r="B101" s="19" t="s">
        <v>164</v>
      </c>
      <c r="C101" s="19" t="s">
        <v>165</v>
      </c>
      <c r="D101" s="18"/>
      <c r="E101" s="20" t="s">
        <v>166</v>
      </c>
      <c r="F101" s="21" t="s">
        <v>167</v>
      </c>
      <c r="G101" s="22" t="n">
        <v>16</v>
      </c>
      <c r="H101" s="23" t="n">
        <v>0</v>
      </c>
      <c r="I101" s="23" t="n">
        <f aca="false">ROUND(ROUND(H101,2)*ROUND(G101,3),2)</f>
        <v>0</v>
      </c>
      <c r="J101" s="0" t="n">
        <f aca="false">(I101*0)/100</f>
        <v>0</v>
      </c>
      <c r="K101" s="0" t="s">
        <v>26</v>
      </c>
    </row>
    <row r="102" customFormat="false" ht="12.8" hidden="false" customHeight="false" outlineLevel="0" collapsed="false">
      <c r="A102" s="24" t="s">
        <v>39</v>
      </c>
      <c r="E102" s="25" t="s">
        <v>168</v>
      </c>
    </row>
    <row r="103" customFormat="false" ht="23.85" hidden="false" customHeight="false" outlineLevel="0" collapsed="false">
      <c r="A103" s="26" t="s">
        <v>41</v>
      </c>
      <c r="E103" s="27" t="s">
        <v>169</v>
      </c>
    </row>
    <row r="104" customFormat="false" ht="46.25" hidden="false" customHeight="false" outlineLevel="0" collapsed="false">
      <c r="A104" s="0" t="s">
        <v>43</v>
      </c>
      <c r="E104" s="25" t="s">
        <v>170</v>
      </c>
    </row>
    <row r="105" customFormat="false" ht="12.8" hidden="false" customHeight="false" outlineLevel="0" collapsed="false">
      <c r="A105" s="18" t="s">
        <v>35</v>
      </c>
      <c r="B105" s="19" t="s">
        <v>171</v>
      </c>
      <c r="C105" s="19" t="s">
        <v>172</v>
      </c>
      <c r="D105" s="18"/>
      <c r="E105" s="20" t="s">
        <v>173</v>
      </c>
      <c r="F105" s="21" t="s">
        <v>167</v>
      </c>
      <c r="G105" s="22" t="n">
        <v>189.44</v>
      </c>
      <c r="H105" s="23" t="n">
        <v>0</v>
      </c>
      <c r="I105" s="23" t="n">
        <f aca="false">ROUND(ROUND(H105,2)*ROUND(G105,3),2)</f>
        <v>0</v>
      </c>
      <c r="J105" s="0" t="n">
        <f aca="false">(I105*21)/100</f>
        <v>0</v>
      </c>
      <c r="K105" s="0" t="s">
        <v>10</v>
      </c>
    </row>
    <row r="106" customFormat="false" ht="12.8" hidden="false" customHeight="false" outlineLevel="0" collapsed="false">
      <c r="A106" s="24" t="s">
        <v>39</v>
      </c>
      <c r="E106" s="25" t="s">
        <v>174</v>
      </c>
    </row>
    <row r="107" customFormat="false" ht="23.85" hidden="false" customHeight="false" outlineLevel="0" collapsed="false">
      <c r="A107" s="26" t="s">
        <v>41</v>
      </c>
      <c r="E107" s="27" t="s">
        <v>175</v>
      </c>
    </row>
    <row r="108" customFormat="false" ht="225.35" hidden="false" customHeight="false" outlineLevel="0" collapsed="false">
      <c r="A108" s="0" t="s">
        <v>43</v>
      </c>
      <c r="E108" s="25" t="s">
        <v>176</v>
      </c>
    </row>
    <row r="109" customFormat="false" ht="12.8" hidden="false" customHeight="false" outlineLevel="0" collapsed="false">
      <c r="A109" s="18" t="s">
        <v>35</v>
      </c>
      <c r="B109" s="19" t="s">
        <v>177</v>
      </c>
      <c r="C109" s="19" t="s">
        <v>178</v>
      </c>
      <c r="D109" s="18"/>
      <c r="E109" s="20" t="s">
        <v>179</v>
      </c>
      <c r="F109" s="21" t="s">
        <v>167</v>
      </c>
      <c r="G109" s="22" t="n">
        <v>96.26</v>
      </c>
      <c r="H109" s="23" t="n">
        <v>0</v>
      </c>
      <c r="I109" s="23" t="n">
        <f aca="false">ROUND(ROUND(H109,2)*ROUND(G109,3),2)</f>
        <v>0</v>
      </c>
      <c r="J109" s="0" t="n">
        <f aca="false">(I109*21)/100</f>
        <v>0</v>
      </c>
      <c r="K109" s="0" t="s">
        <v>10</v>
      </c>
    </row>
    <row r="110" customFormat="false" ht="12.8" hidden="false" customHeight="false" outlineLevel="0" collapsed="false">
      <c r="A110" s="24" t="s">
        <v>39</v>
      </c>
      <c r="E110" s="25" t="s">
        <v>180</v>
      </c>
    </row>
    <row r="111" customFormat="false" ht="23.85" hidden="false" customHeight="false" outlineLevel="0" collapsed="false">
      <c r="A111" s="26" t="s">
        <v>41</v>
      </c>
      <c r="E111" s="27" t="s">
        <v>181</v>
      </c>
    </row>
    <row r="112" customFormat="false" ht="225.35" hidden="false" customHeight="false" outlineLevel="0" collapsed="false">
      <c r="A112" s="0" t="s">
        <v>43</v>
      </c>
      <c r="E112" s="25" t="s">
        <v>176</v>
      </c>
    </row>
    <row r="113" customFormat="false" ht="12.8" hidden="false" customHeight="false" outlineLevel="0" collapsed="false">
      <c r="A113" s="18" t="s">
        <v>35</v>
      </c>
      <c r="B113" s="19" t="s">
        <v>182</v>
      </c>
      <c r="C113" s="19" t="s">
        <v>183</v>
      </c>
      <c r="D113" s="18"/>
      <c r="E113" s="20" t="s">
        <v>184</v>
      </c>
      <c r="F113" s="21" t="s">
        <v>167</v>
      </c>
      <c r="G113" s="22" t="n">
        <v>16.24</v>
      </c>
      <c r="H113" s="23" t="n">
        <v>0</v>
      </c>
      <c r="I113" s="23" t="n">
        <f aca="false">ROUND(ROUND(H113,2)*ROUND(G113,3),2)</f>
        <v>0</v>
      </c>
      <c r="J113" s="0" t="n">
        <f aca="false">(I113*0)/100</f>
        <v>0</v>
      </c>
      <c r="K113" s="0" t="s">
        <v>26</v>
      </c>
    </row>
    <row r="114" customFormat="false" ht="12.8" hidden="false" customHeight="false" outlineLevel="0" collapsed="false">
      <c r="A114" s="24" t="s">
        <v>39</v>
      </c>
      <c r="E114" s="25" t="s">
        <v>185</v>
      </c>
    </row>
    <row r="115" customFormat="false" ht="12.8" hidden="false" customHeight="false" outlineLevel="0" collapsed="false">
      <c r="A115" s="26" t="s">
        <v>41</v>
      </c>
      <c r="E115" s="27" t="s">
        <v>186</v>
      </c>
    </row>
    <row r="116" customFormat="false" ht="214.15" hidden="false" customHeight="false" outlineLevel="0" collapsed="false">
      <c r="A116" s="0" t="s">
        <v>43</v>
      </c>
      <c r="E116" s="25" t="s">
        <v>187</v>
      </c>
    </row>
    <row r="117" customFormat="false" ht="12.8" hidden="false" customHeight="false" outlineLevel="0" collapsed="false">
      <c r="A117" s="18" t="s">
        <v>35</v>
      </c>
      <c r="B117" s="19" t="s">
        <v>188</v>
      </c>
      <c r="C117" s="19" t="s">
        <v>189</v>
      </c>
      <c r="D117" s="18"/>
      <c r="E117" s="20" t="s">
        <v>190</v>
      </c>
      <c r="F117" s="21" t="s">
        <v>146</v>
      </c>
      <c r="G117" s="22" t="n">
        <v>13</v>
      </c>
      <c r="H117" s="23" t="n">
        <v>0</v>
      </c>
      <c r="I117" s="23" t="n">
        <f aca="false">ROUND(ROUND(H117,2)*ROUND(G117,3),2)</f>
        <v>0</v>
      </c>
      <c r="J117" s="0" t="n">
        <f aca="false">(I117*21)/100</f>
        <v>0</v>
      </c>
      <c r="K117" s="0" t="s">
        <v>10</v>
      </c>
    </row>
    <row r="118" customFormat="false" ht="12.8" hidden="false" customHeight="false" outlineLevel="0" collapsed="false">
      <c r="A118" s="24" t="s">
        <v>39</v>
      </c>
      <c r="E118" s="25" t="s">
        <v>191</v>
      </c>
    </row>
    <row r="119" customFormat="false" ht="35.05" hidden="false" customHeight="false" outlineLevel="0" collapsed="false">
      <c r="A119" s="26" t="s">
        <v>41</v>
      </c>
      <c r="E119" s="27" t="s">
        <v>192</v>
      </c>
    </row>
    <row r="120" customFormat="false" ht="23.85" hidden="false" customHeight="false" outlineLevel="0" collapsed="false">
      <c r="A120" s="0" t="s">
        <v>43</v>
      </c>
      <c r="E120" s="25" t="s">
        <v>193</v>
      </c>
    </row>
    <row r="121" customFormat="false" ht="12.8" hidden="false" customHeight="false" outlineLevel="0" collapsed="false">
      <c r="A121" s="18" t="s">
        <v>35</v>
      </c>
      <c r="B121" s="19" t="s">
        <v>194</v>
      </c>
      <c r="C121" s="19" t="s">
        <v>195</v>
      </c>
      <c r="D121" s="18"/>
      <c r="E121" s="20" t="s">
        <v>196</v>
      </c>
      <c r="F121" s="21" t="s">
        <v>146</v>
      </c>
      <c r="G121" s="22" t="n">
        <v>5</v>
      </c>
      <c r="H121" s="23" t="n">
        <v>0</v>
      </c>
      <c r="I121" s="23" t="n">
        <f aca="false">ROUND(ROUND(H121,2)*ROUND(G121,3),2)</f>
        <v>0</v>
      </c>
      <c r="J121" s="0" t="n">
        <f aca="false">(I121*21)/100</f>
        <v>0</v>
      </c>
      <c r="K121" s="0" t="s">
        <v>10</v>
      </c>
    </row>
    <row r="122" customFormat="false" ht="12.8" hidden="false" customHeight="false" outlineLevel="0" collapsed="false">
      <c r="A122" s="24" t="s">
        <v>39</v>
      </c>
      <c r="E122" s="25" t="s">
        <v>191</v>
      </c>
    </row>
    <row r="123" customFormat="false" ht="23.85" hidden="false" customHeight="false" outlineLevel="0" collapsed="false">
      <c r="A123" s="26" t="s">
        <v>41</v>
      </c>
      <c r="E123" s="27" t="s">
        <v>197</v>
      </c>
    </row>
    <row r="124" customFormat="false" ht="23.85" hidden="false" customHeight="false" outlineLevel="0" collapsed="false">
      <c r="A124" s="0" t="s">
        <v>43</v>
      </c>
      <c r="E124" s="25" t="s">
        <v>193</v>
      </c>
    </row>
    <row r="125" customFormat="false" ht="12.8" hidden="false" customHeight="false" outlineLevel="0" collapsed="false">
      <c r="A125" s="18" t="s">
        <v>35</v>
      </c>
      <c r="B125" s="19" t="s">
        <v>198</v>
      </c>
      <c r="C125" s="19" t="s">
        <v>199</v>
      </c>
      <c r="D125" s="18"/>
      <c r="E125" s="20" t="s">
        <v>200</v>
      </c>
      <c r="F125" s="21" t="s">
        <v>146</v>
      </c>
      <c r="G125" s="22" t="n">
        <v>3</v>
      </c>
      <c r="H125" s="23" t="n">
        <v>0</v>
      </c>
      <c r="I125" s="23" t="n">
        <f aca="false">ROUND(ROUND(H125,2)*ROUND(G125,3),2)</f>
        <v>0</v>
      </c>
      <c r="J125" s="0" t="n">
        <f aca="false">(I125*0)/100</f>
        <v>0</v>
      </c>
      <c r="K125" s="0" t="s">
        <v>26</v>
      </c>
    </row>
    <row r="126" customFormat="false" ht="12.8" hidden="false" customHeight="false" outlineLevel="0" collapsed="false">
      <c r="A126" s="24" t="s">
        <v>39</v>
      </c>
      <c r="E126" s="25" t="s">
        <v>191</v>
      </c>
    </row>
    <row r="127" customFormat="false" ht="23.85" hidden="false" customHeight="false" outlineLevel="0" collapsed="false">
      <c r="A127" s="26" t="s">
        <v>41</v>
      </c>
      <c r="E127" s="27" t="s">
        <v>201</v>
      </c>
    </row>
    <row r="128" customFormat="false" ht="23.85" hidden="false" customHeight="false" outlineLevel="0" collapsed="false">
      <c r="A128" s="0" t="s">
        <v>43</v>
      </c>
      <c r="E128" s="25" t="s">
        <v>193</v>
      </c>
    </row>
    <row r="129" customFormat="false" ht="12.8" hidden="false" customHeight="false" outlineLevel="0" collapsed="false">
      <c r="A129" s="18" t="s">
        <v>35</v>
      </c>
      <c r="B129" s="19" t="s">
        <v>202</v>
      </c>
      <c r="C129" s="19" t="s">
        <v>203</v>
      </c>
      <c r="D129" s="18"/>
      <c r="E129" s="20" t="s">
        <v>204</v>
      </c>
      <c r="F129" s="21" t="s">
        <v>146</v>
      </c>
      <c r="G129" s="22" t="n">
        <v>4</v>
      </c>
      <c r="H129" s="23" t="n">
        <v>0</v>
      </c>
      <c r="I129" s="23" t="n">
        <f aca="false">ROUND(ROUND(H129,2)*ROUND(G129,3),2)</f>
        <v>0</v>
      </c>
      <c r="J129" s="0" t="n">
        <f aca="false">(I129*0)/100</f>
        <v>0</v>
      </c>
      <c r="K129" s="0" t="s">
        <v>26</v>
      </c>
    </row>
    <row r="130" customFormat="false" ht="12.8" hidden="false" customHeight="false" outlineLevel="0" collapsed="false">
      <c r="A130" s="24" t="s">
        <v>39</v>
      </c>
      <c r="E130" s="25" t="s">
        <v>191</v>
      </c>
    </row>
    <row r="131" customFormat="false" ht="35.05" hidden="false" customHeight="false" outlineLevel="0" collapsed="false">
      <c r="A131" s="26" t="s">
        <v>41</v>
      </c>
      <c r="E131" s="27" t="s">
        <v>205</v>
      </c>
    </row>
    <row r="132" customFormat="false" ht="23.85" hidden="false" customHeight="false" outlineLevel="0" collapsed="false">
      <c r="A132" s="0" t="s">
        <v>43</v>
      </c>
      <c r="E132" s="25" t="s">
        <v>193</v>
      </c>
    </row>
    <row r="133" customFormat="false" ht="12.8" hidden="false" customHeight="false" outlineLevel="0" collapsed="false">
      <c r="A133" s="18" t="s">
        <v>35</v>
      </c>
      <c r="B133" s="19" t="s">
        <v>206</v>
      </c>
      <c r="C133" s="19" t="s">
        <v>207</v>
      </c>
      <c r="D133" s="18"/>
      <c r="E133" s="20" t="s">
        <v>208</v>
      </c>
      <c r="F133" s="21" t="s">
        <v>146</v>
      </c>
      <c r="G133" s="22" t="n">
        <v>1</v>
      </c>
      <c r="H133" s="23" t="n">
        <v>0</v>
      </c>
      <c r="I133" s="23" t="n">
        <f aca="false">ROUND(ROUND(H133,2)*ROUND(G133,3),2)</f>
        <v>0</v>
      </c>
      <c r="J133" s="0" t="n">
        <f aca="false">(I133*21)/100</f>
        <v>0</v>
      </c>
      <c r="K133" s="0" t="s">
        <v>10</v>
      </c>
    </row>
    <row r="134" customFormat="false" ht="12.8" hidden="false" customHeight="false" outlineLevel="0" collapsed="false">
      <c r="A134" s="24" t="s">
        <v>39</v>
      </c>
      <c r="E134" s="25" t="s">
        <v>191</v>
      </c>
    </row>
    <row r="135" customFormat="false" ht="35.05" hidden="false" customHeight="false" outlineLevel="0" collapsed="false">
      <c r="A135" s="26" t="s">
        <v>41</v>
      </c>
      <c r="E135" s="27" t="s">
        <v>209</v>
      </c>
    </row>
    <row r="136" customFormat="false" ht="23.85" hidden="false" customHeight="false" outlineLevel="0" collapsed="false">
      <c r="A136" s="0" t="s">
        <v>43</v>
      </c>
      <c r="E136" s="25" t="s">
        <v>193</v>
      </c>
    </row>
    <row r="137" customFormat="false" ht="12.8" hidden="false" customHeight="false" outlineLevel="0" collapsed="false">
      <c r="A137" s="18" t="s">
        <v>35</v>
      </c>
      <c r="B137" s="19" t="s">
        <v>210</v>
      </c>
      <c r="C137" s="19" t="s">
        <v>211</v>
      </c>
      <c r="D137" s="18"/>
      <c r="E137" s="20" t="s">
        <v>212</v>
      </c>
      <c r="F137" s="21" t="s">
        <v>146</v>
      </c>
      <c r="G137" s="22" t="n">
        <v>13</v>
      </c>
      <c r="H137" s="23" t="n">
        <v>0</v>
      </c>
      <c r="I137" s="23" t="n">
        <f aca="false">ROUND(ROUND(H137,2)*ROUND(G137,3),2)</f>
        <v>0</v>
      </c>
      <c r="J137" s="0" t="n">
        <f aca="false">(I137*21)/100</f>
        <v>0</v>
      </c>
      <c r="K137" s="0" t="s">
        <v>10</v>
      </c>
    </row>
    <row r="138" customFormat="false" ht="12.8" hidden="false" customHeight="false" outlineLevel="0" collapsed="false">
      <c r="A138" s="24" t="s">
        <v>39</v>
      </c>
      <c r="E138" s="25" t="s">
        <v>191</v>
      </c>
    </row>
    <row r="139" customFormat="false" ht="23.85" hidden="false" customHeight="false" outlineLevel="0" collapsed="false">
      <c r="A139" s="26" t="s">
        <v>41</v>
      </c>
      <c r="E139" s="27" t="s">
        <v>213</v>
      </c>
    </row>
    <row r="140" customFormat="false" ht="23.85" hidden="false" customHeight="false" outlineLevel="0" collapsed="false">
      <c r="A140" s="0" t="s">
        <v>43</v>
      </c>
      <c r="E140" s="25" t="s">
        <v>193</v>
      </c>
    </row>
    <row r="141" customFormat="false" ht="12.8" hidden="false" customHeight="false" outlineLevel="0" collapsed="false">
      <c r="A141" s="18" t="s">
        <v>35</v>
      </c>
      <c r="B141" s="19" t="s">
        <v>214</v>
      </c>
      <c r="C141" s="19" t="s">
        <v>215</v>
      </c>
      <c r="D141" s="18"/>
      <c r="E141" s="20" t="s">
        <v>216</v>
      </c>
      <c r="F141" s="21" t="s">
        <v>146</v>
      </c>
      <c r="G141" s="22" t="n">
        <v>13</v>
      </c>
      <c r="H141" s="23" t="n">
        <v>0</v>
      </c>
      <c r="I141" s="23" t="n">
        <f aca="false">ROUND(ROUND(H141,2)*ROUND(G141,3),2)</f>
        <v>0</v>
      </c>
      <c r="J141" s="0" t="n">
        <f aca="false">(I141*21)/100</f>
        <v>0</v>
      </c>
      <c r="K141" s="0" t="s">
        <v>10</v>
      </c>
    </row>
    <row r="142" customFormat="false" ht="12.8" hidden="false" customHeight="false" outlineLevel="0" collapsed="false">
      <c r="A142" s="24" t="s">
        <v>39</v>
      </c>
      <c r="E142" s="25" t="s">
        <v>191</v>
      </c>
    </row>
    <row r="143" customFormat="false" ht="23.85" hidden="false" customHeight="false" outlineLevel="0" collapsed="false">
      <c r="A143" s="26" t="s">
        <v>41</v>
      </c>
      <c r="E143" s="27" t="s">
        <v>217</v>
      </c>
    </row>
    <row r="144" customFormat="false" ht="23.85" hidden="false" customHeight="false" outlineLevel="0" collapsed="false">
      <c r="A144" s="0" t="s">
        <v>43</v>
      </c>
      <c r="E144" s="25" t="s">
        <v>193</v>
      </c>
    </row>
    <row r="145" customFormat="false" ht="12.8" hidden="false" customHeight="false" outlineLevel="0" collapsed="false">
      <c r="A145" s="18" t="s">
        <v>35</v>
      </c>
      <c r="B145" s="19" t="s">
        <v>218</v>
      </c>
      <c r="C145" s="19" t="s">
        <v>219</v>
      </c>
      <c r="D145" s="18"/>
      <c r="E145" s="20" t="s">
        <v>220</v>
      </c>
      <c r="F145" s="21" t="s">
        <v>146</v>
      </c>
      <c r="G145" s="22" t="n">
        <v>5</v>
      </c>
      <c r="H145" s="23" t="n">
        <v>0</v>
      </c>
      <c r="I145" s="23" t="n">
        <f aca="false">ROUND(ROUND(H145,2)*ROUND(G145,3),2)</f>
        <v>0</v>
      </c>
      <c r="J145" s="0" t="n">
        <f aca="false">(I145*21)/100</f>
        <v>0</v>
      </c>
      <c r="K145" s="0" t="s">
        <v>10</v>
      </c>
    </row>
    <row r="146" customFormat="false" ht="12.8" hidden="false" customHeight="false" outlineLevel="0" collapsed="false">
      <c r="A146" s="24" t="s">
        <v>39</v>
      </c>
      <c r="E146" s="25" t="s">
        <v>191</v>
      </c>
    </row>
    <row r="147" customFormat="false" ht="35.05" hidden="false" customHeight="false" outlineLevel="0" collapsed="false">
      <c r="A147" s="26" t="s">
        <v>41</v>
      </c>
      <c r="E147" s="27" t="s">
        <v>221</v>
      </c>
    </row>
    <row r="148" customFormat="false" ht="23.85" hidden="false" customHeight="false" outlineLevel="0" collapsed="false">
      <c r="A148" s="0" t="s">
        <v>43</v>
      </c>
      <c r="E148" s="25" t="s">
        <v>193</v>
      </c>
    </row>
    <row r="149" customFormat="false" ht="12.8" hidden="false" customHeight="false" outlineLevel="0" collapsed="false">
      <c r="A149" s="18" t="s">
        <v>35</v>
      </c>
      <c r="B149" s="19" t="s">
        <v>222</v>
      </c>
      <c r="C149" s="19" t="s">
        <v>223</v>
      </c>
      <c r="D149" s="18"/>
      <c r="E149" s="20" t="s">
        <v>224</v>
      </c>
      <c r="F149" s="21" t="s">
        <v>146</v>
      </c>
      <c r="G149" s="22" t="n">
        <v>3</v>
      </c>
      <c r="H149" s="23" t="n">
        <v>0</v>
      </c>
      <c r="I149" s="23" t="n">
        <f aca="false">ROUND(ROUND(H149,2)*ROUND(G149,3),2)</f>
        <v>0</v>
      </c>
      <c r="J149" s="0" t="n">
        <f aca="false">(I149*0)/100</f>
        <v>0</v>
      </c>
      <c r="K149" s="0" t="s">
        <v>26</v>
      </c>
    </row>
    <row r="150" customFormat="false" ht="12.8" hidden="false" customHeight="false" outlineLevel="0" collapsed="false">
      <c r="A150" s="24" t="s">
        <v>39</v>
      </c>
      <c r="E150" s="25" t="s">
        <v>191</v>
      </c>
    </row>
    <row r="151" customFormat="false" ht="35.05" hidden="false" customHeight="false" outlineLevel="0" collapsed="false">
      <c r="A151" s="26" t="s">
        <v>41</v>
      </c>
      <c r="E151" s="27" t="s">
        <v>225</v>
      </c>
    </row>
    <row r="152" customFormat="false" ht="23.85" hidden="false" customHeight="false" outlineLevel="0" collapsed="false">
      <c r="A152" s="0" t="s">
        <v>43</v>
      </c>
      <c r="E152" s="25" t="s">
        <v>193</v>
      </c>
    </row>
    <row r="153" customFormat="false" ht="12.8" hidden="false" customHeight="false" outlineLevel="0" collapsed="false">
      <c r="A153" s="18" t="s">
        <v>35</v>
      </c>
      <c r="B153" s="19" t="s">
        <v>226</v>
      </c>
      <c r="C153" s="19" t="s">
        <v>227</v>
      </c>
      <c r="D153" s="18"/>
      <c r="E153" s="20" t="s">
        <v>228</v>
      </c>
      <c r="F153" s="21" t="s">
        <v>146</v>
      </c>
      <c r="G153" s="22" t="n">
        <v>2</v>
      </c>
      <c r="H153" s="23" t="n">
        <v>0</v>
      </c>
      <c r="I153" s="23" t="n">
        <f aca="false">ROUND(ROUND(H153,2)*ROUND(G153,3),2)</f>
        <v>0</v>
      </c>
      <c r="J153" s="0" t="n">
        <f aca="false">(I153*21)/100</f>
        <v>0</v>
      </c>
      <c r="K153" s="0" t="s">
        <v>10</v>
      </c>
    </row>
    <row r="154" customFormat="false" ht="12.8" hidden="false" customHeight="false" outlineLevel="0" collapsed="false">
      <c r="A154" s="24" t="s">
        <v>39</v>
      </c>
      <c r="E154" s="25" t="s">
        <v>229</v>
      </c>
    </row>
    <row r="155" customFormat="false" ht="23.85" hidden="false" customHeight="false" outlineLevel="0" collapsed="false">
      <c r="A155" s="26" t="s">
        <v>41</v>
      </c>
      <c r="E155" s="27" t="s">
        <v>230</v>
      </c>
    </row>
    <row r="156" customFormat="false" ht="12.8" hidden="false" customHeight="false" outlineLevel="0" collapsed="false">
      <c r="A156" s="0" t="s">
        <v>43</v>
      </c>
      <c r="E156" s="25"/>
    </row>
    <row r="157" customFormat="false" ht="12.8" hidden="false" customHeight="false" outlineLevel="0" collapsed="false">
      <c r="A157" s="18" t="s">
        <v>35</v>
      </c>
      <c r="B157" s="19" t="s">
        <v>231</v>
      </c>
      <c r="C157" s="19" t="s">
        <v>232</v>
      </c>
      <c r="D157" s="18"/>
      <c r="E157" s="20" t="s">
        <v>233</v>
      </c>
      <c r="F157" s="21" t="s">
        <v>146</v>
      </c>
      <c r="G157" s="22" t="n">
        <v>2</v>
      </c>
      <c r="H157" s="23" t="n">
        <v>0</v>
      </c>
      <c r="I157" s="23" t="n">
        <f aca="false">ROUND(ROUND(H157,2)*ROUND(G157,3),2)</f>
        <v>0</v>
      </c>
      <c r="J157" s="0" t="n">
        <f aca="false">(I157*21)/100</f>
        <v>0</v>
      </c>
      <c r="K157" s="0" t="s">
        <v>10</v>
      </c>
    </row>
    <row r="158" customFormat="false" ht="12.8" hidden="false" customHeight="false" outlineLevel="0" collapsed="false">
      <c r="A158" s="24" t="s">
        <v>39</v>
      </c>
      <c r="E158" s="25" t="s">
        <v>229</v>
      </c>
    </row>
    <row r="159" customFormat="false" ht="23.85" hidden="false" customHeight="false" outlineLevel="0" collapsed="false">
      <c r="A159" s="26" t="s">
        <v>41</v>
      </c>
      <c r="E159" s="27" t="s">
        <v>234</v>
      </c>
    </row>
    <row r="160" customFormat="false" ht="12.8" hidden="false" customHeight="false" outlineLevel="0" collapsed="false">
      <c r="A160" s="0" t="s">
        <v>43</v>
      </c>
      <c r="E160" s="25"/>
    </row>
    <row r="161" customFormat="false" ht="12.8" hidden="false" customHeight="false" outlineLevel="0" collapsed="false">
      <c r="A161" s="18" t="s">
        <v>35</v>
      </c>
      <c r="B161" s="19" t="s">
        <v>235</v>
      </c>
      <c r="C161" s="19" t="s">
        <v>236</v>
      </c>
      <c r="D161" s="18"/>
      <c r="E161" s="20" t="s">
        <v>237</v>
      </c>
      <c r="F161" s="21" t="s">
        <v>146</v>
      </c>
      <c r="G161" s="22" t="n">
        <v>4</v>
      </c>
      <c r="H161" s="23" t="n">
        <v>0</v>
      </c>
      <c r="I161" s="23" t="n">
        <f aca="false">ROUND(ROUND(H161,2)*ROUND(G161,3),2)</f>
        <v>0</v>
      </c>
      <c r="J161" s="0" t="n">
        <f aca="false">(I161*21)/100</f>
        <v>0</v>
      </c>
      <c r="K161" s="0" t="s">
        <v>10</v>
      </c>
    </row>
    <row r="162" customFormat="false" ht="12.8" hidden="false" customHeight="false" outlineLevel="0" collapsed="false">
      <c r="A162" s="24" t="s">
        <v>39</v>
      </c>
      <c r="E162" s="25" t="s">
        <v>229</v>
      </c>
    </row>
    <row r="163" customFormat="false" ht="23.85" hidden="false" customHeight="false" outlineLevel="0" collapsed="false">
      <c r="A163" s="26" t="s">
        <v>41</v>
      </c>
      <c r="E163" s="27" t="s">
        <v>238</v>
      </c>
    </row>
    <row r="164" customFormat="false" ht="12.8" hidden="false" customHeight="false" outlineLevel="0" collapsed="false">
      <c r="A164" s="0" t="s">
        <v>43</v>
      </c>
      <c r="E164" s="25"/>
    </row>
    <row r="165" customFormat="false" ht="12.8" hidden="false" customHeight="false" outlineLevel="0" collapsed="false">
      <c r="A165" s="18" t="s">
        <v>35</v>
      </c>
      <c r="B165" s="19" t="s">
        <v>239</v>
      </c>
      <c r="C165" s="19" t="s">
        <v>240</v>
      </c>
      <c r="D165" s="18"/>
      <c r="E165" s="20" t="s">
        <v>241</v>
      </c>
      <c r="F165" s="21" t="s">
        <v>146</v>
      </c>
      <c r="G165" s="22" t="n">
        <v>7</v>
      </c>
      <c r="H165" s="23" t="n">
        <v>0</v>
      </c>
      <c r="I165" s="23" t="n">
        <f aca="false">ROUND(ROUND(H165,2)*ROUND(G165,3),2)</f>
        <v>0</v>
      </c>
      <c r="J165" s="0" t="n">
        <f aca="false">(I165*21)/100</f>
        <v>0</v>
      </c>
      <c r="K165" s="0" t="s">
        <v>10</v>
      </c>
    </row>
    <row r="166" customFormat="false" ht="12.8" hidden="false" customHeight="false" outlineLevel="0" collapsed="false">
      <c r="A166" s="24" t="s">
        <v>39</v>
      </c>
      <c r="E166" s="25" t="s">
        <v>229</v>
      </c>
    </row>
    <row r="167" customFormat="false" ht="23.85" hidden="false" customHeight="false" outlineLevel="0" collapsed="false">
      <c r="A167" s="26" t="s">
        <v>41</v>
      </c>
      <c r="E167" s="27" t="s">
        <v>242</v>
      </c>
    </row>
    <row r="168" customFormat="false" ht="12.8" hidden="false" customHeight="false" outlineLevel="0" collapsed="false">
      <c r="A168" s="0" t="s">
        <v>43</v>
      </c>
      <c r="E168" s="25"/>
    </row>
    <row r="169" customFormat="false" ht="12.8" hidden="false" customHeight="false" outlineLevel="0" collapsed="false">
      <c r="A169" s="18" t="s">
        <v>35</v>
      </c>
      <c r="B169" s="19" t="s">
        <v>243</v>
      </c>
      <c r="C169" s="19" t="s">
        <v>244</v>
      </c>
      <c r="D169" s="18"/>
      <c r="E169" s="20" t="s">
        <v>245</v>
      </c>
      <c r="F169" s="21"/>
      <c r="G169" s="22" t="n">
        <v>5</v>
      </c>
      <c r="H169" s="23" t="n">
        <v>0</v>
      </c>
      <c r="I169" s="23" t="n">
        <f aca="false">ROUND(ROUND(H169,2)*ROUND(G169,3),2)</f>
        <v>0</v>
      </c>
      <c r="J169" s="0" t="n">
        <f aca="false">(I169*21)/100</f>
        <v>0</v>
      </c>
      <c r="K169" s="0" t="s">
        <v>10</v>
      </c>
    </row>
    <row r="170" customFormat="false" ht="12.8" hidden="false" customHeight="false" outlineLevel="0" collapsed="false">
      <c r="A170" s="24" t="s">
        <v>39</v>
      </c>
      <c r="E170" s="25" t="s">
        <v>229</v>
      </c>
    </row>
    <row r="171" customFormat="false" ht="23.85" hidden="false" customHeight="false" outlineLevel="0" collapsed="false">
      <c r="A171" s="26" t="s">
        <v>41</v>
      </c>
      <c r="E171" s="27" t="s">
        <v>246</v>
      </c>
    </row>
    <row r="172" customFormat="false" ht="12.8" hidden="false" customHeight="false" outlineLevel="0" collapsed="false">
      <c r="A172" s="0" t="s">
        <v>43</v>
      </c>
      <c r="E172" s="25"/>
    </row>
    <row r="173" customFormat="false" ht="12.8" hidden="false" customHeight="false" outlineLevel="0" collapsed="false">
      <c r="A173" s="18" t="s">
        <v>35</v>
      </c>
      <c r="B173" s="19" t="s">
        <v>247</v>
      </c>
      <c r="C173" s="19" t="s">
        <v>248</v>
      </c>
      <c r="D173" s="18"/>
      <c r="E173" s="20" t="s">
        <v>249</v>
      </c>
      <c r="F173" s="21"/>
      <c r="G173" s="22" t="n">
        <v>34</v>
      </c>
      <c r="H173" s="23" t="n">
        <v>0</v>
      </c>
      <c r="I173" s="23" t="n">
        <f aca="false">ROUND(ROUND(H173,2)*ROUND(G173,3),2)</f>
        <v>0</v>
      </c>
      <c r="J173" s="0" t="n">
        <f aca="false">(I173*21)/100</f>
        <v>0</v>
      </c>
      <c r="K173" s="0" t="s">
        <v>10</v>
      </c>
    </row>
    <row r="174" customFormat="false" ht="12.8" hidden="false" customHeight="false" outlineLevel="0" collapsed="false">
      <c r="A174" s="24" t="s">
        <v>39</v>
      </c>
      <c r="E174" s="25"/>
    </row>
    <row r="175" customFormat="false" ht="23.85" hidden="false" customHeight="false" outlineLevel="0" collapsed="false">
      <c r="A175" s="26" t="s">
        <v>41</v>
      </c>
      <c r="E175" s="27" t="s">
        <v>250</v>
      </c>
    </row>
    <row r="176" customFormat="false" ht="12.8" hidden="false" customHeight="false" outlineLevel="0" collapsed="false">
      <c r="A176" s="0" t="s">
        <v>43</v>
      </c>
      <c r="E176" s="25"/>
    </row>
    <row r="177" customFormat="false" ht="12.8" hidden="false" customHeight="false" outlineLevel="0" collapsed="false">
      <c r="A177" s="18" t="s">
        <v>35</v>
      </c>
      <c r="B177" s="19" t="s">
        <v>251</v>
      </c>
      <c r="C177" s="19" t="s">
        <v>252</v>
      </c>
      <c r="D177" s="18"/>
      <c r="E177" s="20" t="s">
        <v>253</v>
      </c>
      <c r="F177" s="21" t="s">
        <v>154</v>
      </c>
      <c r="G177" s="22" t="n">
        <v>1</v>
      </c>
      <c r="H177" s="23" t="n">
        <v>0</v>
      </c>
      <c r="I177" s="23" t="n">
        <f aca="false">ROUND(ROUND(H177,2)*ROUND(G177,3),2)</f>
        <v>0</v>
      </c>
      <c r="J177" s="0" t="n">
        <f aca="false">(I177*21)/100</f>
        <v>0</v>
      </c>
      <c r="K177" s="0" t="s">
        <v>10</v>
      </c>
    </row>
    <row r="178" customFormat="false" ht="23.85" hidden="false" customHeight="false" outlineLevel="0" collapsed="false">
      <c r="A178" s="24" t="s">
        <v>39</v>
      </c>
      <c r="E178" s="25" t="s">
        <v>254</v>
      </c>
    </row>
    <row r="179" customFormat="false" ht="12.8" hidden="false" customHeight="false" outlineLevel="0" collapsed="false">
      <c r="A179" s="26" t="s">
        <v>41</v>
      </c>
      <c r="E179" s="27" t="s">
        <v>255</v>
      </c>
    </row>
    <row r="180" customFormat="false" ht="12.8" hidden="false" customHeight="false" outlineLevel="0" collapsed="false">
      <c r="A180" s="0" t="s">
        <v>43</v>
      </c>
      <c r="E180" s="25"/>
    </row>
    <row r="181" customFormat="false" ht="12.8" hidden="false" customHeight="false" outlineLevel="0" collapsed="false">
      <c r="A181" s="18" t="s">
        <v>35</v>
      </c>
      <c r="B181" s="19" t="s">
        <v>256</v>
      </c>
      <c r="C181" s="19" t="s">
        <v>257</v>
      </c>
      <c r="D181" s="18"/>
      <c r="E181" s="20" t="s">
        <v>258</v>
      </c>
      <c r="F181" s="21" t="s">
        <v>154</v>
      </c>
      <c r="G181" s="22" t="n">
        <v>1</v>
      </c>
      <c r="H181" s="23" t="n">
        <v>0</v>
      </c>
      <c r="I181" s="23" t="n">
        <f aca="false">ROUND(ROUND(H181,2)*ROUND(G181,3),2)</f>
        <v>0</v>
      </c>
      <c r="J181" s="0" t="n">
        <f aca="false">(I181*21)/100</f>
        <v>0</v>
      </c>
      <c r="K181" s="0" t="s">
        <v>10</v>
      </c>
    </row>
    <row r="182" customFormat="false" ht="35.05" hidden="false" customHeight="false" outlineLevel="0" collapsed="false">
      <c r="A182" s="24" t="s">
        <v>39</v>
      </c>
      <c r="E182" s="25" t="s">
        <v>259</v>
      </c>
    </row>
    <row r="183" customFormat="false" ht="12.8" hidden="false" customHeight="false" outlineLevel="0" collapsed="false">
      <c r="A183" s="26" t="s">
        <v>41</v>
      </c>
      <c r="E183" s="27" t="s">
        <v>255</v>
      </c>
    </row>
    <row r="184" customFormat="false" ht="12.8" hidden="false" customHeight="false" outlineLevel="0" collapsed="false">
      <c r="A184" s="0" t="s">
        <v>43</v>
      </c>
      <c r="E184" s="25"/>
    </row>
    <row r="185" customFormat="false" ht="12.8" hidden="false" customHeight="false" outlineLevel="0" collapsed="false">
      <c r="A185" s="18" t="s">
        <v>35</v>
      </c>
      <c r="B185" s="19" t="s">
        <v>260</v>
      </c>
      <c r="C185" s="19" t="s">
        <v>261</v>
      </c>
      <c r="D185" s="18"/>
      <c r="E185" s="20" t="s">
        <v>262</v>
      </c>
      <c r="F185" s="21" t="s">
        <v>154</v>
      </c>
      <c r="G185" s="22" t="n">
        <v>1</v>
      </c>
      <c r="H185" s="23" t="n">
        <v>0</v>
      </c>
      <c r="I185" s="23" t="n">
        <f aca="false">ROUND(ROUND(H185,2)*ROUND(G185,3),2)</f>
        <v>0</v>
      </c>
      <c r="J185" s="0" t="n">
        <f aca="false">(I185*21)/100</f>
        <v>0</v>
      </c>
      <c r="K185" s="0" t="s">
        <v>10</v>
      </c>
    </row>
    <row r="186" customFormat="false" ht="23.85" hidden="false" customHeight="false" outlineLevel="0" collapsed="false">
      <c r="A186" s="24" t="s">
        <v>39</v>
      </c>
      <c r="E186" s="25" t="s">
        <v>263</v>
      </c>
    </row>
    <row r="187" customFormat="false" ht="12.8" hidden="false" customHeight="false" outlineLevel="0" collapsed="false">
      <c r="A187" s="26" t="s">
        <v>41</v>
      </c>
      <c r="E187" s="27" t="s">
        <v>255</v>
      </c>
    </row>
    <row r="188" customFormat="false" ht="12.8" hidden="false" customHeight="false" outlineLevel="0" collapsed="false">
      <c r="A188" s="0" t="s">
        <v>43</v>
      </c>
      <c r="E188" s="25"/>
    </row>
    <row r="189" customFormat="false" ht="12.8" hidden="false" customHeight="false" outlineLevel="0" collapsed="false">
      <c r="A189" s="18" t="s">
        <v>35</v>
      </c>
      <c r="B189" s="19" t="s">
        <v>264</v>
      </c>
      <c r="C189" s="19" t="s">
        <v>265</v>
      </c>
      <c r="D189" s="18"/>
      <c r="E189" s="20" t="s">
        <v>266</v>
      </c>
      <c r="F189" s="21" t="s">
        <v>146</v>
      </c>
      <c r="G189" s="22" t="n">
        <v>13</v>
      </c>
      <c r="H189" s="23" t="n">
        <v>0</v>
      </c>
      <c r="I189" s="23" t="n">
        <f aca="false">ROUND(ROUND(H189,2)*ROUND(G189,3),2)</f>
        <v>0</v>
      </c>
      <c r="J189" s="0" t="n">
        <f aca="false">(I189*21)/100</f>
        <v>0</v>
      </c>
      <c r="K189" s="0" t="s">
        <v>10</v>
      </c>
    </row>
    <row r="190" customFormat="false" ht="12.8" hidden="false" customHeight="false" outlineLevel="0" collapsed="false">
      <c r="A190" s="24" t="s">
        <v>39</v>
      </c>
      <c r="E190" s="25" t="s">
        <v>267</v>
      </c>
    </row>
    <row r="191" customFormat="false" ht="23.85" hidden="false" customHeight="false" outlineLevel="0" collapsed="false">
      <c r="A191" s="26" t="s">
        <v>41</v>
      </c>
      <c r="E191" s="27" t="s">
        <v>148</v>
      </c>
    </row>
    <row r="192" customFormat="false" ht="46.25" hidden="false" customHeight="false" outlineLevel="0" collapsed="false">
      <c r="A192" s="0" t="s">
        <v>43</v>
      </c>
      <c r="E192" s="25" t="s">
        <v>268</v>
      </c>
    </row>
    <row r="193" customFormat="false" ht="12.8" hidden="false" customHeight="false" outlineLevel="0" collapsed="false">
      <c r="A193" s="18" t="s">
        <v>35</v>
      </c>
      <c r="B193" s="19" t="s">
        <v>269</v>
      </c>
      <c r="C193" s="19" t="s">
        <v>270</v>
      </c>
      <c r="D193" s="18"/>
      <c r="E193" s="20" t="s">
        <v>271</v>
      </c>
      <c r="F193" s="21" t="s">
        <v>146</v>
      </c>
      <c r="G193" s="22" t="n">
        <v>12</v>
      </c>
      <c r="H193" s="23" t="n">
        <v>0</v>
      </c>
      <c r="I193" s="23" t="n">
        <f aca="false">ROUND(ROUND(H193,2)*ROUND(G193,3),2)</f>
        <v>0</v>
      </c>
      <c r="J193" s="0" t="n">
        <f aca="false">(I193*21)/100</f>
        <v>0</v>
      </c>
      <c r="K193" s="0" t="s">
        <v>10</v>
      </c>
    </row>
    <row r="194" customFormat="false" ht="12.8" hidden="false" customHeight="false" outlineLevel="0" collapsed="false">
      <c r="A194" s="24" t="s">
        <v>39</v>
      </c>
      <c r="E194" s="25" t="s">
        <v>272</v>
      </c>
    </row>
    <row r="195" customFormat="false" ht="23.85" hidden="false" customHeight="false" outlineLevel="0" collapsed="false">
      <c r="A195" s="26" t="s">
        <v>41</v>
      </c>
      <c r="E195" s="27" t="s">
        <v>273</v>
      </c>
    </row>
    <row r="196" customFormat="false" ht="46.25" hidden="false" customHeight="false" outlineLevel="0" collapsed="false">
      <c r="A196" s="0" t="s">
        <v>43</v>
      </c>
      <c r="E196" s="25" t="s">
        <v>274</v>
      </c>
    </row>
    <row r="197" customFormat="false" ht="12.8" hidden="false" customHeight="false" outlineLevel="0" collapsed="false">
      <c r="A197" s="18" t="s">
        <v>35</v>
      </c>
      <c r="B197" s="19" t="s">
        <v>275</v>
      </c>
      <c r="C197" s="19" t="s">
        <v>276</v>
      </c>
      <c r="D197" s="18"/>
      <c r="E197" s="20" t="s">
        <v>277</v>
      </c>
      <c r="F197" s="21" t="s">
        <v>167</v>
      </c>
      <c r="G197" s="22" t="n">
        <v>328.73</v>
      </c>
      <c r="H197" s="23" t="n">
        <v>0</v>
      </c>
      <c r="I197" s="23" t="n">
        <f aca="false">ROUND(ROUND(H197,2)*ROUND(G197,3),2)</f>
        <v>0</v>
      </c>
      <c r="J197" s="0" t="n">
        <f aca="false">(I197*21)/100</f>
        <v>0</v>
      </c>
      <c r="K197" s="0" t="s">
        <v>10</v>
      </c>
    </row>
    <row r="198" customFormat="false" ht="12.8" hidden="false" customHeight="false" outlineLevel="0" collapsed="false">
      <c r="A198" s="24" t="s">
        <v>39</v>
      </c>
      <c r="E198" s="25"/>
    </row>
    <row r="199" customFormat="false" ht="68.65" hidden="false" customHeight="false" outlineLevel="0" collapsed="false">
      <c r="A199" s="26" t="s">
        <v>41</v>
      </c>
      <c r="E199" s="27" t="s">
        <v>278</v>
      </c>
    </row>
    <row r="200" customFormat="false" ht="46.25" hidden="false" customHeight="false" outlineLevel="0" collapsed="false">
      <c r="A200" s="0" t="s">
        <v>43</v>
      </c>
      <c r="E200" s="25" t="s">
        <v>279</v>
      </c>
    </row>
    <row r="201" customFormat="false" ht="12.8" hidden="false" customHeight="false" outlineLevel="0" collapsed="false">
      <c r="A201" s="18" t="s">
        <v>35</v>
      </c>
      <c r="B201" s="19" t="s">
        <v>280</v>
      </c>
      <c r="C201" s="19" t="s">
        <v>281</v>
      </c>
      <c r="D201" s="18"/>
      <c r="E201" s="20" t="s">
        <v>282</v>
      </c>
      <c r="F201" s="21" t="s">
        <v>167</v>
      </c>
      <c r="G201" s="22" t="n">
        <v>290.46</v>
      </c>
      <c r="H201" s="23" t="n">
        <v>0</v>
      </c>
      <c r="I201" s="23" t="n">
        <f aca="false">ROUND(ROUND(H201,2)*ROUND(G201,3),2)</f>
        <v>0</v>
      </c>
      <c r="J201" s="0" t="n">
        <f aca="false">(I201*21)/100</f>
        <v>0</v>
      </c>
      <c r="K201" s="0" t="s">
        <v>10</v>
      </c>
    </row>
    <row r="202" customFormat="false" ht="12.8" hidden="false" customHeight="false" outlineLevel="0" collapsed="false">
      <c r="A202" s="24" t="s">
        <v>39</v>
      </c>
      <c r="E202" s="25" t="s">
        <v>283</v>
      </c>
    </row>
    <row r="203" customFormat="false" ht="23.85" hidden="false" customHeight="false" outlineLevel="0" collapsed="false">
      <c r="A203" s="26" t="s">
        <v>41</v>
      </c>
      <c r="E203" s="27" t="s">
        <v>284</v>
      </c>
    </row>
    <row r="204" customFormat="false" ht="35.05" hidden="false" customHeight="false" outlineLevel="0" collapsed="false">
      <c r="A204" s="0" t="s">
        <v>43</v>
      </c>
      <c r="E204" s="25" t="s">
        <v>285</v>
      </c>
    </row>
    <row r="205" customFormat="false" ht="12.8" hidden="false" customHeight="false" outlineLevel="0" collapsed="false">
      <c r="A205" s="18" t="s">
        <v>35</v>
      </c>
      <c r="B205" s="19" t="s">
        <v>286</v>
      </c>
      <c r="C205" s="19" t="s">
        <v>287</v>
      </c>
      <c r="D205" s="18"/>
      <c r="E205" s="20" t="s">
        <v>288</v>
      </c>
      <c r="F205" s="21" t="s">
        <v>146</v>
      </c>
      <c r="G205" s="22" t="n">
        <v>1</v>
      </c>
      <c r="H205" s="23" t="n">
        <v>0</v>
      </c>
      <c r="I205" s="23" t="n">
        <f aca="false">ROUND(ROUND(H205,2)*ROUND(G205,3),2)</f>
        <v>0</v>
      </c>
      <c r="J205" s="0" t="n">
        <f aca="false">(I205*21)/100</f>
        <v>0</v>
      </c>
      <c r="K205" s="0" t="s">
        <v>10</v>
      </c>
    </row>
    <row r="206" customFormat="false" ht="12.8" hidden="false" customHeight="false" outlineLevel="0" collapsed="false">
      <c r="A206" s="24" t="s">
        <v>39</v>
      </c>
      <c r="E206" s="25"/>
    </row>
    <row r="207" customFormat="false" ht="23.85" hidden="false" customHeight="false" outlineLevel="0" collapsed="false">
      <c r="A207" s="26" t="s">
        <v>41</v>
      </c>
      <c r="E207" s="27" t="s">
        <v>289</v>
      </c>
    </row>
    <row r="208" customFormat="false" ht="35.05" hidden="false" customHeight="false" outlineLevel="0" collapsed="false">
      <c r="A208" s="0" t="s">
        <v>43</v>
      </c>
      <c r="E208" s="25" t="s">
        <v>290</v>
      </c>
    </row>
    <row r="209" customFormat="false" ht="12.8" hidden="false" customHeight="false" outlineLevel="0" collapsed="false">
      <c r="A209" s="18" t="s">
        <v>35</v>
      </c>
      <c r="B209" s="19" t="s">
        <v>291</v>
      </c>
      <c r="C209" s="19" t="s">
        <v>292</v>
      </c>
      <c r="D209" s="18"/>
      <c r="E209" s="20" t="s">
        <v>293</v>
      </c>
      <c r="F209" s="21" t="s">
        <v>167</v>
      </c>
      <c r="G209" s="22" t="n">
        <v>96.26</v>
      </c>
      <c r="H209" s="23" t="n">
        <v>0</v>
      </c>
      <c r="I209" s="23" t="n">
        <f aca="false">ROUND(ROUND(H209,2)*ROUND(G209,3),2)</f>
        <v>0</v>
      </c>
      <c r="J209" s="0" t="n">
        <f aca="false">(I209*21)/100</f>
        <v>0</v>
      </c>
      <c r="K209" s="0" t="s">
        <v>10</v>
      </c>
    </row>
    <row r="210" customFormat="false" ht="12.8" hidden="false" customHeight="false" outlineLevel="0" collapsed="false">
      <c r="A210" s="24" t="s">
        <v>39</v>
      </c>
      <c r="E210" s="25"/>
    </row>
    <row r="211" customFormat="false" ht="23.85" hidden="false" customHeight="false" outlineLevel="0" collapsed="false">
      <c r="A211" s="26" t="s">
        <v>41</v>
      </c>
      <c r="E211" s="27" t="s">
        <v>181</v>
      </c>
    </row>
    <row r="212" customFormat="false" ht="46.25" hidden="false" customHeight="false" outlineLevel="0" collapsed="false">
      <c r="A212" s="0" t="s">
        <v>43</v>
      </c>
      <c r="E212" s="25" t="s">
        <v>294</v>
      </c>
    </row>
    <row r="213" customFormat="false" ht="12.8" hidden="false" customHeight="false" outlineLevel="0" collapsed="false">
      <c r="A213" s="18" t="s">
        <v>35</v>
      </c>
      <c r="B213" s="19" t="s">
        <v>295</v>
      </c>
      <c r="C213" s="19" t="s">
        <v>296</v>
      </c>
      <c r="D213" s="18"/>
      <c r="E213" s="20" t="s">
        <v>297</v>
      </c>
      <c r="F213" s="21" t="s">
        <v>167</v>
      </c>
      <c r="G213" s="22" t="n">
        <v>189.44</v>
      </c>
      <c r="H213" s="23" t="n">
        <v>0</v>
      </c>
      <c r="I213" s="23" t="n">
        <f aca="false">ROUND(ROUND(H213,2)*ROUND(G213,3),2)</f>
        <v>0</v>
      </c>
      <c r="J213" s="0" t="n">
        <f aca="false">(I213*21)/100</f>
        <v>0</v>
      </c>
      <c r="K213" s="0" t="s">
        <v>10</v>
      </c>
    </row>
    <row r="214" customFormat="false" ht="12.8" hidden="false" customHeight="false" outlineLevel="0" collapsed="false">
      <c r="A214" s="24" t="s">
        <v>39</v>
      </c>
      <c r="E214" s="25"/>
    </row>
    <row r="215" customFormat="false" ht="23.85" hidden="false" customHeight="false" outlineLevel="0" collapsed="false">
      <c r="A215" s="26" t="s">
        <v>41</v>
      </c>
      <c r="E215" s="27" t="s">
        <v>175</v>
      </c>
    </row>
    <row r="216" customFormat="false" ht="46.25" hidden="false" customHeight="false" outlineLevel="0" collapsed="false">
      <c r="A216" s="0" t="s">
        <v>43</v>
      </c>
      <c r="E216" s="25" t="s">
        <v>294</v>
      </c>
    </row>
    <row r="217" customFormat="false" ht="12.8" hidden="false" customHeight="false" outlineLevel="0" collapsed="false">
      <c r="A217" s="18" t="s">
        <v>35</v>
      </c>
      <c r="B217" s="19" t="s">
        <v>298</v>
      </c>
      <c r="C217" s="19" t="s">
        <v>299</v>
      </c>
      <c r="D217" s="18"/>
      <c r="E217" s="20" t="s">
        <v>300</v>
      </c>
      <c r="F217" s="21" t="s">
        <v>167</v>
      </c>
      <c r="G217" s="22" t="n">
        <v>96.26</v>
      </c>
      <c r="H217" s="23" t="n">
        <v>0</v>
      </c>
      <c r="I217" s="23" t="n">
        <f aca="false">ROUND(ROUND(H217,2)*ROUND(G217,3),2)</f>
        <v>0</v>
      </c>
      <c r="J217" s="0" t="n">
        <f aca="false">(I217*21)/100</f>
        <v>0</v>
      </c>
      <c r="K217" s="0" t="s">
        <v>10</v>
      </c>
    </row>
    <row r="218" customFormat="false" ht="12.8" hidden="false" customHeight="false" outlineLevel="0" collapsed="false">
      <c r="A218" s="24" t="s">
        <v>39</v>
      </c>
      <c r="E218" s="25"/>
    </row>
    <row r="219" customFormat="false" ht="23.85" hidden="false" customHeight="false" outlineLevel="0" collapsed="false">
      <c r="A219" s="26" t="s">
        <v>41</v>
      </c>
      <c r="E219" s="27" t="s">
        <v>181</v>
      </c>
    </row>
    <row r="220" customFormat="false" ht="23.85" hidden="false" customHeight="false" outlineLevel="0" collapsed="false">
      <c r="A220" s="0" t="s">
        <v>43</v>
      </c>
      <c r="E220" s="25" t="s">
        <v>301</v>
      </c>
    </row>
    <row r="221" customFormat="false" ht="12.8" hidden="false" customHeight="false" outlineLevel="0" collapsed="false">
      <c r="A221" s="18" t="s">
        <v>35</v>
      </c>
      <c r="B221" s="19" t="s">
        <v>302</v>
      </c>
      <c r="C221" s="19" t="s">
        <v>303</v>
      </c>
      <c r="D221" s="18"/>
      <c r="E221" s="20" t="s">
        <v>304</v>
      </c>
      <c r="F221" s="21" t="s">
        <v>167</v>
      </c>
      <c r="G221" s="22" t="n">
        <v>189.44</v>
      </c>
      <c r="H221" s="23" t="n">
        <v>0</v>
      </c>
      <c r="I221" s="23" t="n">
        <f aca="false">ROUND(ROUND(H221,2)*ROUND(G221,3),2)</f>
        <v>0</v>
      </c>
      <c r="J221" s="0" t="n">
        <f aca="false">(I221*21)/100</f>
        <v>0</v>
      </c>
      <c r="K221" s="0" t="s">
        <v>10</v>
      </c>
    </row>
    <row r="222" customFormat="false" ht="12.8" hidden="false" customHeight="false" outlineLevel="0" collapsed="false">
      <c r="A222" s="24" t="s">
        <v>39</v>
      </c>
      <c r="E222" s="25"/>
    </row>
    <row r="223" customFormat="false" ht="23.85" hidden="false" customHeight="false" outlineLevel="0" collapsed="false">
      <c r="A223" s="26" t="s">
        <v>41</v>
      </c>
      <c r="E223" s="27" t="s">
        <v>175</v>
      </c>
    </row>
    <row r="224" customFormat="false" ht="23.85" hidden="false" customHeight="false" outlineLevel="0" collapsed="false">
      <c r="A224" s="0" t="s">
        <v>43</v>
      </c>
      <c r="E224" s="25" t="s">
        <v>301</v>
      </c>
    </row>
    <row r="225" customFormat="false" ht="12.75" hidden="false" customHeight="true" outlineLevel="0" collapsed="false">
      <c r="A225" s="3" t="s">
        <v>33</v>
      </c>
      <c r="B225" s="3"/>
      <c r="C225" s="28" t="s">
        <v>31</v>
      </c>
      <c r="D225" s="3"/>
      <c r="E225" s="16" t="s">
        <v>305</v>
      </c>
      <c r="F225" s="3"/>
      <c r="G225" s="3"/>
      <c r="H225" s="3"/>
      <c r="I225" s="29" t="n">
        <f aca="false">0+L225</f>
        <v>0</v>
      </c>
      <c r="J225" s="0" t="n">
        <f aca="false">0+M225</f>
        <v>0</v>
      </c>
      <c r="L225" s="0" t="n">
        <f aca="false">0+I226+I230</f>
        <v>0</v>
      </c>
      <c r="M225" s="0" t="n">
        <f aca="false">0+J226+J230</f>
        <v>0</v>
      </c>
    </row>
    <row r="226" customFormat="false" ht="12.8" hidden="false" customHeight="false" outlineLevel="0" collapsed="false">
      <c r="A226" s="18" t="s">
        <v>35</v>
      </c>
      <c r="B226" s="19" t="s">
        <v>306</v>
      </c>
      <c r="C226" s="19" t="s">
        <v>307</v>
      </c>
      <c r="D226" s="18"/>
      <c r="E226" s="20" t="s">
        <v>308</v>
      </c>
      <c r="F226" s="21" t="s">
        <v>38</v>
      </c>
      <c r="G226" s="22" t="n">
        <v>2</v>
      </c>
      <c r="H226" s="23" t="n">
        <v>0</v>
      </c>
      <c r="I226" s="23" t="n">
        <f aca="false">ROUND(ROUND(H226,2)*ROUND(G226,3),2)</f>
        <v>0</v>
      </c>
      <c r="J226" s="0" t="n">
        <f aca="false">(I226*0)/100</f>
        <v>0</v>
      </c>
      <c r="K226" s="0" t="s">
        <v>26</v>
      </c>
    </row>
    <row r="227" customFormat="false" ht="12.8" hidden="false" customHeight="false" outlineLevel="0" collapsed="false">
      <c r="A227" s="24" t="s">
        <v>39</v>
      </c>
      <c r="E227" s="25"/>
    </row>
    <row r="228" customFormat="false" ht="23.85" hidden="false" customHeight="false" outlineLevel="0" collapsed="false">
      <c r="A228" s="26" t="s">
        <v>41</v>
      </c>
      <c r="E228" s="27" t="s">
        <v>309</v>
      </c>
    </row>
    <row r="229" customFormat="false" ht="91" hidden="false" customHeight="false" outlineLevel="0" collapsed="false">
      <c r="A229" s="0" t="s">
        <v>43</v>
      </c>
      <c r="E229" s="25" t="s">
        <v>310</v>
      </c>
    </row>
    <row r="230" customFormat="false" ht="12.8" hidden="false" customHeight="false" outlineLevel="0" collapsed="false">
      <c r="A230" s="18" t="s">
        <v>35</v>
      </c>
      <c r="B230" s="19" t="s">
        <v>311</v>
      </c>
      <c r="C230" s="19" t="s">
        <v>312</v>
      </c>
      <c r="D230" s="18"/>
      <c r="E230" s="20" t="s">
        <v>313</v>
      </c>
      <c r="F230" s="21" t="s">
        <v>167</v>
      </c>
      <c r="G230" s="22" t="n">
        <v>0.75</v>
      </c>
      <c r="H230" s="23" t="n">
        <v>0</v>
      </c>
      <c r="I230" s="23" t="n">
        <f aca="false">ROUND(ROUND(H230,2)*ROUND(G230,3),2)</f>
        <v>0</v>
      </c>
      <c r="J230" s="0" t="n">
        <f aca="false">(I230*21)/100</f>
        <v>0</v>
      </c>
      <c r="K230" s="0" t="s">
        <v>10</v>
      </c>
    </row>
    <row r="231" customFormat="false" ht="12.8" hidden="false" customHeight="false" outlineLevel="0" collapsed="false">
      <c r="A231" s="24" t="s">
        <v>39</v>
      </c>
      <c r="E231" s="25"/>
    </row>
    <row r="232" customFormat="false" ht="23.85" hidden="false" customHeight="false" outlineLevel="0" collapsed="false">
      <c r="A232" s="26" t="s">
        <v>41</v>
      </c>
      <c r="E232" s="27" t="s">
        <v>314</v>
      </c>
    </row>
    <row r="233" customFormat="false" ht="68.65" hidden="false" customHeight="false" outlineLevel="0" collapsed="false">
      <c r="A233" s="0" t="s">
        <v>43</v>
      </c>
      <c r="E233" s="25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2022-11-23T14:05:48Z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</Properties>
</file>