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vid\OneDrive\PRÁCE\Staré Místo\STARÉ MÍSTO - DPS\ROZPOČET\ELEKTRO\"/>
    </mc:Choice>
  </mc:AlternateContent>
  <bookViews>
    <workbookView xWindow="0" yWindow="105" windowWidth="38355" windowHeight="17940" activeTab="1"/>
  </bookViews>
  <sheets>
    <sheet name="Ú-V-OÚ" sheetId="1" r:id="rId1"/>
    <sheet name="VV-OÚ" sheetId="2" r:id="rId2"/>
  </sheets>
  <externalReferences>
    <externalReference r:id="rId3"/>
  </externalReferences>
  <definedNames>
    <definedName name="_xlnm.Print_Area" localSheetId="1">'VV-OÚ'!$A$1:$H$306</definedName>
    <definedName name="Rozpočet1" localSheetId="1">'VV-OÚ'!$B$2:$F$2</definedName>
    <definedName name="Rozpočet1_1" localSheetId="1">'VV-OÚ'!#REF!</definedName>
    <definedName name="Rozpočet1_10" localSheetId="1">'VV-OÚ'!#REF!</definedName>
    <definedName name="Rozpočet1_100" localSheetId="1">'VV-OÚ'!$B$231:$F$231</definedName>
    <definedName name="Rozpočet1_101" localSheetId="1">'VV-OÚ'!$B$66:$F$66</definedName>
    <definedName name="Rozpočet1_102" localSheetId="1">'VV-OÚ'!$B$221:$F$221</definedName>
    <definedName name="Rozpočet1_103" localSheetId="1">'VV-OÚ'!$B$94:$F$94</definedName>
    <definedName name="Rozpočet1_104" localSheetId="1">'VV-OÚ'!#REF!</definedName>
    <definedName name="Rozpočet1_105" localSheetId="1">'VV-OÚ'!$B$112:$F$112</definedName>
    <definedName name="Rozpočet1_11" localSheetId="1">'VV-OÚ'!#REF!</definedName>
    <definedName name="Rozpočet1_12" localSheetId="1">'VV-OÚ'!#REF!</definedName>
    <definedName name="Rozpočet1_13" localSheetId="1">'VV-OÚ'!#REF!</definedName>
    <definedName name="Rozpočet1_14" localSheetId="1">'VV-OÚ'!#REF!</definedName>
    <definedName name="Rozpočet1_15" localSheetId="1">'VV-OÚ'!#REF!</definedName>
    <definedName name="Rozpočet1_16" localSheetId="1">'VV-OÚ'!#REF!</definedName>
    <definedName name="Rozpočet1_17" localSheetId="1">'VV-OÚ'!#REF!</definedName>
    <definedName name="Rozpočet1_18" localSheetId="1">'VV-OÚ'!#REF!</definedName>
    <definedName name="Rozpočet1_19" localSheetId="1">'VV-OÚ'!#REF!</definedName>
    <definedName name="Rozpočet1_2" localSheetId="1">'VV-OÚ'!#REF!</definedName>
    <definedName name="Rozpočet1_20" localSheetId="1">'VV-OÚ'!#REF!</definedName>
    <definedName name="Rozpočet1_21" localSheetId="1">'VV-OÚ'!#REF!</definedName>
    <definedName name="Rozpočet1_22" localSheetId="1">'VV-OÚ'!#REF!</definedName>
    <definedName name="Rozpočet1_23" localSheetId="1">'VV-OÚ'!#REF!</definedName>
    <definedName name="Rozpočet1_24" localSheetId="1">'VV-OÚ'!#REF!</definedName>
    <definedName name="Rozpočet1_25" localSheetId="1">'VV-OÚ'!#REF!</definedName>
    <definedName name="Rozpočet1_26" localSheetId="1">'VV-OÚ'!#REF!</definedName>
    <definedName name="Rozpočet1_27" localSheetId="1">'VV-OÚ'!#REF!</definedName>
    <definedName name="Rozpočet1_28" localSheetId="1">'VV-OÚ'!#REF!</definedName>
    <definedName name="Rozpočet1_29" localSheetId="1">'VV-OÚ'!#REF!</definedName>
    <definedName name="Rozpočet1_3" localSheetId="1">'VV-OÚ'!#REF!</definedName>
    <definedName name="Rozpočet1_30" localSheetId="1">'VV-OÚ'!#REF!</definedName>
    <definedName name="Rozpočet1_31" localSheetId="1">'VV-OÚ'!#REF!</definedName>
    <definedName name="Rozpočet1_32" localSheetId="1">'VV-OÚ'!#REF!</definedName>
    <definedName name="Rozpočet1_33" localSheetId="1">'VV-OÚ'!#REF!</definedName>
    <definedName name="Rozpočet1_34" localSheetId="1">'VV-OÚ'!#REF!</definedName>
    <definedName name="Rozpočet1_35" localSheetId="1">'VV-OÚ'!#REF!</definedName>
    <definedName name="Rozpočet1_36" localSheetId="1">'VV-OÚ'!#REF!</definedName>
    <definedName name="Rozpočet1_37" localSheetId="1">'VV-OÚ'!#REF!</definedName>
    <definedName name="Rozpočet1_38" localSheetId="1">'VV-OÚ'!#REF!</definedName>
    <definedName name="Rozpočet1_39" localSheetId="1">'VV-OÚ'!#REF!</definedName>
    <definedName name="Rozpočet1_4" localSheetId="1">'VV-OÚ'!#REF!</definedName>
    <definedName name="Rozpočet1_40" localSheetId="1">'VV-OÚ'!#REF!</definedName>
    <definedName name="Rozpočet1_41" localSheetId="1">'VV-OÚ'!#REF!</definedName>
    <definedName name="Rozpočet1_42" localSheetId="1">'VV-OÚ'!$B$280:$F$280</definedName>
    <definedName name="Rozpočet1_5" localSheetId="1">'VV-OÚ'!#REF!</definedName>
    <definedName name="Rozpočet1_6" localSheetId="1">'VV-OÚ'!#REF!</definedName>
    <definedName name="Rozpočet1_7" localSheetId="1">'VV-OÚ'!#REF!</definedName>
    <definedName name="Rozpočet1_76" localSheetId="1">'VV-OÚ'!#REF!</definedName>
    <definedName name="Rozpočet1_77" localSheetId="1">'VV-OÚ'!#REF!</definedName>
    <definedName name="Rozpočet1_78" localSheetId="1">'VV-OÚ'!$B$261:$F$261</definedName>
    <definedName name="Rozpočet1_8" localSheetId="1">'VV-OÚ'!#REF!</definedName>
    <definedName name="Rozpočet1_81" localSheetId="1">'VV-OÚ'!$B$153:$F$153</definedName>
    <definedName name="Rozpočet1_86" localSheetId="1">'VV-OÚ'!#REF!</definedName>
    <definedName name="Rozpočet1_9" localSheetId="1">'VV-OÚ'!#REF!</definedName>
    <definedName name="Rozpočet1_90" localSheetId="1">'VV-OÚ'!#REF!</definedName>
    <definedName name="Rozpočet1_91" localSheetId="1">'VV-OÚ'!#REF!</definedName>
    <definedName name="Rozpočet1_92" localSheetId="1">'VV-OÚ'!$B$131:$F$131</definedName>
    <definedName name="Rozpočet1_93" localSheetId="1">'VV-OÚ'!$B$49:$F$49</definedName>
    <definedName name="Rozpočet1_94" localSheetId="1">'VV-OÚ'!#REF!</definedName>
    <definedName name="Rozpočet1_95" localSheetId="1">'VV-OÚ'!$B$198:$F$198</definedName>
    <definedName name="Rozpočet1_99" localSheetId="1">'VV-OÚ'!#REF!</definedName>
  </definedNames>
  <calcPr calcId="152511"/>
</workbook>
</file>

<file path=xl/calcChain.xml><?xml version="1.0" encoding="utf-8"?>
<calcChain xmlns="http://schemas.openxmlformats.org/spreadsheetml/2006/main">
  <c r="E300" i="2" l="1"/>
  <c r="B291" i="2"/>
  <c r="B290" i="2"/>
  <c r="B289" i="2"/>
  <c r="B288" i="2"/>
  <c r="B287" i="2"/>
  <c r="B286" i="2"/>
  <c r="B285" i="2"/>
  <c r="B284" i="2"/>
  <c r="B283" i="2"/>
  <c r="B282" i="2"/>
  <c r="B281" i="2"/>
  <c r="H266" i="2"/>
  <c r="F266" i="2"/>
  <c r="H265" i="2"/>
  <c r="F265" i="2"/>
  <c r="H264" i="2"/>
  <c r="F264" i="2"/>
  <c r="H263" i="2"/>
  <c r="H267" i="2" s="1"/>
  <c r="F263" i="2"/>
  <c r="H262" i="2"/>
  <c r="F262" i="2"/>
  <c r="H252" i="2"/>
  <c r="F252" i="2"/>
  <c r="H251" i="2"/>
  <c r="F251" i="2"/>
  <c r="H250" i="2"/>
  <c r="F250" i="2"/>
  <c r="H249" i="2"/>
  <c r="F249" i="2"/>
  <c r="H248" i="2"/>
  <c r="F248" i="2"/>
  <c r="H247" i="2"/>
  <c r="F247" i="2"/>
  <c r="H246" i="2"/>
  <c r="F246" i="2"/>
  <c r="H245" i="2"/>
  <c r="F245" i="2"/>
  <c r="H244" i="2"/>
  <c r="F244" i="2"/>
  <c r="H243" i="2"/>
  <c r="F243" i="2"/>
  <c r="H242" i="2"/>
  <c r="F242" i="2"/>
  <c r="H241" i="2"/>
  <c r="F241" i="2"/>
  <c r="H240" i="2"/>
  <c r="F240" i="2"/>
  <c r="H239" i="2"/>
  <c r="F239" i="2"/>
  <c r="H238" i="2"/>
  <c r="F238" i="2"/>
  <c r="H237" i="2"/>
  <c r="F237" i="2"/>
  <c r="H236" i="2"/>
  <c r="F236" i="2"/>
  <c r="H235" i="2"/>
  <c r="F235" i="2"/>
  <c r="H234" i="2"/>
  <c r="F234" i="2"/>
  <c r="H233" i="2"/>
  <c r="F233" i="2"/>
  <c r="H232" i="2"/>
  <c r="F232" i="2"/>
  <c r="H222" i="2"/>
  <c r="H223" i="2" s="1"/>
  <c r="F222" i="2"/>
  <c r="F223" i="2" s="1"/>
  <c r="H212" i="2"/>
  <c r="F212" i="2"/>
  <c r="H211" i="2"/>
  <c r="F211" i="2"/>
  <c r="H210" i="2"/>
  <c r="F210" i="2"/>
  <c r="H209" i="2"/>
  <c r="F209" i="2"/>
  <c r="H208" i="2"/>
  <c r="F208" i="2"/>
  <c r="H207" i="2"/>
  <c r="F207" i="2"/>
  <c r="H206" i="2"/>
  <c r="F206" i="2"/>
  <c r="H205" i="2"/>
  <c r="F205" i="2"/>
  <c r="H204" i="2"/>
  <c r="F204" i="2"/>
  <c r="H203" i="2"/>
  <c r="F203" i="2"/>
  <c r="H202" i="2"/>
  <c r="F202" i="2"/>
  <c r="H201" i="2"/>
  <c r="F201" i="2"/>
  <c r="H200" i="2"/>
  <c r="F200" i="2"/>
  <c r="H199" i="2"/>
  <c r="F199" i="2"/>
  <c r="F213" i="2" s="1"/>
  <c r="H189" i="2"/>
  <c r="F189" i="2"/>
  <c r="H188" i="2"/>
  <c r="F188" i="2"/>
  <c r="H187" i="2"/>
  <c r="F187" i="2"/>
  <c r="H186" i="2"/>
  <c r="F186" i="2"/>
  <c r="H185" i="2"/>
  <c r="F185" i="2"/>
  <c r="H184" i="2"/>
  <c r="F184" i="2"/>
  <c r="H183" i="2"/>
  <c r="F183" i="2"/>
  <c r="H182" i="2"/>
  <c r="F182" i="2"/>
  <c r="H181" i="2"/>
  <c r="F181" i="2"/>
  <c r="H180" i="2"/>
  <c r="F180" i="2"/>
  <c r="H179" i="2"/>
  <c r="F179" i="2"/>
  <c r="H178" i="2"/>
  <c r="F178" i="2"/>
  <c r="H177" i="2"/>
  <c r="F177" i="2"/>
  <c r="H176" i="2"/>
  <c r="F176" i="2"/>
  <c r="H175" i="2"/>
  <c r="F175" i="2"/>
  <c r="H174" i="2"/>
  <c r="F174" i="2"/>
  <c r="H173" i="2"/>
  <c r="F173" i="2"/>
  <c r="H172" i="2"/>
  <c r="F172" i="2"/>
  <c r="H171" i="2"/>
  <c r="F171" i="2"/>
  <c r="H170" i="2"/>
  <c r="F170" i="2"/>
  <c r="H169" i="2"/>
  <c r="F169" i="2"/>
  <c r="H168" i="2"/>
  <c r="F168" i="2"/>
  <c r="H167" i="2"/>
  <c r="F167" i="2"/>
  <c r="H166" i="2"/>
  <c r="F166" i="2"/>
  <c r="H165" i="2"/>
  <c r="F165" i="2"/>
  <c r="H164" i="2"/>
  <c r="F164" i="2"/>
  <c r="H163" i="2"/>
  <c r="F163" i="2"/>
  <c r="H162" i="2"/>
  <c r="F162" i="2"/>
  <c r="H161" i="2"/>
  <c r="F161" i="2"/>
  <c r="H160" i="2"/>
  <c r="F160" i="2"/>
  <c r="H159" i="2"/>
  <c r="F159" i="2"/>
  <c r="H158" i="2"/>
  <c r="F158" i="2"/>
  <c r="H157" i="2"/>
  <c r="F157" i="2"/>
  <c r="H156" i="2"/>
  <c r="F156" i="2"/>
  <c r="H155" i="2"/>
  <c r="F155" i="2"/>
  <c r="H154" i="2"/>
  <c r="F154" i="2"/>
  <c r="F190" i="2" s="1"/>
  <c r="H144" i="2"/>
  <c r="F144" i="2"/>
  <c r="H143" i="2"/>
  <c r="F143" i="2"/>
  <c r="H142" i="2"/>
  <c r="F142" i="2"/>
  <c r="H141" i="2"/>
  <c r="F141" i="2"/>
  <c r="H140" i="2"/>
  <c r="F140" i="2"/>
  <c r="H139" i="2"/>
  <c r="F139" i="2"/>
  <c r="H138" i="2"/>
  <c r="F138" i="2"/>
  <c r="H137" i="2"/>
  <c r="F137" i="2"/>
  <c r="H136" i="2"/>
  <c r="F136" i="2"/>
  <c r="H135" i="2"/>
  <c r="F135" i="2"/>
  <c r="H134" i="2"/>
  <c r="F134" i="2"/>
  <c r="H133" i="2"/>
  <c r="F133" i="2"/>
  <c r="H132" i="2"/>
  <c r="F132" i="2"/>
  <c r="H122" i="2"/>
  <c r="F122" i="2"/>
  <c r="H121" i="2"/>
  <c r="F121" i="2"/>
  <c r="H120" i="2"/>
  <c r="F120" i="2"/>
  <c r="H119" i="2"/>
  <c r="F119" i="2"/>
  <c r="H118" i="2"/>
  <c r="F118" i="2"/>
  <c r="H117" i="2"/>
  <c r="F117" i="2"/>
  <c r="H116" i="2"/>
  <c r="F116" i="2"/>
  <c r="H115" i="2"/>
  <c r="F115" i="2"/>
  <c r="H114" i="2"/>
  <c r="F114" i="2"/>
  <c r="H113" i="2"/>
  <c r="H123" i="2" s="1"/>
  <c r="F113" i="2"/>
  <c r="H103" i="2"/>
  <c r="F103" i="2"/>
  <c r="H102" i="2"/>
  <c r="F102" i="2"/>
  <c r="H101" i="2"/>
  <c r="F101" i="2"/>
  <c r="H100" i="2"/>
  <c r="F100" i="2"/>
  <c r="H99" i="2"/>
  <c r="F99" i="2"/>
  <c r="H98" i="2"/>
  <c r="F98" i="2"/>
  <c r="H97" i="2"/>
  <c r="F97" i="2"/>
  <c r="H96" i="2"/>
  <c r="F96" i="2"/>
  <c r="H95" i="2"/>
  <c r="F95" i="2"/>
  <c r="F104" i="2" s="1"/>
  <c r="H85" i="2"/>
  <c r="F85" i="2"/>
  <c r="H84" i="2"/>
  <c r="F84" i="2"/>
  <c r="H83" i="2"/>
  <c r="F83" i="2"/>
  <c r="H82" i="2"/>
  <c r="F82" i="2"/>
  <c r="H81" i="2"/>
  <c r="F81" i="2"/>
  <c r="H80" i="2"/>
  <c r="F80" i="2"/>
  <c r="H79" i="2"/>
  <c r="F79" i="2"/>
  <c r="H78" i="2"/>
  <c r="F78" i="2"/>
  <c r="H77" i="2"/>
  <c r="F77" i="2"/>
  <c r="H76" i="2"/>
  <c r="F76" i="2"/>
  <c r="H75" i="2"/>
  <c r="F75" i="2"/>
  <c r="H74" i="2"/>
  <c r="F74" i="2"/>
  <c r="H73" i="2"/>
  <c r="F73" i="2"/>
  <c r="H72" i="2"/>
  <c r="F72" i="2"/>
  <c r="H71" i="2"/>
  <c r="F71" i="2"/>
  <c r="H70" i="2"/>
  <c r="F70" i="2"/>
  <c r="H69" i="2"/>
  <c r="F69" i="2"/>
  <c r="H68" i="2"/>
  <c r="F68" i="2"/>
  <c r="H67" i="2"/>
  <c r="H86" i="2" s="1"/>
  <c r="F67" i="2"/>
  <c r="H57" i="2"/>
  <c r="F57" i="2"/>
  <c r="H56" i="2"/>
  <c r="F56" i="2"/>
  <c r="H55" i="2"/>
  <c r="F55" i="2"/>
  <c r="H54" i="2"/>
  <c r="F54" i="2"/>
  <c r="H53" i="2"/>
  <c r="F53" i="2"/>
  <c r="H52" i="2"/>
  <c r="F52" i="2"/>
  <c r="H51" i="2"/>
  <c r="F51" i="2"/>
  <c r="H50" i="2"/>
  <c r="H58" i="2" s="1"/>
  <c r="F50" i="2"/>
  <c r="H40" i="2"/>
  <c r="F40" i="2"/>
  <c r="H39" i="2"/>
  <c r="F39" i="2"/>
  <c r="H38" i="2"/>
  <c r="F38" i="2"/>
  <c r="H37" i="2"/>
  <c r="F37" i="2"/>
  <c r="H36" i="2"/>
  <c r="F36" i="2"/>
  <c r="H35" i="2"/>
  <c r="F35" i="2"/>
  <c r="H34" i="2"/>
  <c r="F34" i="2"/>
  <c r="H33" i="2"/>
  <c r="F33" i="2"/>
  <c r="H32" i="2"/>
  <c r="F32" i="2"/>
  <c r="H31" i="2"/>
  <c r="F31" i="2"/>
  <c r="H30" i="2"/>
  <c r="F30" i="2"/>
  <c r="H29" i="2"/>
  <c r="F29" i="2"/>
  <c r="H28" i="2"/>
  <c r="F28" i="2"/>
  <c r="H27" i="2"/>
  <c r="F27" i="2"/>
  <c r="H26" i="2"/>
  <c r="F26" i="2"/>
  <c r="H25" i="2"/>
  <c r="F25" i="2"/>
  <c r="H24" i="2"/>
  <c r="F24" i="2"/>
  <c r="H23" i="2"/>
  <c r="F23" i="2"/>
  <c r="H22" i="2"/>
  <c r="F22" i="2"/>
  <c r="H21" i="2"/>
  <c r="F21" i="2"/>
  <c r="H20" i="2"/>
  <c r="F20" i="2"/>
  <c r="H19" i="2"/>
  <c r="F19" i="2"/>
  <c r="H18" i="2"/>
  <c r="F18" i="2"/>
  <c r="H17" i="2"/>
  <c r="F17" i="2"/>
  <c r="H16" i="2"/>
  <c r="F16" i="2"/>
  <c r="H15" i="2"/>
  <c r="F15" i="2"/>
  <c r="H14" i="2"/>
  <c r="F14" i="2"/>
  <c r="H13" i="2"/>
  <c r="F13" i="2"/>
  <c r="H12" i="2"/>
  <c r="F12" i="2"/>
  <c r="H11" i="2"/>
  <c r="F11" i="2"/>
  <c r="H10" i="2"/>
  <c r="F10" i="2"/>
  <c r="H9" i="2"/>
  <c r="F9" i="2"/>
  <c r="H8" i="2"/>
  <c r="F8" i="2"/>
  <c r="H7" i="2"/>
  <c r="F7" i="2"/>
  <c r="H6" i="2"/>
  <c r="F6" i="2"/>
  <c r="H5" i="2"/>
  <c r="H41" i="2" s="1"/>
  <c r="F5" i="2"/>
  <c r="H4" i="2"/>
  <c r="F4" i="2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22" i="2" s="1"/>
  <c r="A223" i="2" s="1"/>
  <c r="A224" i="2" s="1"/>
  <c r="A225" i="2" s="1"/>
  <c r="A226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62" i="2" s="1"/>
  <c r="A263" i="2" s="1"/>
  <c r="A264" i="2" s="1"/>
  <c r="A265" i="2" s="1"/>
  <c r="A266" i="2" s="1"/>
  <c r="A267" i="2" s="1"/>
  <c r="A268" i="2" s="1"/>
  <c r="A269" i="2" s="1"/>
  <c r="A27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4" i="2" s="1"/>
  <c r="A297" i="2" s="1"/>
  <c r="A304" i="2" s="1"/>
  <c r="H3" i="2"/>
  <c r="F3" i="2"/>
  <c r="A3" i="2"/>
  <c r="A54" i="1"/>
  <c r="A34" i="1"/>
  <c r="A33" i="1"/>
  <c r="A32" i="1"/>
  <c r="A31" i="1"/>
  <c r="A30" i="1"/>
  <c r="A29" i="1"/>
  <c r="A28" i="1"/>
  <c r="A27" i="1"/>
  <c r="A17" i="1"/>
  <c r="A14" i="1"/>
  <c r="A11" i="1"/>
  <c r="A10" i="1"/>
  <c r="H104" i="2" l="1"/>
  <c r="H145" i="2"/>
  <c r="H190" i="2"/>
  <c r="H192" i="2" s="1"/>
  <c r="H193" i="2" s="1"/>
  <c r="G287" i="2" s="1"/>
  <c r="H213" i="2"/>
  <c r="H215" i="2" s="1"/>
  <c r="H216" i="2" s="1"/>
  <c r="G288" i="2" s="1"/>
  <c r="H253" i="2"/>
  <c r="F41" i="2"/>
  <c r="F58" i="2"/>
  <c r="F86" i="2"/>
  <c r="F123" i="2"/>
  <c r="F145" i="2"/>
  <c r="F253" i="2"/>
  <c r="F267" i="2"/>
  <c r="F268" i="2" s="1"/>
  <c r="F270" i="2" s="1"/>
  <c r="E291" i="2" s="1"/>
  <c r="G300" i="2"/>
  <c r="B300" i="2" s="1"/>
  <c r="F42" i="2"/>
  <c r="F44" i="2" s="1"/>
  <c r="E281" i="2" s="1"/>
  <c r="F87" i="2"/>
  <c r="F89" i="2" s="1"/>
  <c r="E283" i="2" s="1"/>
  <c r="F124" i="2"/>
  <c r="F126" i="2" s="1"/>
  <c r="E285" i="2" s="1"/>
  <c r="F146" i="2"/>
  <c r="F148" i="2" s="1"/>
  <c r="E286" i="2" s="1"/>
  <c r="H106" i="2"/>
  <c r="H107" i="2" s="1"/>
  <c r="G284" i="2" s="1"/>
  <c r="H147" i="2"/>
  <c r="H148" i="2" s="1"/>
  <c r="G286" i="2" s="1"/>
  <c r="H225" i="2"/>
  <c r="H226" i="2" s="1"/>
  <c r="G289" i="2" s="1"/>
  <c r="H255" i="2"/>
  <c r="H256" i="2" s="1"/>
  <c r="G290" i="2" s="1"/>
  <c r="F105" i="2"/>
  <c r="F107" i="2" s="1"/>
  <c r="E284" i="2" s="1"/>
  <c r="F193" i="2"/>
  <c r="E287" i="2" s="1"/>
  <c r="F191" i="2"/>
  <c r="F214" i="2"/>
  <c r="F216" i="2" s="1"/>
  <c r="E288" i="2" s="1"/>
  <c r="F224" i="2"/>
  <c r="F226" i="2" s="1"/>
  <c r="E289" i="2" s="1"/>
  <c r="H43" i="2"/>
  <c r="H44" i="2" s="1"/>
  <c r="G281" i="2" s="1"/>
  <c r="H60" i="2"/>
  <c r="H61" i="2" s="1"/>
  <c r="G282" i="2" s="1"/>
  <c r="H88" i="2"/>
  <c r="H89" i="2" s="1"/>
  <c r="G283" i="2" s="1"/>
  <c r="H125" i="2"/>
  <c r="H126" i="2" s="1"/>
  <c r="G285" i="2" s="1"/>
  <c r="H269" i="2"/>
  <c r="H270" i="2" s="1"/>
  <c r="G291" i="2" s="1"/>
  <c r="F254" i="2" l="1"/>
  <c r="F256" i="2" s="1"/>
  <c r="E290" i="2" s="1"/>
  <c r="F59" i="2"/>
  <c r="F61" i="2" s="1"/>
  <c r="E282" i="2" s="1"/>
  <c r="G294" i="2"/>
  <c r="E301" i="2" l="1"/>
  <c r="G301" i="2" s="1"/>
  <c r="B301" i="2" s="1"/>
  <c r="E304" i="2" s="1"/>
  <c r="E294" i="2"/>
  <c r="E297" i="2" s="1"/>
</calcChain>
</file>

<file path=xl/connections.xml><?xml version="1.0" encoding="utf-8"?>
<connections xmlns="http://schemas.openxmlformats.org/spreadsheetml/2006/main">
  <connection id="1" name="Rozpočet1131411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" name="Rozpočet113144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" name="Rozpočet11318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4" name="Rozpočet1211117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5" name="Rozpočet121227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6" name="Rozpočet122137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7" name="Rozpočet1247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8" name="Rozpočet13111127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9" name="Rozpočet13111213211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0" name="Rozpočet13111213214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1" name="Rozpočet1327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2" name="Rozpočet16527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</connections>
</file>

<file path=xl/sharedStrings.xml><?xml version="1.0" encoding="utf-8"?>
<sst xmlns="http://schemas.openxmlformats.org/spreadsheetml/2006/main" count="545" uniqueCount="193">
  <si>
    <t>Výkaz výměr - Specifikace</t>
  </si>
  <si>
    <t>Elektroinstalace</t>
  </si>
  <si>
    <t>Akce:</t>
  </si>
  <si>
    <t>Investor:</t>
  </si>
  <si>
    <t>Výkaz výměr - Specifikace neobsahuje :</t>
  </si>
  <si>
    <t>Poznámka :</t>
  </si>
  <si>
    <t>Je-li v rozpočtu (nebo ve výkazu) uveden výrobek nebo konstrukce či její prvek ukazující na konkrétního výrobce je tuto skutečnost třeba jednoznačně chápat jako příklad z možných variant z důvodu jasné specifikace technické a uživatelské parametrizace prvku, výrobku, systému nebo konstrukce s tím, že konečné použití konkrétního výrobku, prvku, systému nebo konstrukce (z možné variace výrobců nebo dodavatelů) při průkazném splnění deklarovaných nebo popisem stanovených technických specifikací a technických a  uživatelských standardů je na zhotoviteli stavby.</t>
  </si>
  <si>
    <t>Cena položek je uvedena vč. recyklačních poplatků</t>
  </si>
  <si>
    <t>Vypracoval : Roman Hladík</t>
  </si>
  <si>
    <t>Elektroinstalace - silnoproudá</t>
  </si>
  <si>
    <t>materiál</t>
  </si>
  <si>
    <t>montáž</t>
  </si>
  <si>
    <t>č.</t>
  </si>
  <si>
    <t>Název položky</t>
  </si>
  <si>
    <t>jm</t>
  </si>
  <si>
    <t>množství</t>
  </si>
  <si>
    <t>kč/jm</t>
  </si>
  <si>
    <t>celkem</t>
  </si>
  <si>
    <t>Krabice elinstalační plastová KP67/2 pod omítku prázdná</t>
  </si>
  <si>
    <t>ks</t>
  </si>
  <si>
    <t>Krabice elinstalační plastová KU68LD do dutých stěn prázdná</t>
  </si>
  <si>
    <t>Krabice elinstalační plastová KU68LD s víčkem do dutých stěn - rozvodná</t>
  </si>
  <si>
    <t>Krabice elinstalační plastová KU 68-1902 s víčkem pod omítku - rozvodná</t>
  </si>
  <si>
    <t>Krabice elinstalační plastová KO97/5 prázdná s víčkem pod omítku rozvodná</t>
  </si>
  <si>
    <t>Krabice elinstalační plastová KO97L prázdná s víčkem do dutých stěn rozvodná</t>
  </si>
  <si>
    <t>Krabice elinstalační plastová KT250 prázdná s víčkem pod omítku</t>
  </si>
  <si>
    <t>Trubka ohebná PVC, 320N, FX16 samozhášivá vč. kolen, spojek a příchytek</t>
  </si>
  <si>
    <t>m</t>
  </si>
  <si>
    <t>Trubka ohebná PVC, 320N, FX25 samozhášivá vč. kolen, spojek a příchytek</t>
  </si>
  <si>
    <t>Kabel CYKY-O 3x1,5</t>
  </si>
  <si>
    <t>Kabel CYKY-J 3x1,5</t>
  </si>
  <si>
    <t>Kabel CYKY-J 3x2,5</t>
  </si>
  <si>
    <t>Kabel CYKY-J 5x1,5</t>
  </si>
  <si>
    <t>Kabel CYKY-J 5x2,5</t>
  </si>
  <si>
    <t>Kabel H05VV-F 5Gx2,5</t>
  </si>
  <si>
    <t>Zásuvka 230V/16A pod om. IP20 otoč, clonky, dvojitá</t>
  </si>
  <si>
    <t>Zásuvka 230V/16A pod om. IP20, clonky, vč. rám.</t>
  </si>
  <si>
    <t>Zásuvka 230V/16A pod om. IP20, clonky, vč. rám. a sv. přep.</t>
  </si>
  <si>
    <t>Zásuvka 230V/16A pod om. IP20, clonky, vč. rám. a sv. přep., dvojitá</t>
  </si>
  <si>
    <t>Zásuvka 230V/16A pod om. IP44, clonky, vč. rám.</t>
  </si>
  <si>
    <t>Vypínač řaz. 1 230V/10A pod omítku IP20 vč. kolébky a rám.</t>
  </si>
  <si>
    <t>Vypínač řaz. 5 230V/10A pod omítku IP20 vč. kolébky a rám.</t>
  </si>
  <si>
    <t>Vypínač řaz. 6 230V/10A pod omítku IP20 vč. kolébky a rám.</t>
  </si>
  <si>
    <t>Vypínač řaz. 6+6 230V/10A pod omítku IP20 vč. kolébky a rám.</t>
  </si>
  <si>
    <t>Tlačítko řaz. 1/0 230V/10A pod omítku IP20 vč. kolébky a rám.</t>
  </si>
  <si>
    <t>Pohybový spínač 230V/10A IP20 180° pod. om., vč. rámečku</t>
  </si>
  <si>
    <t>Pohybový spínač 230V/10A IP44 180°</t>
  </si>
  <si>
    <t>Multifunkční časové relé do el. krabice SMR-B s galv. odděleným vstupem</t>
  </si>
  <si>
    <t>Vodič CY 6 zž</t>
  </si>
  <si>
    <t>Vodič CY 10 zž</t>
  </si>
  <si>
    <t>Vodič CY 16 zž</t>
  </si>
  <si>
    <t>Požární ucpávky</t>
  </si>
  <si>
    <t>set</t>
  </si>
  <si>
    <t>Hlavní ochranná přípojnice</t>
  </si>
  <si>
    <t>Svorka pro pospojení vč. Cu pásku</t>
  </si>
  <si>
    <t>Ukončení kabelů do 4x10</t>
  </si>
  <si>
    <t>Připojení zařízení VZT</t>
  </si>
  <si>
    <t>Připojení zařízení ZTI</t>
  </si>
  <si>
    <t>Stavební sádra</t>
  </si>
  <si>
    <t>kg</t>
  </si>
  <si>
    <t>Drobný materiál (% z materálu)</t>
  </si>
  <si>
    <t>%</t>
  </si>
  <si>
    <t>Sekání prostupy a stavební přípomoce (% z montáží)</t>
  </si>
  <si>
    <t>Celkem</t>
  </si>
  <si>
    <t>Elektroinstalace - napojení NN - měření el. energie - napojení rozváděčů</t>
  </si>
  <si>
    <t>Kabel CYKY-J 4x25</t>
  </si>
  <si>
    <t>Kabel CYKY-J 5x16</t>
  </si>
  <si>
    <t>Kabel CYKY-J 5x10</t>
  </si>
  <si>
    <t>Kabel CYKY-J 5x6</t>
  </si>
  <si>
    <t>Elektroměrový rozváděč do výklenku, 1+1, 50A</t>
  </si>
  <si>
    <t>Ukončení kabelů do 4x50</t>
  </si>
  <si>
    <t>Ukončení kabelů do 4x25</t>
  </si>
  <si>
    <t>Rozváděč RH</t>
  </si>
  <si>
    <t>Skříň 1025x546x160, 7x21 mod (147), ocelplechová, zapuštěná IP30/20 vč. vkl. Konstrukce</t>
  </si>
  <si>
    <t>Hlavní vypínač 3P 125A DIN</t>
  </si>
  <si>
    <t>Svodič přepětí 4p, kategorie T1 a T2, In=30kA(8/20), Up=1,5kV</t>
  </si>
  <si>
    <t>Jistič 3B40A 10kA</t>
  </si>
  <si>
    <t>Jistič 3B25A 10kA</t>
  </si>
  <si>
    <t>Jistič 3B20A 10kA</t>
  </si>
  <si>
    <t>Jistič 3B16A 10kA</t>
  </si>
  <si>
    <t>Jistič 1B16A 10kA</t>
  </si>
  <si>
    <t>Jistič 1B10A 10kA</t>
  </si>
  <si>
    <t>Jistič 1B6A 10kA</t>
  </si>
  <si>
    <t>Proudový chránič 40/0,03/4, 10kA (typ AC)</t>
  </si>
  <si>
    <t>Proudový chránič s nadpropudovou ochr. B10A/0,03/2, 10kA (typ AC)</t>
  </si>
  <si>
    <t>Spínací hodiny s LCD, DCF, DIN, 230V/16A, 1 kanálové (SHT-6)</t>
  </si>
  <si>
    <t>Asymetrický cyklovač, DIN, 230V/16A, 1 kanálový (CRM-2H)</t>
  </si>
  <si>
    <t>Zdroj proudu 230V/24VDC, 1,5A</t>
  </si>
  <si>
    <t>Podružný elektroměr 3f 230V/0,025-65 A/Tp=1/cejch, DIN, 7TE</t>
  </si>
  <si>
    <t>Ukončení kabelů v rozváděči do 4x25</t>
  </si>
  <si>
    <t>Ukončení kabelů v rozváděči do 4x10</t>
  </si>
  <si>
    <t>Přípojnice PE, N, HOP, Lišty DIN, propojovací přípojnice 63A/3P, svorky, štítky, vodiče</t>
  </si>
  <si>
    <t>Rozváděč R11</t>
  </si>
  <si>
    <t>Skříň 580x430x140, 2x24 mod (48), oceloplechová, zapuštěná IP30/20 vč. vkl. konstrukce</t>
  </si>
  <si>
    <t>Hlavní vypínač 3P 32A DIN</t>
  </si>
  <si>
    <t>Svodič přepětí 4p kategorie T2 s výměnnými moduly, In=20kA, Up=1,2kV</t>
  </si>
  <si>
    <t>Rozváděč R21</t>
  </si>
  <si>
    <t>Skříň 611x546x160, 4x21 mod (84), ocelplechová, zapuštěná IP30/20 vč. vkl. konstrukce</t>
  </si>
  <si>
    <t>Hlavní vypínač 3P 63A DIN</t>
  </si>
  <si>
    <t>Svítidla vč. zdrojů a předřadníků</t>
  </si>
  <si>
    <t>"E" typ: Svítidlo LED 26W, 2600 lm, AL rám, opálový kryt, IP40, 50000hod, vestavné (600x300mm)</t>
  </si>
  <si>
    <t>"C" typ: Svítidlo LED 34W, 4100 lm, AL rám, opálový kryt, IP40, 50000hod, vestavné (600x600mm)</t>
  </si>
  <si>
    <t>"D" typ: Svítidlo LED 52W, 5800 lm, AL rám, opálový kryt, IP40, 50000hod, vestavné (600x600mm)</t>
  </si>
  <si>
    <t>Univerzální nouzový modul pro LED panely s volným driverem, 1 hod, 340x120x50mm</t>
  </si>
  <si>
    <t>"M" typ: Svítidlo kruhové, LED 15W, 1390 lm, d=280mm, h=120mm, IP43, opálový skleněný kryt, kovová základna vč. zdrojů, stropní</t>
  </si>
  <si>
    <t>"N" typ: Svítidlo kruhové, LED 29W, 3000 lm, d=420mm, h=125mm, IP43, opálový skleněný kryt, kovová základna vč. zdrojů, stropní</t>
  </si>
  <si>
    <t>"T" typ: Svítidlo kruhové, LED 15W, 1390 lm, d=280mm, h=120mm, IP43, opálový skleněný kryt, kovová základna vč. zdrojů, stropní</t>
  </si>
  <si>
    <t>"G" typ: Svítidlo LED přisazené, IP65, 40W, 5500 lm, korpus PE, opál. kryt PC, 1275x135</t>
  </si>
  <si>
    <t>"O" typ: Svítidlo na umyvadlo 2x40W E14, IP44, š=460, kovové, chrom, mat. opál</t>
  </si>
  <si>
    <t>"R" typ: Svítidlo LED 18W, 1800 lm, plech+prizm. kryt, IP40, 50000hod, vestavné kruhové (d=210mmmm)</t>
  </si>
  <si>
    <t>"Q" typ: Svítidlo LED 18W, 1800 lm, plech+prizm. kryt, IP54, 50000hod, vestavné kruhové (d=210mmmm)</t>
  </si>
  <si>
    <t>"-" objímka vč. žárovky</t>
  </si>
  <si>
    <t>"NO" typ:LED Svítidlo nouzové 3,2W, 1hod, IP22, EVG, autotest</t>
  </si>
  <si>
    <t>Sekání, prostupy a stavební přípomoce (% z montáží)</t>
  </si>
  <si>
    <t>Strukturovaná kabeláž, telekomunikace, A/V, Domovní telefon</t>
  </si>
  <si>
    <t>RACK-Datový rozváděč 18U 600x400 nástěnný vč. montáže a ukončení kabelů</t>
  </si>
  <si>
    <t>RACK-Ventilační jednotka 1U vč. termostatu</t>
  </si>
  <si>
    <t>RACK-Patch panel 25port vč. keyston, cat 3</t>
  </si>
  <si>
    <t>RACK-Patch panel 24port vč. keyston, cat 6</t>
  </si>
  <si>
    <t>RACK-Vyvazovací panel</t>
  </si>
  <si>
    <t>RACK-Napájecí panel 5x230V, přep. ochrana</t>
  </si>
  <si>
    <t>RACK-Polička</t>
  </si>
  <si>
    <t>RACK-Patch kabel FTP cat6 0,5m</t>
  </si>
  <si>
    <t>RACK-Patch kabel FTP cat6 2m</t>
  </si>
  <si>
    <t>RACK-Záložní zdroj pro RACK 1U 750VA, vč. příslušenství</t>
  </si>
  <si>
    <t>RACK-Switch 24port 10/100/1000 mng, VLAN, 4xSFP, PoE</t>
  </si>
  <si>
    <t>Kabeláž UTP Cat6</t>
  </si>
  <si>
    <t>Kabel SYKFY 2x2x0,5</t>
  </si>
  <si>
    <t>Kabel SYKFY 3x2x0,5</t>
  </si>
  <si>
    <t>Kabel SYKFY 5x2x0,5</t>
  </si>
  <si>
    <t>Anténa 802.11a/b/g/n/ac, 2,4 i 5GHz, vícenásobné SSID s různým druhem zabezpečení, PoE napájení standardu 802.3af/802.3at, dvě integrované 3dBi antény v systému MIMO 3x3, Load balance, centrální správou</t>
  </si>
  <si>
    <t>Datová zásuvka dvojnásobná, maska, keyston, kryt, rám. - vč. proměření</t>
  </si>
  <si>
    <t>Nouzová signalizace - FAP3002 - Signální tlačítko - tahové pod omítku IP20 vč. rám.</t>
  </si>
  <si>
    <t>Nouzová signalizace - FAP2001 - Signální tlačítko - resetovací pod omítku IP20 vč. rám</t>
  </si>
  <si>
    <t>Nouzová signalizace - FEH2001 - Kontrolní modul s alarmem pod omítku IP20 vč.rám</t>
  </si>
  <si>
    <t>Nouzová signalizace - FIM1200 - Alarm pod omítku IP20 vč.rám</t>
  </si>
  <si>
    <t>Nouzová signalizace - FIM1300 - Signalizační panel pod omítku IP20 vč.rám</t>
  </si>
  <si>
    <t>Telekomunikační krabice MIS, zapuštěná kompletní, 20párů</t>
  </si>
  <si>
    <t>Kabelový žlab - drát 140x60 vč. příslušenství</t>
  </si>
  <si>
    <t>Kabelový žlab - drát 60x60 vč. příslušenství</t>
  </si>
  <si>
    <t>Krabice elinstalační plastová KP67/2 pod omítku prázdná - přístrojová</t>
  </si>
  <si>
    <t>Krabice elinstalační plastová KU68LD do dutých stěn prázdná - přístrojová</t>
  </si>
  <si>
    <t>Krabice elinstalační plastová KU 68-1902 s víčkem pod omítku</t>
  </si>
  <si>
    <t>Krabice elinstalační plastová KO97/5 prázdná s víčkem pod omítku</t>
  </si>
  <si>
    <t>Trubka ohebná PVC, 320N, FX16 pod omítku samozhášivá</t>
  </si>
  <si>
    <t>Trubka ohebná PVC, 320N, FX25 pod omítku samozhášivá</t>
  </si>
  <si>
    <t>Trubka ohebná PVC, 320N, FX32 pod omítku samozhášivá</t>
  </si>
  <si>
    <t>Konfigurace a oživení systému datové sítě, zaškolení</t>
  </si>
  <si>
    <t>hod</t>
  </si>
  <si>
    <t>Stavební sádra - šedá</t>
  </si>
  <si>
    <t>Sekání, prostupy a stavební přípomoce vč. začištění (% z montáží)</t>
  </si>
  <si>
    <t>Satelitní a televizní systém</t>
  </si>
  <si>
    <t>Satelitní parabola vč. kovertorů a konzole (3 družice) orbitální rozsah 40°</t>
  </si>
  <si>
    <t>Terrestrální anténa vč. stožáru</t>
  </si>
  <si>
    <t>Multipřepínač 13in/8out s vlastním zdrojem (tři družice + pozemní TV akt. i pas.), SAT 950-2300MHz, TV 5-862MHz</t>
  </si>
  <si>
    <t>Koax kabel 75Ohm</t>
  </si>
  <si>
    <t>Lišta PVC 60x40 vč. kolen, spojek a koncovek</t>
  </si>
  <si>
    <t>Zásuvka TV/SAT/R koncová pod om. IP20, vč. rám.</t>
  </si>
  <si>
    <t>Svodič přepětí pro koax. vedení vč. společné rozvodnice</t>
  </si>
  <si>
    <t>Dodávky</t>
  </si>
  <si>
    <t>Přeložka/výměna stávající přípojkové skříně distributorem, na vyžádání, vč. administrace přeložky</t>
  </si>
  <si>
    <t>Hromosvodu a uzemnění</t>
  </si>
  <si>
    <t>Zemnící pásek FeZn 30x4</t>
  </si>
  <si>
    <t>Zemnící drát FeZn 10</t>
  </si>
  <si>
    <t>Zemnící drát AlMgSi 8</t>
  </si>
  <si>
    <t>Svorka SS spojovací</t>
  </si>
  <si>
    <t>Svorka SZ zkušební</t>
  </si>
  <si>
    <t>Svorka SK křížová</t>
  </si>
  <si>
    <t>Svorka SO okapová</t>
  </si>
  <si>
    <t>Svorka ST Okapové potrubí</t>
  </si>
  <si>
    <t>Svorka hřebenová</t>
  </si>
  <si>
    <t>Svorka pro připojení náhodných součástí</t>
  </si>
  <si>
    <t>Svorka univerzální</t>
  </si>
  <si>
    <t>Podpěra svodu (plast 20mm) + trn min 100 přesah nad tepelnou izolaci</t>
  </si>
  <si>
    <t>Jímací tyč 2m vč. kotvení a příslušenství</t>
  </si>
  <si>
    <t>Jímací tyč 4m vč. kotvení a příslušenství</t>
  </si>
  <si>
    <t>Svorka k jímací tyči SJ01</t>
  </si>
  <si>
    <t>Izolovaná podpěra (40cm) pro oddálení pom. jímače</t>
  </si>
  <si>
    <t>Ochranný úhelník</t>
  </si>
  <si>
    <t>Držák OU</t>
  </si>
  <si>
    <t>Svorka SR03 páska-drát</t>
  </si>
  <si>
    <t>Svorka SR02 páska-páska</t>
  </si>
  <si>
    <t>HZS, PD, revize</t>
  </si>
  <si>
    <t>Doklady, předávací protokoly, atesty</t>
  </si>
  <si>
    <t>Koordinace a zjišťovací práce</t>
  </si>
  <si>
    <t>Demontáže a montáže zařízení spojené s vnějším zateplením</t>
  </si>
  <si>
    <t>PD skutečného provedení</t>
  </si>
  <si>
    <t>Revize</t>
  </si>
  <si>
    <t>Rekapitulace</t>
  </si>
  <si>
    <t>Celkem materiál a montáž</t>
  </si>
  <si>
    <t>bez DPH</t>
  </si>
  <si>
    <t>Celková cena</t>
  </si>
  <si>
    <t>vč.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</si>
</sst>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.0\ _K_č_-;\-* #,##0.0\ _K_č_-;_-* &quot;-&quot;?\ _K_č_-;_-@_-"/>
    <numFmt numFmtId="165" formatCode="##&quot;% DPH&quot;"/>
    <numFmt numFmtId="166" formatCode="&quot;Celková cena     &quot;???,???.?0\ &quot;Kč&quot;\ &quot;vč. DPH 5%&quot;"/>
    <numFmt numFmtId="167" formatCode="???,???.?0\ &quot;Kč&quot;\ &quot;vč. DPH 15%&quot;"/>
    <numFmt numFmtId="168" formatCode="&quot;Základ    &quot;???,???.?0\ &quot;Kč&quot;"/>
    <numFmt numFmtId="169" formatCode="&quot;DPH &quot;???,???.?0\ &quot;Kč&quot;"/>
    <numFmt numFmtId="170" formatCode="???,???.?0\ &quot;Kč&quot;\ &quot;vč. DPH 21%&quot;"/>
    <numFmt numFmtId="171" formatCode="###,###.\-\ "/>
    <numFmt numFmtId="172" formatCode="###,###.\-"/>
  </numFmts>
  <fonts count="29">
    <font>
      <sz val="10"/>
      <name val="Arial CE"/>
      <charset val="238"/>
    </font>
    <font>
      <sz val="10"/>
      <name val="Arial CE"/>
      <charset val="238"/>
    </font>
    <font>
      <b/>
      <sz val="2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9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6"/>
      <name val="Arial CE"/>
      <charset val="238"/>
    </font>
    <font>
      <b/>
      <sz val="6"/>
      <name val="Arial CE"/>
      <charset val="238"/>
    </font>
    <font>
      <b/>
      <sz val="6"/>
      <name val="Arial CE"/>
      <family val="2"/>
      <charset val="238"/>
    </font>
    <font>
      <sz val="6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5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name val="EurosTEE"/>
      <charset val="238"/>
    </font>
    <font>
      <sz val="10"/>
      <name val="EurosTEE"/>
      <charset val="238"/>
    </font>
    <font>
      <b/>
      <i/>
      <u/>
      <sz val="13"/>
      <name val="Arial CE"/>
      <family val="2"/>
      <charset val="238"/>
    </font>
    <font>
      <sz val="18"/>
      <color indexed="8"/>
      <name val="EurosTEEBla"/>
      <charset val="238"/>
    </font>
    <font>
      <sz val="14"/>
      <color indexed="49"/>
      <name val="EurosTEEBla"/>
      <charset val="238"/>
    </font>
    <font>
      <sz val="25"/>
      <color indexed="49"/>
      <name val="EurosTEEBla"/>
      <charset val="238"/>
    </font>
    <font>
      <sz val="11"/>
      <color indexed="49"/>
      <name val="EurosTEEBla"/>
      <charset val="238"/>
    </font>
    <font>
      <b/>
      <sz val="11"/>
      <name val="Arial CE"/>
      <family val="2"/>
      <charset val="238"/>
    </font>
    <font>
      <b/>
      <i/>
      <sz val="16"/>
      <color indexed="8"/>
      <name val="EurosTEEBla"/>
      <charset val="238"/>
    </font>
    <font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8">
    <xf numFmtId="0" fontId="0" fillId="0" borderId="0"/>
    <xf numFmtId="171" fontId="16" fillId="0" borderId="30">
      <alignment horizontal="left"/>
    </xf>
    <xf numFmtId="0" fontId="17" fillId="0" borderId="0" applyNumberFormat="0" applyAlignment="0">
      <alignment horizontal="center"/>
    </xf>
    <xf numFmtId="0" fontId="18" fillId="0" borderId="0">
      <alignment horizontal="center"/>
    </xf>
    <xf numFmtId="0" fontId="19" fillId="3" borderId="0">
      <alignment horizontal="left"/>
    </xf>
    <xf numFmtId="0" fontId="20" fillId="3" borderId="0"/>
    <xf numFmtId="0" fontId="20" fillId="0" borderId="0">
      <alignment horizontal="left"/>
    </xf>
    <xf numFmtId="0" fontId="21" fillId="0" borderId="0">
      <alignment horizontal="left"/>
    </xf>
    <xf numFmtId="49" fontId="22" fillId="0" borderId="0">
      <alignment horizontal="center" vertical="center"/>
    </xf>
    <xf numFmtId="49" fontId="23" fillId="0" borderId="0">
      <alignment horizontal="center" vertical="center"/>
    </xf>
    <xf numFmtId="49" fontId="24" fillId="0" borderId="1">
      <alignment horizontal="center" vertical="center"/>
    </xf>
    <xf numFmtId="49" fontId="25" fillId="0" borderId="0">
      <alignment horizontal="center" vertical="center"/>
    </xf>
    <xf numFmtId="0" fontId="26" fillId="0" borderId="0"/>
    <xf numFmtId="172" fontId="18" fillId="0" borderId="0" applyNumberFormat="0" applyAlignment="0">
      <alignment horizontal="center"/>
    </xf>
    <xf numFmtId="0" fontId="27" fillId="0" borderId="0">
      <alignment horizontal="center"/>
    </xf>
    <xf numFmtId="0" fontId="8" fillId="0" borderId="0"/>
    <xf numFmtId="0" fontId="9" fillId="0" borderId="0"/>
    <xf numFmtId="0" fontId="28" fillId="0" borderId="0"/>
  </cellStyleXfs>
  <cellXfs count="139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49" fontId="6" fillId="0" borderId="0" xfId="0" applyNumberFormat="1" applyFont="1"/>
    <xf numFmtId="0" fontId="7" fillId="0" borderId="0" xfId="0" applyFont="1"/>
    <xf numFmtId="49" fontId="7" fillId="0" borderId="0" xfId="0" applyNumberFormat="1" applyFont="1"/>
    <xf numFmtId="49" fontId="7" fillId="0" borderId="0" xfId="0" applyNumberFormat="1" applyFont="1" applyAlignment="1"/>
    <xf numFmtId="49" fontId="0" fillId="0" borderId="0" xfId="0" applyNumberFormat="1"/>
    <xf numFmtId="14" fontId="7" fillId="0" borderId="0" xfId="0" applyNumberFormat="1" applyFont="1"/>
    <xf numFmtId="0" fontId="8" fillId="0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0" fillId="0" borderId="5" xfId="0" applyNumberFormat="1" applyFont="1" applyFill="1" applyBorder="1" applyAlignment="1">
      <alignment horizontal="center" vertical="center"/>
    </xf>
    <xf numFmtId="49" fontId="10" fillId="0" borderId="5" xfId="0" applyNumberFormat="1" applyFont="1" applyBorder="1" applyAlignment="1">
      <alignment horizontal="justify" vertical="center"/>
    </xf>
    <xf numFmtId="49" fontId="10" fillId="0" borderId="6" xfId="0" applyNumberFormat="1" applyFont="1" applyBorder="1" applyAlignment="1">
      <alignment horizontal="center" vertical="center"/>
    </xf>
    <xf numFmtId="164" fontId="10" fillId="0" borderId="7" xfId="0" applyNumberFormat="1" applyFont="1" applyBorder="1" applyAlignment="1">
      <alignment vertical="center"/>
    </xf>
    <xf numFmtId="43" fontId="10" fillId="0" borderId="6" xfId="0" applyNumberFormat="1" applyFont="1" applyBorder="1" applyAlignment="1">
      <alignment vertical="center"/>
    </xf>
    <xf numFmtId="43" fontId="10" fillId="0" borderId="7" xfId="0" applyNumberFormat="1" applyFont="1" applyBorder="1" applyAlignment="1">
      <alignment vertical="center"/>
    </xf>
    <xf numFmtId="43" fontId="10" fillId="0" borderId="8" xfId="0" applyNumberFormat="1" applyFont="1" applyBorder="1" applyAlignment="1">
      <alignment vertical="center"/>
    </xf>
    <xf numFmtId="43" fontId="10" fillId="0" borderId="0" xfId="0" applyNumberFormat="1" applyFont="1" applyBorder="1" applyAlignment="1">
      <alignment vertical="center"/>
    </xf>
    <xf numFmtId="49" fontId="10" fillId="0" borderId="5" xfId="0" applyNumberFormat="1" applyFont="1" applyFill="1" applyBorder="1" applyAlignment="1">
      <alignment horizontal="justify" vertical="center"/>
    </xf>
    <xf numFmtId="164" fontId="10" fillId="0" borderId="7" xfId="0" applyNumberFormat="1" applyFont="1" applyFill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0" borderId="5" xfId="0" applyNumberFormat="1" applyFont="1" applyFill="1" applyBorder="1" applyAlignment="1">
      <alignment vertical="center"/>
    </xf>
    <xf numFmtId="49" fontId="10" fillId="0" borderId="6" xfId="0" applyNumberFormat="1" applyFont="1" applyFill="1" applyBorder="1" applyAlignment="1">
      <alignment horizontal="center" vertical="center"/>
    </xf>
    <xf numFmtId="43" fontId="10" fillId="0" borderId="0" xfId="0" applyNumberFormat="1" applyFont="1" applyFill="1" applyBorder="1" applyAlignment="1">
      <alignment vertical="center"/>
    </xf>
    <xf numFmtId="0" fontId="0" fillId="0" borderId="0" xfId="0" applyFill="1"/>
    <xf numFmtId="43" fontId="10" fillId="0" borderId="8" xfId="0" applyNumberFormat="1" applyFont="1" applyFill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49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vertical="center"/>
    </xf>
    <xf numFmtId="49" fontId="10" fillId="0" borderId="9" xfId="0" applyNumberFormat="1" applyFont="1" applyFill="1" applyBorder="1" applyAlignment="1">
      <alignment vertical="center"/>
    </xf>
    <xf numFmtId="164" fontId="10" fillId="0" borderId="11" xfId="0" applyNumberFormat="1" applyFont="1" applyFill="1" applyBorder="1" applyAlignment="1">
      <alignment vertical="center"/>
    </xf>
    <xf numFmtId="49" fontId="10" fillId="0" borderId="12" xfId="0" applyNumberFormat="1" applyFont="1" applyBorder="1" applyAlignment="1">
      <alignment vertical="center"/>
    </xf>
    <xf numFmtId="49" fontId="10" fillId="0" borderId="13" xfId="0" applyNumberFormat="1" applyFont="1" applyBorder="1" applyAlignment="1">
      <alignment horizontal="center" vertical="center"/>
    </xf>
    <xf numFmtId="164" fontId="10" fillId="0" borderId="14" xfId="0" applyNumberFormat="1" applyFont="1" applyBorder="1" applyAlignment="1">
      <alignment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44" fontId="10" fillId="0" borderId="17" xfId="0" applyNumberFormat="1" applyFont="1" applyBorder="1" applyAlignment="1">
      <alignment vertical="center"/>
    </xf>
    <xf numFmtId="0" fontId="0" fillId="0" borderId="0" xfId="0" applyBorder="1"/>
    <xf numFmtId="0" fontId="10" fillId="0" borderId="8" xfId="0" applyFont="1" applyFill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1" fontId="10" fillId="0" borderId="0" xfId="0" applyNumberFormat="1" applyFont="1" applyBorder="1" applyAlignment="1">
      <alignment vertical="center"/>
    </xf>
    <xf numFmtId="44" fontId="10" fillId="0" borderId="18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18" xfId="0" applyFont="1" applyBorder="1" applyAlignment="1">
      <alignment vertical="center"/>
    </xf>
    <xf numFmtId="43" fontId="10" fillId="0" borderId="18" xfId="0" applyNumberFormat="1" applyFont="1" applyBorder="1" applyAlignment="1">
      <alignment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44" fontId="11" fillId="0" borderId="20" xfId="0" applyNumberFormat="1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49" fontId="10" fillId="0" borderId="5" xfId="0" applyNumberFormat="1" applyFont="1" applyBorder="1" applyAlignment="1">
      <alignment vertical="center" wrapText="1"/>
    </xf>
    <xf numFmtId="49" fontId="10" fillId="0" borderId="21" xfId="0" applyNumberFormat="1" applyFont="1" applyFill="1" applyBorder="1" applyAlignment="1">
      <alignment horizontal="justify" vertical="center"/>
    </xf>
    <xf numFmtId="49" fontId="10" fillId="0" borderId="22" xfId="0" applyNumberFormat="1" applyFont="1" applyBorder="1" applyAlignment="1">
      <alignment horizontal="center" vertical="center"/>
    </xf>
    <xf numFmtId="164" fontId="10" fillId="0" borderId="23" xfId="0" applyNumberFormat="1" applyFont="1" applyFill="1" applyBorder="1" applyAlignment="1">
      <alignment vertical="center"/>
    </xf>
    <xf numFmtId="0" fontId="11" fillId="0" borderId="0" xfId="0" applyFont="1" applyBorder="1" applyAlignment="1">
      <alignment vertical="center"/>
    </xf>
    <xf numFmtId="44" fontId="11" fillId="0" borderId="0" xfId="0" applyNumberFormat="1" applyFont="1" applyBorder="1" applyAlignment="1">
      <alignment vertical="center"/>
    </xf>
    <xf numFmtId="164" fontId="10" fillId="0" borderId="23" xfId="0" applyNumberFormat="1" applyFont="1" applyBorder="1" applyAlignment="1">
      <alignment vertical="center"/>
    </xf>
    <xf numFmtId="49" fontId="10" fillId="0" borderId="21" xfId="0" applyNumberFormat="1" applyFont="1" applyBorder="1" applyAlignment="1">
      <alignment horizontal="justify" vertical="center"/>
    </xf>
    <xf numFmtId="49" fontId="10" fillId="0" borderId="22" xfId="0" applyNumberFormat="1" applyFont="1" applyFill="1" applyBorder="1" applyAlignment="1">
      <alignment horizontal="center" vertical="center"/>
    </xf>
    <xf numFmtId="49" fontId="10" fillId="0" borderId="5" xfId="0" applyNumberFormat="1" applyFont="1" applyFill="1" applyBorder="1" applyAlignment="1">
      <alignment vertical="top" wrapText="1"/>
    </xf>
    <xf numFmtId="49" fontId="10" fillId="0" borderId="21" xfId="0" applyNumberFormat="1" applyFont="1" applyFill="1" applyBorder="1" applyAlignment="1">
      <alignment vertical="top" wrapText="1"/>
    </xf>
    <xf numFmtId="49" fontId="10" fillId="0" borderId="21" xfId="0" applyNumberFormat="1" applyFont="1" applyFill="1" applyBorder="1" applyAlignment="1">
      <alignment horizontal="justify" vertical="top" wrapText="1"/>
    </xf>
    <xf numFmtId="49" fontId="10" fillId="0" borderId="21" xfId="0" applyNumberFormat="1" applyFont="1" applyBorder="1" applyAlignment="1">
      <alignment horizontal="justify" vertical="top" wrapText="1"/>
    </xf>
    <xf numFmtId="2" fontId="10" fillId="0" borderId="5" xfId="0" applyNumberFormat="1" applyFont="1" applyFill="1" applyBorder="1" applyAlignment="1">
      <alignment vertical="center" wrapText="1"/>
    </xf>
    <xf numFmtId="0" fontId="1" fillId="0" borderId="0" xfId="0" applyFont="1"/>
    <xf numFmtId="0" fontId="9" fillId="0" borderId="0" xfId="0" applyFont="1" applyFill="1" applyAlignment="1">
      <alignment vertical="center"/>
    </xf>
    <xf numFmtId="0" fontId="0" fillId="0" borderId="0" xfId="0" applyFill="1" applyBorder="1"/>
    <xf numFmtId="0" fontId="11" fillId="0" borderId="2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49" fontId="10" fillId="0" borderId="24" xfId="0" applyNumberFormat="1" applyFont="1" applyFill="1" applyBorder="1" applyAlignment="1">
      <alignment horizontal="center" vertical="center"/>
    </xf>
    <xf numFmtId="49" fontId="10" fillId="0" borderId="10" xfId="0" applyNumberFormat="1" applyFont="1" applyFill="1" applyBorder="1" applyAlignment="1">
      <alignment horizontal="center" vertical="center"/>
    </xf>
    <xf numFmtId="49" fontId="10" fillId="0" borderId="12" xfId="0" applyNumberFormat="1" applyFont="1" applyFill="1" applyBorder="1" applyAlignment="1">
      <alignment vertical="center"/>
    </xf>
    <xf numFmtId="49" fontId="10" fillId="0" borderId="13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vertical="center"/>
    </xf>
    <xf numFmtId="0" fontId="10" fillId="0" borderId="16" xfId="0" applyFont="1" applyFill="1" applyBorder="1" applyAlignment="1">
      <alignment vertical="center"/>
    </xf>
    <xf numFmtId="44" fontId="10" fillId="0" borderId="17" xfId="0" applyNumberFormat="1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1" fontId="10" fillId="0" borderId="0" xfId="0" applyNumberFormat="1" applyFont="1" applyFill="1" applyBorder="1" applyAlignment="1">
      <alignment vertical="center"/>
    </xf>
    <xf numFmtId="44" fontId="10" fillId="0" borderId="18" xfId="0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8" xfId="0" applyFont="1" applyFill="1" applyBorder="1" applyAlignment="1">
      <alignment vertical="center"/>
    </xf>
    <xf numFmtId="43" fontId="10" fillId="0" borderId="18" xfId="0" applyNumberFormat="1" applyFont="1" applyFill="1" applyBorder="1" applyAlignment="1">
      <alignment vertical="center"/>
    </xf>
    <xf numFmtId="0" fontId="11" fillId="0" borderId="19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44" fontId="11" fillId="0" borderId="20" xfId="0" applyNumberFormat="1" applyFont="1" applyFill="1" applyBorder="1" applyAlignment="1">
      <alignment vertical="center"/>
    </xf>
    <xf numFmtId="0" fontId="10" fillId="0" borderId="19" xfId="0" applyFont="1" applyFill="1" applyBorder="1" applyAlignment="1">
      <alignment vertical="center"/>
    </xf>
    <xf numFmtId="0" fontId="10" fillId="0" borderId="0" xfId="0" applyFont="1" applyFill="1" applyAlignment="1">
      <alignment horizontal="center"/>
    </xf>
    <xf numFmtId="49" fontId="10" fillId="0" borderId="21" xfId="0" applyNumberFormat="1" applyFont="1" applyFill="1" applyBorder="1" applyAlignment="1">
      <alignment vertical="center"/>
    </xf>
    <xf numFmtId="0" fontId="0" fillId="0" borderId="25" xfId="0" applyFill="1" applyBorder="1"/>
    <xf numFmtId="0" fontId="0" fillId="0" borderId="25" xfId="0" applyBorder="1"/>
    <xf numFmtId="0" fontId="8" fillId="0" borderId="0" xfId="0" applyFont="1" applyAlignment="1">
      <alignment vertical="center"/>
    </xf>
    <xf numFmtId="0" fontId="11" fillId="0" borderId="26" xfId="0" applyFont="1" applyBorder="1" applyAlignment="1">
      <alignment horizontal="center" vertical="center"/>
    </xf>
    <xf numFmtId="0" fontId="10" fillId="0" borderId="27" xfId="0" applyNumberFormat="1" applyFont="1" applyBorder="1" applyAlignment="1">
      <alignment horizontal="justify" vertical="center"/>
    </xf>
    <xf numFmtId="0" fontId="10" fillId="0" borderId="28" xfId="0" applyNumberFormat="1" applyFont="1" applyBorder="1" applyAlignment="1">
      <alignment horizontal="justify" vertical="center"/>
    </xf>
    <xf numFmtId="165" fontId="10" fillId="0" borderId="29" xfId="0" applyNumberFormat="1" applyFont="1" applyBorder="1" applyAlignment="1">
      <alignment horizontal="right" vertical="center"/>
    </xf>
    <xf numFmtId="0" fontId="10" fillId="0" borderId="17" xfId="0" applyFont="1" applyBorder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8" fillId="0" borderId="0" xfId="0" applyFont="1" applyFill="1"/>
    <xf numFmtId="0" fontId="12" fillId="0" borderId="0" xfId="0" applyFont="1" applyFill="1"/>
    <xf numFmtId="0" fontId="10" fillId="0" borderId="0" xfId="0" applyFont="1" applyFill="1"/>
    <xf numFmtId="166" fontId="0" fillId="0" borderId="0" xfId="0" applyNumberFormat="1" applyFill="1"/>
    <xf numFmtId="167" fontId="12" fillId="0" borderId="0" xfId="0" applyNumberFormat="1" applyFont="1" applyFill="1" applyAlignment="1">
      <alignment horizontal="right" vertical="center"/>
    </xf>
    <xf numFmtId="0" fontId="13" fillId="0" borderId="0" xfId="0" applyFont="1" applyFill="1"/>
    <xf numFmtId="165" fontId="13" fillId="0" borderId="0" xfId="0" applyNumberFormat="1" applyFont="1" applyFill="1" applyBorder="1" applyAlignment="1">
      <alignment horizontal="right" vertical="center"/>
    </xf>
    <xf numFmtId="170" fontId="12" fillId="0" borderId="0" xfId="0" applyNumberFormat="1" applyFont="1" applyFill="1" applyAlignment="1">
      <alignment horizontal="right" vertical="center"/>
    </xf>
    <xf numFmtId="0" fontId="14" fillId="0" borderId="0" xfId="0" applyFont="1" applyFill="1"/>
    <xf numFmtId="0" fontId="15" fillId="0" borderId="0" xfId="0" applyFont="1" applyFill="1"/>
    <xf numFmtId="0" fontId="10" fillId="0" borderId="25" xfId="0" applyFont="1" applyBorder="1"/>
    <xf numFmtId="0" fontId="7" fillId="0" borderId="0" xfId="0" applyNumberFormat="1" applyFont="1" applyAlignment="1">
      <alignment wrapText="1"/>
    </xf>
    <xf numFmtId="44" fontId="8" fillId="0" borderId="0" xfId="0" applyNumberFormat="1" applyFont="1" applyFill="1" applyAlignment="1"/>
    <xf numFmtId="168" fontId="13" fillId="0" borderId="0" xfId="0" applyNumberFormat="1" applyFont="1" applyFill="1" applyAlignment="1"/>
    <xf numFmtId="169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/>
    <xf numFmtId="44" fontId="14" fillId="0" borderId="0" xfId="0" applyNumberFormat="1" applyFont="1" applyFill="1" applyAlignment="1"/>
    <xf numFmtId="44" fontId="10" fillId="0" borderId="27" xfId="0" applyNumberFormat="1" applyFont="1" applyBorder="1" applyAlignment="1">
      <alignment vertical="center"/>
    </xf>
    <xf numFmtId="44" fontId="10" fillId="0" borderId="29" xfId="0" applyNumberFormat="1" applyFont="1" applyBorder="1" applyAlignment="1">
      <alignment vertical="center"/>
    </xf>
    <xf numFmtId="44" fontId="11" fillId="0" borderId="1" xfId="0" applyNumberFormat="1" applyFont="1" applyBorder="1" applyAlignment="1">
      <alignment vertical="center"/>
    </xf>
    <xf numFmtId="44" fontId="11" fillId="0" borderId="20" xfId="0" applyNumberFormat="1" applyFont="1" applyBorder="1" applyAlignment="1">
      <alignment vertical="center"/>
    </xf>
    <xf numFmtId="44" fontId="11" fillId="0" borderId="19" xfId="0" applyNumberFormat="1" applyFont="1" applyBorder="1" applyAlignment="1">
      <alignment vertical="center"/>
    </xf>
    <xf numFmtId="0" fontId="11" fillId="0" borderId="26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18">
    <cellStyle name="celkem nabídka" xfId="1"/>
    <cellStyle name="ceny" xfId="2"/>
    <cellStyle name="číslo položky" xfId="3"/>
    <cellStyle name="hlavička-název položky" xfId="4"/>
    <cellStyle name="hlavička-popis položky" xfId="5"/>
    <cellStyle name="horní nadpis" xfId="6"/>
    <cellStyle name="nadpis" xfId="7"/>
    <cellStyle name="Název nabídky" xfId="8"/>
    <cellStyle name="Název nabídky-adresa firmy" xfId="9"/>
    <cellStyle name="Název nabídky-firma" xfId="10"/>
    <cellStyle name="Název nabídky-popis firmy" xfId="11"/>
    <cellStyle name="název položky" xfId="12"/>
    <cellStyle name="Normální" xfId="0" builtinId="0"/>
    <cellStyle name="podceny" xfId="13"/>
    <cellStyle name="podnázev" xfId="14"/>
    <cellStyle name="podpoložka" xfId="15"/>
    <cellStyle name="popis položky" xfId="16"/>
    <cellStyle name="Styl 1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39632</xdr:colOff>
      <xdr:row>143</xdr:row>
      <xdr:rowOff>181204</xdr:rowOff>
    </xdr:from>
    <xdr:to>
      <xdr:col>1</xdr:col>
      <xdr:colOff>1399409</xdr:colOff>
      <xdr:row>143</xdr:row>
      <xdr:rowOff>848927</xdr:rowOff>
    </xdr:to>
    <xdr:pic>
      <xdr:nvPicPr>
        <xdr:cNvPr id="2" name="Obrázek 1" descr="katalog2010_Stránka_110-obrázek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1557" y="22936429"/>
          <a:ext cx="1359777" cy="667723"/>
        </a:xfrm>
        <a:prstGeom prst="rect">
          <a:avLst/>
        </a:prstGeom>
      </xdr:spPr>
    </xdr:pic>
    <xdr:clientData/>
  </xdr:twoCellAnchor>
  <xdr:twoCellAnchor editAs="oneCell">
    <xdr:from>
      <xdr:col>1</xdr:col>
      <xdr:colOff>1407072</xdr:colOff>
      <xdr:row>143</xdr:row>
      <xdr:rowOff>105761</xdr:rowOff>
    </xdr:from>
    <xdr:to>
      <xdr:col>1</xdr:col>
      <xdr:colOff>2953375</xdr:colOff>
      <xdr:row>143</xdr:row>
      <xdr:rowOff>844550</xdr:rowOff>
    </xdr:to>
    <xdr:pic>
      <xdr:nvPicPr>
        <xdr:cNvPr id="3" name="Obrázek 2" descr="katalog2010_Stránka_110-rozměry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68997" y="22860986"/>
          <a:ext cx="1546303" cy="738789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132</xdr:row>
      <xdr:rowOff>218227</xdr:rowOff>
    </xdr:from>
    <xdr:to>
      <xdr:col>1</xdr:col>
      <xdr:colOff>1060450</xdr:colOff>
      <xdr:row>132</xdr:row>
      <xdr:rowOff>912403</xdr:rowOff>
    </xdr:to>
    <xdr:pic>
      <xdr:nvPicPr>
        <xdr:cNvPr id="4" name="Picture 1" descr="MODUS Q B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14789" b="16022"/>
        <a:stretch>
          <a:fillRect/>
        </a:stretch>
      </xdr:blipFill>
      <xdr:spPr bwMode="auto">
        <a:xfrm>
          <a:off x="219075" y="14210452"/>
          <a:ext cx="1003300" cy="69417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57150</xdr:colOff>
      <xdr:row>131</xdr:row>
      <xdr:rowOff>218227</xdr:rowOff>
    </xdr:from>
    <xdr:to>
      <xdr:col>1</xdr:col>
      <xdr:colOff>1060450</xdr:colOff>
      <xdr:row>131</xdr:row>
      <xdr:rowOff>912403</xdr:rowOff>
    </xdr:to>
    <xdr:pic>
      <xdr:nvPicPr>
        <xdr:cNvPr id="5" name="Picture 1" descr="MODUS Q B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14789" b="16022"/>
        <a:stretch>
          <a:fillRect/>
        </a:stretch>
      </xdr:blipFill>
      <xdr:spPr bwMode="auto">
        <a:xfrm>
          <a:off x="219075" y="13267477"/>
          <a:ext cx="1003300" cy="69417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38100</xdr:colOff>
      <xdr:row>139</xdr:row>
      <xdr:rowOff>107950</xdr:rowOff>
    </xdr:from>
    <xdr:to>
      <xdr:col>1</xdr:col>
      <xdr:colOff>1281193</xdr:colOff>
      <xdr:row>139</xdr:row>
      <xdr:rowOff>730250</xdr:rowOff>
    </xdr:to>
    <xdr:pic>
      <xdr:nvPicPr>
        <xdr:cNvPr id="6" name="Picture 1" descr="https://www.uni-svitidla.cz/img_detail/EGLO-87219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00025" y="20177125"/>
          <a:ext cx="1243093" cy="6223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57150</xdr:colOff>
      <xdr:row>133</xdr:row>
      <xdr:rowOff>218227</xdr:rowOff>
    </xdr:from>
    <xdr:to>
      <xdr:col>1</xdr:col>
      <xdr:colOff>1060450</xdr:colOff>
      <xdr:row>133</xdr:row>
      <xdr:rowOff>912403</xdr:rowOff>
    </xdr:to>
    <xdr:pic>
      <xdr:nvPicPr>
        <xdr:cNvPr id="7" name="Picture 1" descr="MODUS Q B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14789" b="16022"/>
        <a:stretch>
          <a:fillRect/>
        </a:stretch>
      </xdr:blipFill>
      <xdr:spPr bwMode="auto">
        <a:xfrm>
          <a:off x="219075" y="15153427"/>
          <a:ext cx="1003300" cy="69417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63500</xdr:colOff>
      <xdr:row>135</xdr:row>
      <xdr:rowOff>241300</xdr:rowOff>
    </xdr:from>
    <xdr:to>
      <xdr:col>1</xdr:col>
      <xdr:colOff>1390028</xdr:colOff>
      <xdr:row>135</xdr:row>
      <xdr:rowOff>918100</xdr:rowOff>
    </xdr:to>
    <xdr:pic>
      <xdr:nvPicPr>
        <xdr:cNvPr id="8" name="Obrázek 7" descr="Aura 2 929acz - orez.jp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225425" y="16348075"/>
          <a:ext cx="1326528" cy="676800"/>
        </a:xfrm>
        <a:prstGeom prst="rect">
          <a:avLst/>
        </a:prstGeom>
      </xdr:spPr>
    </xdr:pic>
    <xdr:clientData/>
  </xdr:twoCellAnchor>
  <xdr:twoCellAnchor editAs="oneCell">
    <xdr:from>
      <xdr:col>1</xdr:col>
      <xdr:colOff>44450</xdr:colOff>
      <xdr:row>138</xdr:row>
      <xdr:rowOff>214585</xdr:rowOff>
    </xdr:from>
    <xdr:to>
      <xdr:col>1</xdr:col>
      <xdr:colOff>877925</xdr:colOff>
      <xdr:row>138</xdr:row>
      <xdr:rowOff>793750</xdr:rowOff>
    </xdr:to>
    <xdr:pic>
      <xdr:nvPicPr>
        <xdr:cNvPr id="9" name="Picture 4" descr="http://www.modus.cz/data/lighting/group/6387.jp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 t="12795" b="17717"/>
        <a:stretch>
          <a:fillRect/>
        </a:stretch>
      </xdr:blipFill>
      <xdr:spPr bwMode="auto">
        <a:xfrm>
          <a:off x="206375" y="19293160"/>
          <a:ext cx="833475" cy="57916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63500</xdr:colOff>
      <xdr:row>136</xdr:row>
      <xdr:rowOff>228600</xdr:rowOff>
    </xdr:from>
    <xdr:to>
      <xdr:col>1</xdr:col>
      <xdr:colOff>1651000</xdr:colOff>
      <xdr:row>136</xdr:row>
      <xdr:rowOff>924049</xdr:rowOff>
    </xdr:to>
    <xdr:pic>
      <xdr:nvPicPr>
        <xdr:cNvPr id="10" name="Obrázek 9" descr="Aura 4 931acz - orez.jp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225425" y="17325975"/>
          <a:ext cx="1587500" cy="695449"/>
        </a:xfrm>
        <a:prstGeom prst="rect">
          <a:avLst/>
        </a:prstGeom>
      </xdr:spPr>
    </xdr:pic>
    <xdr:clientData/>
  </xdr:twoCellAnchor>
  <xdr:twoCellAnchor editAs="oneCell">
    <xdr:from>
      <xdr:col>1</xdr:col>
      <xdr:colOff>63500</xdr:colOff>
      <xdr:row>137</xdr:row>
      <xdr:rowOff>241300</xdr:rowOff>
    </xdr:from>
    <xdr:to>
      <xdr:col>1</xdr:col>
      <xdr:colOff>1390028</xdr:colOff>
      <xdr:row>137</xdr:row>
      <xdr:rowOff>918100</xdr:rowOff>
    </xdr:to>
    <xdr:pic>
      <xdr:nvPicPr>
        <xdr:cNvPr id="11" name="Obrázek 10" descr="Aura 2 929acz - orez.jp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225425" y="18329275"/>
          <a:ext cx="1326528" cy="676800"/>
        </a:xfrm>
        <a:prstGeom prst="rect">
          <a:avLst/>
        </a:prstGeom>
      </xdr:spPr>
    </xdr:pic>
    <xdr:clientData/>
  </xdr:twoCellAnchor>
  <xdr:twoCellAnchor editAs="oneCell">
    <xdr:from>
      <xdr:col>1</xdr:col>
      <xdr:colOff>63500</xdr:colOff>
      <xdr:row>140</xdr:row>
      <xdr:rowOff>230843</xdr:rowOff>
    </xdr:from>
    <xdr:to>
      <xdr:col>1</xdr:col>
      <xdr:colOff>877384</xdr:colOff>
      <xdr:row>140</xdr:row>
      <xdr:rowOff>850901</xdr:rowOff>
    </xdr:to>
    <xdr:pic>
      <xdr:nvPicPr>
        <xdr:cNvPr id="12" name="Picture 1" descr="MODUS SPMN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 t="14789" b="9243"/>
        <a:stretch>
          <a:fillRect/>
        </a:stretch>
      </xdr:blipFill>
      <xdr:spPr bwMode="auto">
        <a:xfrm>
          <a:off x="225425" y="21081068"/>
          <a:ext cx="813884" cy="62005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63500</xdr:colOff>
      <xdr:row>141</xdr:row>
      <xdr:rowOff>230843</xdr:rowOff>
    </xdr:from>
    <xdr:to>
      <xdr:col>1</xdr:col>
      <xdr:colOff>877384</xdr:colOff>
      <xdr:row>141</xdr:row>
      <xdr:rowOff>850901</xdr:rowOff>
    </xdr:to>
    <xdr:pic>
      <xdr:nvPicPr>
        <xdr:cNvPr id="13" name="Picture 1" descr="MODUS SPMN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 t="14789" b="9243"/>
        <a:stretch>
          <a:fillRect/>
        </a:stretch>
      </xdr:blipFill>
      <xdr:spPr bwMode="auto">
        <a:xfrm>
          <a:off x="225425" y="21976418"/>
          <a:ext cx="813884" cy="620058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ozpo&#269;et%20-%20Hasi&#269;&#225;rna%20Star&#233;%20M&#237;sto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-R-OÚ"/>
      <sheetName val="R-OÚ"/>
      <sheetName val="Ú-V-OÚ"/>
      <sheetName val="VV-OÚ"/>
      <sheetName val="Ú-R-SDH"/>
      <sheetName val="R-SDH"/>
      <sheetName val="Ú-V-SDH"/>
      <sheetName val="VV-SDH"/>
      <sheetName val="R-Z-OÚ"/>
      <sheetName val="R-Z SO02 Buky"/>
      <sheetName val="R-Z-SO01"/>
      <sheetName val="R-AC"/>
      <sheetName val="R-B"/>
      <sheetName val="R-AC-(DSP)"/>
      <sheetName val="R-B-(DSP)"/>
      <sheetName val="R (2)"/>
      <sheetName val="R-Z-PČR"/>
      <sheetName val="R (3)"/>
      <sheetName val="R-plný"/>
    </sheetNames>
    <sheetDataSet>
      <sheetData sheetId="0">
        <row r="10">
          <cell r="A10" t="str">
            <v>Stavební úpravy budovy obecního úřadu, Přestavba na požární zbrojnici se zázemím</v>
          </cell>
        </row>
        <row r="11">
          <cell r="A11" t="str">
            <v>Staré Místo č.p. 70, k.ú. Staré Místo [723754]</v>
          </cell>
        </row>
        <row r="14">
          <cell r="A14" t="str">
            <v>Obec Staré Místo</v>
          </cell>
        </row>
        <row r="17">
          <cell r="A17" t="str">
            <v>Část - Obecní úřad</v>
          </cell>
        </row>
        <row r="27">
          <cell r="A27" t="str">
            <v>- dodávku a montáž VZT a Klima zařízení (pouze připojení)</v>
          </cell>
        </row>
        <row r="28">
          <cell r="A28" t="str">
            <v>- dodávku a montáž ÚT zařízení (pouze připojení)</v>
          </cell>
        </row>
        <row r="29">
          <cell r="A29" t="str">
            <v>- výkopové práce pro zemnič a konečné úpravy terénu ve stavbou zasažené části</v>
          </cell>
        </row>
        <row r="30">
          <cell r="A30" t="str">
            <v>- připojovací poplatky za rezervovaný příkon</v>
          </cell>
        </row>
        <row r="31">
          <cell r="A31" t="str">
            <v>- dodávku a montáž ZTI (pouze připojení)</v>
          </cell>
        </row>
        <row r="32">
          <cell r="A32" t="str">
            <v>- televizní a satelitní přijímače</v>
          </cell>
        </row>
        <row r="33">
          <cell r="A33" t="str">
            <v>- A/V techniku - pouze příprava</v>
          </cell>
        </row>
        <row r="34">
          <cell r="A34" t="str">
            <v>- aktivní prvky pro připojení k telekominikační síti a aktivační poplatky</v>
          </cell>
        </row>
        <row r="54">
          <cell r="A54">
            <v>44041</v>
          </cell>
        </row>
      </sheetData>
      <sheetData sheetId="1"/>
      <sheetData sheetId="2"/>
      <sheetData sheetId="3"/>
      <sheetData sheetId="4">
        <row r="10">
          <cell r="A10" t="str">
            <v>Stavební úpravy budovy obecního úřadu, Přestavba na požární zbrojnici se zázemím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queryTables/queryTable1.xml><?xml version="1.0" encoding="utf-8"?>
<queryTable xmlns="http://schemas.openxmlformats.org/spreadsheetml/2006/main" name="Rozpočet1_103" connectionId="2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Rozpočet1_42" connectionId="11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Rozpočet1_105" connectionId="1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Rozpočet1_95" connectionId="10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ozpočet1_81" connectionId="8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Rozpočet1_101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Rozpočet1_100" connectionId="4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Rozpočet1" connectionId="7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Rozpočet1_93" connectionId="6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Rozpočet1_102" connectionId="9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Rozpočet1_78" connectionId="5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Rozpočet1_92" connectionId="1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6.xml"/><Relationship Id="rId13" Type="http://schemas.openxmlformats.org/officeDocument/2006/relationships/queryTable" Target="../queryTables/queryTable11.xml"/><Relationship Id="rId3" Type="http://schemas.openxmlformats.org/officeDocument/2006/relationships/queryTable" Target="../queryTables/queryTable1.xml"/><Relationship Id="rId7" Type="http://schemas.openxmlformats.org/officeDocument/2006/relationships/queryTable" Target="../queryTables/queryTable5.xml"/><Relationship Id="rId12" Type="http://schemas.openxmlformats.org/officeDocument/2006/relationships/queryTable" Target="../queryTables/queryTable10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4.xml"/><Relationship Id="rId11" Type="http://schemas.openxmlformats.org/officeDocument/2006/relationships/queryTable" Target="../queryTables/queryTable9.xml"/><Relationship Id="rId5" Type="http://schemas.openxmlformats.org/officeDocument/2006/relationships/queryTable" Target="../queryTables/queryTable3.xml"/><Relationship Id="rId10" Type="http://schemas.openxmlformats.org/officeDocument/2006/relationships/queryTable" Target="../queryTables/queryTable8.xml"/><Relationship Id="rId4" Type="http://schemas.openxmlformats.org/officeDocument/2006/relationships/queryTable" Target="../queryTables/queryTable2.xml"/><Relationship Id="rId9" Type="http://schemas.openxmlformats.org/officeDocument/2006/relationships/queryTable" Target="../queryTables/queryTable7.xml"/><Relationship Id="rId14" Type="http://schemas.openxmlformats.org/officeDocument/2006/relationships/queryTable" Target="../queryTables/queryTable1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54"/>
  <sheetViews>
    <sheetView showGridLines="0" view="pageBreakPreview" topLeftCell="A22" zoomScale="150" zoomScaleNormal="150" zoomScaleSheetLayoutView="150" workbookViewId="0">
      <selection activeCell="A17" sqref="A17"/>
    </sheetView>
  </sheetViews>
  <sheetFormatPr defaultRowHeight="12.75"/>
  <cols>
    <col min="1" max="1" width="10.140625" bestFit="1" customWidth="1"/>
  </cols>
  <sheetData>
    <row r="5" spans="1:9" ht="26.25">
      <c r="A5" s="1" t="s">
        <v>0</v>
      </c>
      <c r="B5" s="2"/>
      <c r="C5" s="2"/>
      <c r="D5" s="2"/>
      <c r="E5" s="2"/>
      <c r="F5" s="2"/>
      <c r="G5" s="2"/>
      <c r="H5" s="2"/>
      <c r="I5" s="2"/>
    </row>
    <row r="7" spans="1:9" ht="18">
      <c r="A7" s="3" t="s">
        <v>1</v>
      </c>
      <c r="B7" s="2"/>
      <c r="C7" s="2"/>
      <c r="D7" s="2"/>
      <c r="E7" s="2"/>
      <c r="F7" s="2"/>
      <c r="G7" s="2"/>
      <c r="H7" s="2"/>
      <c r="I7" s="2"/>
    </row>
    <row r="9" spans="1:9">
      <c r="A9" s="4" t="s">
        <v>2</v>
      </c>
      <c r="B9" s="2"/>
      <c r="C9" s="2"/>
      <c r="D9" s="2"/>
      <c r="E9" s="4"/>
      <c r="F9" s="2"/>
      <c r="G9" s="2"/>
      <c r="H9" s="2"/>
      <c r="I9" s="2"/>
    </row>
    <row r="10" spans="1:9">
      <c r="A10" s="2" t="str">
        <f>'[1]Ú-R-OÚ'!A10</f>
        <v>Stavební úpravy budovy obecního úřadu, Přestavba na požární zbrojnici se zázemím</v>
      </c>
      <c r="B10" s="2"/>
      <c r="C10" s="2"/>
      <c r="D10" s="2"/>
      <c r="E10" s="2"/>
      <c r="F10" s="2"/>
      <c r="G10" s="2"/>
      <c r="H10" s="2"/>
      <c r="I10" s="2"/>
    </row>
    <row r="11" spans="1:9">
      <c r="A11" s="2" t="str">
        <f>'[1]Ú-R-OÚ'!A11</f>
        <v>Staré Místo č.p. 70, k.ú. Staré Místo [723754]</v>
      </c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4" t="s">
        <v>3</v>
      </c>
      <c r="B13" s="2"/>
      <c r="C13" s="2"/>
      <c r="D13" s="2"/>
      <c r="E13" s="2"/>
      <c r="F13" s="2"/>
      <c r="G13" s="2"/>
      <c r="H13" s="2"/>
      <c r="I13" s="2"/>
    </row>
    <row r="14" spans="1:9">
      <c r="A14" s="2" t="str">
        <f>'[1]Ú-R-OÚ'!A14</f>
        <v>Obec Staré Místo</v>
      </c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7" spans="1:9" ht="15.75">
      <c r="A17" s="5" t="str">
        <f>'[1]Ú-R-OÚ'!A17</f>
        <v>Část - Obecní úřad</v>
      </c>
      <c r="B17" s="2"/>
      <c r="C17" s="2"/>
      <c r="D17" s="2"/>
      <c r="E17" s="2"/>
      <c r="F17" s="2"/>
      <c r="G17" s="2"/>
      <c r="H17" s="2"/>
      <c r="I17" s="2"/>
    </row>
    <row r="26" spans="1:9" s="7" customFormat="1" ht="12">
      <c r="A26" s="6" t="s">
        <v>4</v>
      </c>
    </row>
    <row r="27" spans="1:9" s="7" customFormat="1" ht="9.75">
      <c r="A27" s="8" t="str">
        <f>'[1]Ú-R-OÚ'!A27</f>
        <v>- dodávku a montáž VZT a Klima zařízení (pouze připojení)</v>
      </c>
    </row>
    <row r="28" spans="1:9" s="7" customFormat="1" ht="9.75">
      <c r="A28" s="8" t="str">
        <f>'[1]Ú-R-OÚ'!A28</f>
        <v>- dodávku a montáž ÚT zařízení (pouze připojení)</v>
      </c>
    </row>
    <row r="29" spans="1:9" s="7" customFormat="1" ht="9.75">
      <c r="A29" s="8" t="str">
        <f>'[1]Ú-R-OÚ'!A29</f>
        <v>- výkopové práce pro zemnič a konečné úpravy terénu ve stavbou zasažené části</v>
      </c>
    </row>
    <row r="30" spans="1:9" s="7" customFormat="1" ht="9.75">
      <c r="A30" s="8" t="str">
        <f>'[1]Ú-R-OÚ'!A30</f>
        <v>- připojovací poplatky za rezervovaný příkon</v>
      </c>
    </row>
    <row r="31" spans="1:9" s="7" customFormat="1" ht="9.75">
      <c r="A31" s="8" t="str">
        <f>'[1]Ú-R-OÚ'!A31</f>
        <v>- dodávku a montáž ZTI (pouze připojení)</v>
      </c>
    </row>
    <row r="32" spans="1:9" s="7" customFormat="1" ht="9.75">
      <c r="A32" s="8" t="str">
        <f>'[1]Ú-R-OÚ'!A32</f>
        <v>- televizní a satelitní přijímače</v>
      </c>
    </row>
    <row r="33" spans="1:9" s="7" customFormat="1" ht="9.75">
      <c r="A33" s="8" t="str">
        <f>'[1]Ú-R-OÚ'!A33</f>
        <v>- A/V techniku - pouze příprava</v>
      </c>
    </row>
    <row r="34" spans="1:9" s="7" customFormat="1" ht="9.75">
      <c r="A34" s="8" t="str">
        <f>'[1]Ú-R-OÚ'!A34</f>
        <v>- aktivní prvky pro připojení k telekominikační síti a aktivační poplatky</v>
      </c>
    </row>
    <row r="35" spans="1:9" s="7" customFormat="1" ht="9.75"/>
    <row r="36" spans="1:9" s="7" customFormat="1" ht="9.75"/>
    <row r="37" spans="1:9" s="7" customFormat="1" ht="9.75" customHeight="1">
      <c r="A37" s="6" t="s">
        <v>5</v>
      </c>
    </row>
    <row r="38" spans="1:9" s="7" customFormat="1" ht="50.25" customHeight="1">
      <c r="A38" s="123" t="s">
        <v>6</v>
      </c>
      <c r="B38" s="123"/>
      <c r="C38" s="123"/>
      <c r="D38" s="123"/>
      <c r="E38" s="123"/>
      <c r="F38" s="123"/>
      <c r="G38" s="123"/>
      <c r="H38" s="123"/>
      <c r="I38" s="123"/>
    </row>
    <row r="39" spans="1:9" s="7" customFormat="1" ht="9.75">
      <c r="A39" s="9" t="s">
        <v>7</v>
      </c>
    </row>
    <row r="40" spans="1:9" s="7" customFormat="1" ht="9.75"/>
    <row r="41" spans="1:9" s="7" customFormat="1" ht="9.75"/>
    <row r="42" spans="1:9" s="7" customFormat="1" ht="9.75"/>
    <row r="43" spans="1:9" s="7" customFormat="1" ht="9.75"/>
    <row r="44" spans="1:9" s="7" customFormat="1" ht="9.75">
      <c r="A44" s="8"/>
    </row>
    <row r="47" spans="1:9">
      <c r="A47" s="10"/>
    </row>
    <row r="48" spans="1:9">
      <c r="A48" s="10"/>
    </row>
    <row r="49" spans="1:1">
      <c r="A49" s="10"/>
    </row>
    <row r="53" spans="1:1" s="7" customFormat="1" ht="9.75">
      <c r="A53" s="7" t="s">
        <v>8</v>
      </c>
    </row>
    <row r="54" spans="1:1" s="7" customFormat="1" ht="9.75">
      <c r="A54" s="11">
        <f>'[1]Ú-R-OÚ'!A54</f>
        <v>44041</v>
      </c>
    </row>
  </sheetData>
  <sheetProtection password="C869" sheet="1" objects="1" scenarios="1"/>
  <mergeCells count="1">
    <mergeCell ref="A38:I38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7"/>
  <sheetViews>
    <sheetView showGridLines="0" tabSelected="1" view="pageBreakPreview" topLeftCell="A253" zoomScale="150" zoomScaleNormal="150" zoomScaleSheetLayoutView="150" zoomScalePageLayoutView="130" workbookViewId="0">
      <selection activeCell="E262" sqref="E262"/>
    </sheetView>
  </sheetViews>
  <sheetFormatPr defaultRowHeight="12.75"/>
  <cols>
    <col min="1" max="1" width="2.42578125" customWidth="1"/>
    <col min="2" max="2" width="44.7109375" customWidth="1"/>
    <col min="3" max="3" width="3" customWidth="1"/>
    <col min="4" max="4" width="7.42578125" customWidth="1"/>
    <col min="5" max="5" width="9.7109375" customWidth="1"/>
    <col min="6" max="6" width="9.85546875" customWidth="1"/>
    <col min="7" max="8" width="9.7109375" customWidth="1"/>
    <col min="9" max="9" width="10" bestFit="1" customWidth="1"/>
  </cols>
  <sheetData>
    <row r="1" spans="1:10" ht="9.9499999999999993" customHeight="1">
      <c r="A1" s="12"/>
      <c r="B1" s="13" t="s">
        <v>9</v>
      </c>
      <c r="C1" s="14"/>
      <c r="D1" s="14"/>
      <c r="E1" s="138" t="s">
        <v>10</v>
      </c>
      <c r="F1" s="138"/>
      <c r="G1" s="138" t="s">
        <v>11</v>
      </c>
      <c r="H1" s="138"/>
      <c r="I1" s="15"/>
      <c r="J1" s="15"/>
    </row>
    <row r="2" spans="1:10" ht="8.1" customHeight="1">
      <c r="A2" s="16" t="s">
        <v>12</v>
      </c>
      <c r="B2" s="17" t="s">
        <v>13</v>
      </c>
      <c r="C2" s="18" t="s">
        <v>14</v>
      </c>
      <c r="D2" s="19" t="s">
        <v>15</v>
      </c>
      <c r="E2" s="18" t="s">
        <v>16</v>
      </c>
      <c r="F2" s="19" t="s">
        <v>17</v>
      </c>
      <c r="G2" s="18" t="s">
        <v>16</v>
      </c>
      <c r="H2" s="19" t="s">
        <v>17</v>
      </c>
      <c r="I2" s="20"/>
      <c r="J2" s="20"/>
    </row>
    <row r="3" spans="1:10" ht="8.1" customHeight="1">
      <c r="A3" s="21">
        <f>1</f>
        <v>1</v>
      </c>
      <c r="B3" s="22" t="s">
        <v>18</v>
      </c>
      <c r="C3" s="23" t="s">
        <v>19</v>
      </c>
      <c r="D3" s="24">
        <v>150</v>
      </c>
      <c r="E3" s="25">
        <v>0</v>
      </c>
      <c r="F3" s="26">
        <f t="shared" ref="F3:F40" si="0">PRODUCT(D3,E3)</f>
        <v>0</v>
      </c>
      <c r="G3" s="25">
        <v>0</v>
      </c>
      <c r="H3" s="26">
        <f t="shared" ref="H3:H40" si="1">PRODUCT(D3,G3)</f>
        <v>0</v>
      </c>
      <c r="I3" s="27"/>
      <c r="J3" s="28"/>
    </row>
    <row r="4" spans="1:10" ht="8.1" customHeight="1">
      <c r="A4" s="21">
        <f t="shared" ref="A4:A44" si="2">(SUM(A3,1))</f>
        <v>2</v>
      </c>
      <c r="B4" s="29" t="s">
        <v>20</v>
      </c>
      <c r="C4" s="23" t="s">
        <v>19</v>
      </c>
      <c r="D4" s="30">
        <v>70</v>
      </c>
      <c r="E4" s="25">
        <v>0</v>
      </c>
      <c r="F4" s="26">
        <f t="shared" si="0"/>
        <v>0</v>
      </c>
      <c r="G4" s="25">
        <v>0</v>
      </c>
      <c r="H4" s="26">
        <f t="shared" si="1"/>
        <v>0</v>
      </c>
      <c r="I4" s="27"/>
      <c r="J4" s="28"/>
    </row>
    <row r="5" spans="1:10" ht="8.1" customHeight="1">
      <c r="A5" s="21">
        <f t="shared" si="2"/>
        <v>3</v>
      </c>
      <c r="B5" s="29" t="s">
        <v>21</v>
      </c>
      <c r="C5" s="23" t="s">
        <v>19</v>
      </c>
      <c r="D5" s="30">
        <v>20</v>
      </c>
      <c r="E5" s="25">
        <v>0</v>
      </c>
      <c r="F5" s="26">
        <f t="shared" si="0"/>
        <v>0</v>
      </c>
      <c r="G5" s="25">
        <v>0</v>
      </c>
      <c r="H5" s="26">
        <f t="shared" si="1"/>
        <v>0</v>
      </c>
      <c r="I5" s="27"/>
      <c r="J5" s="28"/>
    </row>
    <row r="6" spans="1:10" ht="8.1" customHeight="1">
      <c r="A6" s="21">
        <f t="shared" si="2"/>
        <v>4</v>
      </c>
      <c r="B6" s="22" t="s">
        <v>22</v>
      </c>
      <c r="C6" s="23" t="s">
        <v>19</v>
      </c>
      <c r="D6" s="24">
        <v>10</v>
      </c>
      <c r="E6" s="25">
        <v>0</v>
      </c>
      <c r="F6" s="26">
        <f t="shared" si="0"/>
        <v>0</v>
      </c>
      <c r="G6" s="25">
        <v>0</v>
      </c>
      <c r="H6" s="26">
        <f t="shared" si="1"/>
        <v>0</v>
      </c>
      <c r="I6" s="27"/>
      <c r="J6" s="28"/>
    </row>
    <row r="7" spans="1:10" ht="8.1" customHeight="1">
      <c r="A7" s="21">
        <f t="shared" si="2"/>
        <v>5</v>
      </c>
      <c r="B7" s="22" t="s">
        <v>23</v>
      </c>
      <c r="C7" s="23" t="s">
        <v>19</v>
      </c>
      <c r="D7" s="24">
        <v>10</v>
      </c>
      <c r="E7" s="25">
        <v>0</v>
      </c>
      <c r="F7" s="26">
        <f t="shared" si="0"/>
        <v>0</v>
      </c>
      <c r="G7" s="25">
        <v>0</v>
      </c>
      <c r="H7" s="26">
        <f t="shared" si="1"/>
        <v>0</v>
      </c>
      <c r="I7" s="27"/>
      <c r="J7" s="28"/>
    </row>
    <row r="8" spans="1:10" ht="8.1" customHeight="1">
      <c r="A8" s="21">
        <f t="shared" si="2"/>
        <v>6</v>
      </c>
      <c r="B8" s="29" t="s">
        <v>24</v>
      </c>
      <c r="C8" s="23" t="s">
        <v>19</v>
      </c>
      <c r="D8" s="30">
        <v>10</v>
      </c>
      <c r="E8" s="25">
        <v>0</v>
      </c>
      <c r="F8" s="26">
        <f t="shared" si="0"/>
        <v>0</v>
      </c>
      <c r="G8" s="25">
        <v>0</v>
      </c>
      <c r="H8" s="26">
        <f t="shared" si="1"/>
        <v>0</v>
      </c>
      <c r="I8" s="27"/>
      <c r="J8" s="28"/>
    </row>
    <row r="9" spans="1:10" ht="8.1" customHeight="1">
      <c r="A9" s="21">
        <f t="shared" si="2"/>
        <v>7</v>
      </c>
      <c r="B9" s="22" t="s">
        <v>25</v>
      </c>
      <c r="C9" s="23" t="s">
        <v>19</v>
      </c>
      <c r="D9" s="24">
        <v>2</v>
      </c>
      <c r="E9" s="25">
        <v>0</v>
      </c>
      <c r="F9" s="26">
        <f t="shared" si="0"/>
        <v>0</v>
      </c>
      <c r="G9" s="25">
        <v>0</v>
      </c>
      <c r="H9" s="26">
        <f t="shared" si="1"/>
        <v>0</v>
      </c>
      <c r="I9" s="27"/>
      <c r="J9" s="28"/>
    </row>
    <row r="10" spans="1:10" ht="8.1" customHeight="1">
      <c r="A10" s="21">
        <f t="shared" si="2"/>
        <v>8</v>
      </c>
      <c r="B10" s="31" t="s">
        <v>26</v>
      </c>
      <c r="C10" s="23" t="s">
        <v>27</v>
      </c>
      <c r="D10" s="24">
        <v>20</v>
      </c>
      <c r="E10" s="25">
        <v>0</v>
      </c>
      <c r="F10" s="26">
        <f t="shared" si="0"/>
        <v>0</v>
      </c>
      <c r="G10" s="25">
        <v>0</v>
      </c>
      <c r="H10" s="26">
        <f t="shared" si="1"/>
        <v>0</v>
      </c>
      <c r="I10" s="28"/>
      <c r="J10" s="28"/>
    </row>
    <row r="11" spans="1:10" ht="8.1" customHeight="1">
      <c r="A11" s="21">
        <f t="shared" si="2"/>
        <v>9</v>
      </c>
      <c r="B11" s="31" t="s">
        <v>28</v>
      </c>
      <c r="C11" s="23" t="s">
        <v>27</v>
      </c>
      <c r="D11" s="24">
        <v>40</v>
      </c>
      <c r="E11" s="25">
        <v>0</v>
      </c>
      <c r="F11" s="26">
        <f t="shared" si="0"/>
        <v>0</v>
      </c>
      <c r="G11" s="25">
        <v>0</v>
      </c>
      <c r="H11" s="26">
        <f t="shared" si="1"/>
        <v>0</v>
      </c>
      <c r="I11" s="28"/>
      <c r="J11" s="28"/>
    </row>
    <row r="12" spans="1:10" ht="8.1" customHeight="1">
      <c r="A12" s="21">
        <f t="shared" si="2"/>
        <v>10</v>
      </c>
      <c r="B12" s="31" t="s">
        <v>29</v>
      </c>
      <c r="C12" s="23" t="s">
        <v>27</v>
      </c>
      <c r="D12" s="24">
        <v>300</v>
      </c>
      <c r="E12" s="25">
        <v>0</v>
      </c>
      <c r="F12" s="26">
        <f t="shared" si="0"/>
        <v>0</v>
      </c>
      <c r="G12" s="25">
        <v>0</v>
      </c>
      <c r="H12" s="26">
        <f t="shared" si="1"/>
        <v>0</v>
      </c>
      <c r="I12" s="27"/>
      <c r="J12" s="28"/>
    </row>
    <row r="13" spans="1:10" ht="8.1" customHeight="1">
      <c r="A13" s="21">
        <f t="shared" si="2"/>
        <v>11</v>
      </c>
      <c r="B13" s="31" t="s">
        <v>30</v>
      </c>
      <c r="C13" s="23" t="s">
        <v>27</v>
      </c>
      <c r="D13" s="24">
        <v>400</v>
      </c>
      <c r="E13" s="25">
        <v>0</v>
      </c>
      <c r="F13" s="26">
        <f t="shared" si="0"/>
        <v>0</v>
      </c>
      <c r="G13" s="25">
        <v>0</v>
      </c>
      <c r="H13" s="26">
        <f t="shared" si="1"/>
        <v>0</v>
      </c>
      <c r="I13" s="28"/>
      <c r="J13" s="28"/>
    </row>
    <row r="14" spans="1:10" ht="8.1" customHeight="1">
      <c r="A14" s="21">
        <f t="shared" si="2"/>
        <v>12</v>
      </c>
      <c r="B14" s="31" t="s">
        <v>31</v>
      </c>
      <c r="C14" s="23" t="s">
        <v>27</v>
      </c>
      <c r="D14" s="24">
        <v>1200</v>
      </c>
      <c r="E14" s="25">
        <v>0</v>
      </c>
      <c r="F14" s="26">
        <f t="shared" si="0"/>
        <v>0</v>
      </c>
      <c r="G14" s="25">
        <v>0</v>
      </c>
      <c r="H14" s="26">
        <f t="shared" si="1"/>
        <v>0</v>
      </c>
      <c r="I14" s="28"/>
      <c r="J14" s="28"/>
    </row>
    <row r="15" spans="1:10" ht="8.1" customHeight="1">
      <c r="A15" s="21">
        <f t="shared" si="2"/>
        <v>13</v>
      </c>
      <c r="B15" s="31" t="s">
        <v>32</v>
      </c>
      <c r="C15" s="23" t="s">
        <v>27</v>
      </c>
      <c r="D15" s="24">
        <v>700</v>
      </c>
      <c r="E15" s="25">
        <v>0</v>
      </c>
      <c r="F15" s="26">
        <f t="shared" si="0"/>
        <v>0</v>
      </c>
      <c r="G15" s="25">
        <v>0</v>
      </c>
      <c r="H15" s="26">
        <f t="shared" si="1"/>
        <v>0</v>
      </c>
      <c r="I15" s="28"/>
      <c r="J15" s="28"/>
    </row>
    <row r="16" spans="1:10" ht="8.1" customHeight="1">
      <c r="A16" s="21">
        <f t="shared" si="2"/>
        <v>14</v>
      </c>
      <c r="B16" s="31" t="s">
        <v>33</v>
      </c>
      <c r="C16" s="23" t="s">
        <v>27</v>
      </c>
      <c r="D16" s="24">
        <v>25</v>
      </c>
      <c r="E16" s="25">
        <v>0</v>
      </c>
      <c r="F16" s="26">
        <f t="shared" si="0"/>
        <v>0</v>
      </c>
      <c r="G16" s="25">
        <v>0</v>
      </c>
      <c r="H16" s="26">
        <f t="shared" si="1"/>
        <v>0</v>
      </c>
      <c r="I16" s="28"/>
      <c r="J16" s="28"/>
    </row>
    <row r="17" spans="1:10" ht="8.1" customHeight="1">
      <c r="A17" s="21">
        <f t="shared" si="2"/>
        <v>15</v>
      </c>
      <c r="B17" s="31" t="s">
        <v>34</v>
      </c>
      <c r="C17" s="23" t="s">
        <v>27</v>
      </c>
      <c r="D17" s="24">
        <v>5</v>
      </c>
      <c r="E17" s="25">
        <v>0</v>
      </c>
      <c r="F17" s="26">
        <f t="shared" si="0"/>
        <v>0</v>
      </c>
      <c r="G17" s="25">
        <v>0</v>
      </c>
      <c r="H17" s="26">
        <f t="shared" si="1"/>
        <v>0</v>
      </c>
      <c r="I17" s="27"/>
      <c r="J17" s="28"/>
    </row>
    <row r="18" spans="1:10" ht="8.1" customHeight="1">
      <c r="A18" s="21">
        <f t="shared" si="2"/>
        <v>16</v>
      </c>
      <c r="B18" s="31" t="s">
        <v>35</v>
      </c>
      <c r="C18" s="23" t="s">
        <v>19</v>
      </c>
      <c r="D18" s="24">
        <v>73</v>
      </c>
      <c r="E18" s="25">
        <v>0</v>
      </c>
      <c r="F18" s="26">
        <f t="shared" si="0"/>
        <v>0</v>
      </c>
      <c r="G18" s="25">
        <v>0</v>
      </c>
      <c r="H18" s="26">
        <f t="shared" si="1"/>
        <v>0</v>
      </c>
      <c r="I18" s="27"/>
      <c r="J18" s="28"/>
    </row>
    <row r="19" spans="1:10" ht="8.1" customHeight="1">
      <c r="A19" s="21">
        <f t="shared" si="2"/>
        <v>17</v>
      </c>
      <c r="B19" s="31" t="s">
        <v>36</v>
      </c>
      <c r="C19" s="23" t="s">
        <v>19</v>
      </c>
      <c r="D19" s="24">
        <v>49</v>
      </c>
      <c r="E19" s="25">
        <v>0</v>
      </c>
      <c r="F19" s="26">
        <f t="shared" si="0"/>
        <v>0</v>
      </c>
      <c r="G19" s="25">
        <v>0</v>
      </c>
      <c r="H19" s="26">
        <f t="shared" si="1"/>
        <v>0</v>
      </c>
      <c r="I19" s="27"/>
      <c r="J19" s="28"/>
    </row>
    <row r="20" spans="1:10" ht="8.1" customHeight="1">
      <c r="A20" s="21">
        <f t="shared" si="2"/>
        <v>18</v>
      </c>
      <c r="B20" s="31" t="s">
        <v>37</v>
      </c>
      <c r="C20" s="23" t="s">
        <v>19</v>
      </c>
      <c r="D20" s="24">
        <v>10</v>
      </c>
      <c r="E20" s="25">
        <v>0</v>
      </c>
      <c r="F20" s="26">
        <f t="shared" si="0"/>
        <v>0</v>
      </c>
      <c r="G20" s="25">
        <v>0</v>
      </c>
      <c r="H20" s="26">
        <f t="shared" si="1"/>
        <v>0</v>
      </c>
      <c r="I20" s="27"/>
      <c r="J20" s="28"/>
    </row>
    <row r="21" spans="1:10" ht="8.1" customHeight="1">
      <c r="A21" s="21">
        <f t="shared" si="2"/>
        <v>19</v>
      </c>
      <c r="B21" s="31" t="s">
        <v>38</v>
      </c>
      <c r="C21" s="23" t="s">
        <v>19</v>
      </c>
      <c r="D21" s="24">
        <v>4</v>
      </c>
      <c r="E21" s="25">
        <v>0</v>
      </c>
      <c r="F21" s="26">
        <f t="shared" si="0"/>
        <v>0</v>
      </c>
      <c r="G21" s="25">
        <v>0</v>
      </c>
      <c r="H21" s="26">
        <f t="shared" si="1"/>
        <v>0</v>
      </c>
      <c r="I21" s="27"/>
      <c r="J21" s="28"/>
    </row>
    <row r="22" spans="1:10" ht="8.1" customHeight="1">
      <c r="A22" s="21">
        <f t="shared" si="2"/>
        <v>20</v>
      </c>
      <c r="B22" s="31" t="s">
        <v>39</v>
      </c>
      <c r="C22" s="23" t="s">
        <v>19</v>
      </c>
      <c r="D22" s="24">
        <v>3</v>
      </c>
      <c r="E22" s="25">
        <v>0</v>
      </c>
      <c r="F22" s="26">
        <f t="shared" si="0"/>
        <v>0</v>
      </c>
      <c r="G22" s="25">
        <v>0</v>
      </c>
      <c r="H22" s="26">
        <f t="shared" si="1"/>
        <v>0</v>
      </c>
      <c r="I22" s="27"/>
      <c r="J22" s="28"/>
    </row>
    <row r="23" spans="1:10" ht="8.1" customHeight="1">
      <c r="A23" s="21">
        <f t="shared" si="2"/>
        <v>21</v>
      </c>
      <c r="B23" s="31" t="s">
        <v>40</v>
      </c>
      <c r="C23" s="23" t="s">
        <v>19</v>
      </c>
      <c r="D23" s="24">
        <v>10</v>
      </c>
      <c r="E23" s="25">
        <v>0</v>
      </c>
      <c r="F23" s="26">
        <f t="shared" si="0"/>
        <v>0</v>
      </c>
      <c r="G23" s="25">
        <v>0</v>
      </c>
      <c r="H23" s="26">
        <f t="shared" si="1"/>
        <v>0</v>
      </c>
      <c r="I23" s="28"/>
      <c r="J23" s="28"/>
    </row>
    <row r="24" spans="1:10" ht="8.1" customHeight="1">
      <c r="A24" s="21">
        <f t="shared" si="2"/>
        <v>22</v>
      </c>
      <c r="B24" s="31" t="s">
        <v>41</v>
      </c>
      <c r="C24" s="23" t="s">
        <v>19</v>
      </c>
      <c r="D24" s="24">
        <v>2</v>
      </c>
      <c r="E24" s="25">
        <v>0</v>
      </c>
      <c r="F24" s="26">
        <f t="shared" si="0"/>
        <v>0</v>
      </c>
      <c r="G24" s="25">
        <v>0</v>
      </c>
      <c r="H24" s="26">
        <f t="shared" si="1"/>
        <v>0</v>
      </c>
      <c r="I24" s="28"/>
      <c r="J24" s="28"/>
    </row>
    <row r="25" spans="1:10" ht="8.1" customHeight="1">
      <c r="A25" s="21">
        <f t="shared" si="2"/>
        <v>23</v>
      </c>
      <c r="B25" s="31" t="s">
        <v>42</v>
      </c>
      <c r="C25" s="23" t="s">
        <v>19</v>
      </c>
      <c r="D25" s="24">
        <v>2</v>
      </c>
      <c r="E25" s="25">
        <v>0</v>
      </c>
      <c r="F25" s="26">
        <f t="shared" si="0"/>
        <v>0</v>
      </c>
      <c r="G25" s="25">
        <v>0</v>
      </c>
      <c r="H25" s="26">
        <f t="shared" si="1"/>
        <v>0</v>
      </c>
      <c r="I25" s="28"/>
      <c r="J25" s="28"/>
    </row>
    <row r="26" spans="1:10" s="35" customFormat="1" ht="8.1" customHeight="1">
      <c r="A26" s="21">
        <f t="shared" si="2"/>
        <v>24</v>
      </c>
      <c r="B26" s="32" t="s">
        <v>43</v>
      </c>
      <c r="C26" s="33" t="s">
        <v>19</v>
      </c>
      <c r="D26" s="30">
        <v>6</v>
      </c>
      <c r="E26" s="25">
        <v>0</v>
      </c>
      <c r="F26" s="26">
        <f t="shared" si="0"/>
        <v>0</v>
      </c>
      <c r="G26" s="25">
        <v>0</v>
      </c>
      <c r="H26" s="26">
        <f t="shared" si="1"/>
        <v>0</v>
      </c>
      <c r="I26" s="34"/>
      <c r="J26" s="34"/>
    </row>
    <row r="27" spans="1:10" s="35" customFormat="1" ht="8.1" customHeight="1">
      <c r="A27" s="21">
        <f t="shared" si="2"/>
        <v>25</v>
      </c>
      <c r="B27" s="32" t="s">
        <v>44</v>
      </c>
      <c r="C27" s="33" t="s">
        <v>19</v>
      </c>
      <c r="D27" s="30">
        <v>3</v>
      </c>
      <c r="E27" s="25">
        <v>0</v>
      </c>
      <c r="F27" s="26">
        <f t="shared" si="0"/>
        <v>0</v>
      </c>
      <c r="G27" s="25">
        <v>0</v>
      </c>
      <c r="H27" s="26">
        <f t="shared" si="1"/>
        <v>0</v>
      </c>
      <c r="I27" s="34"/>
      <c r="J27" s="34"/>
    </row>
    <row r="28" spans="1:10" ht="8.1" customHeight="1">
      <c r="A28" s="21">
        <f t="shared" si="2"/>
        <v>26</v>
      </c>
      <c r="B28" s="31" t="s">
        <v>45</v>
      </c>
      <c r="C28" s="23" t="s">
        <v>19</v>
      </c>
      <c r="D28" s="24">
        <v>21</v>
      </c>
      <c r="E28" s="25">
        <v>0</v>
      </c>
      <c r="F28" s="26">
        <f t="shared" si="0"/>
        <v>0</v>
      </c>
      <c r="G28" s="25">
        <v>0</v>
      </c>
      <c r="H28" s="26">
        <f t="shared" si="1"/>
        <v>0</v>
      </c>
      <c r="I28" s="27"/>
      <c r="J28" s="28"/>
    </row>
    <row r="29" spans="1:10" ht="8.1" customHeight="1">
      <c r="A29" s="21">
        <f t="shared" si="2"/>
        <v>27</v>
      </c>
      <c r="B29" s="31" t="s">
        <v>46</v>
      </c>
      <c r="C29" s="23" t="s">
        <v>19</v>
      </c>
      <c r="D29" s="24">
        <v>2</v>
      </c>
      <c r="E29" s="25">
        <v>0</v>
      </c>
      <c r="F29" s="26">
        <f t="shared" si="0"/>
        <v>0</v>
      </c>
      <c r="G29" s="25">
        <v>0</v>
      </c>
      <c r="H29" s="26">
        <f t="shared" si="1"/>
        <v>0</v>
      </c>
      <c r="I29" s="27"/>
      <c r="J29" s="28"/>
    </row>
    <row r="30" spans="1:10" s="35" customFormat="1" ht="8.1" customHeight="1">
      <c r="A30" s="21">
        <f t="shared" si="2"/>
        <v>28</v>
      </c>
      <c r="B30" s="32" t="s">
        <v>47</v>
      </c>
      <c r="C30" s="33" t="s">
        <v>19</v>
      </c>
      <c r="D30" s="30">
        <v>3</v>
      </c>
      <c r="E30" s="25">
        <v>0</v>
      </c>
      <c r="F30" s="26">
        <f t="shared" si="0"/>
        <v>0</v>
      </c>
      <c r="G30" s="25">
        <v>0</v>
      </c>
      <c r="H30" s="26">
        <f t="shared" si="1"/>
        <v>0</v>
      </c>
      <c r="I30" s="36"/>
      <c r="J30" s="34"/>
    </row>
    <row r="31" spans="1:10" ht="8.1" customHeight="1">
      <c r="A31" s="21">
        <f t="shared" si="2"/>
        <v>29</v>
      </c>
      <c r="B31" s="31" t="s">
        <v>48</v>
      </c>
      <c r="C31" s="23" t="s">
        <v>27</v>
      </c>
      <c r="D31" s="24">
        <v>50</v>
      </c>
      <c r="E31" s="25">
        <v>0</v>
      </c>
      <c r="F31" s="26">
        <f t="shared" si="0"/>
        <v>0</v>
      </c>
      <c r="G31" s="25">
        <v>0</v>
      </c>
      <c r="H31" s="26">
        <f t="shared" si="1"/>
        <v>0</v>
      </c>
      <c r="I31" s="27"/>
      <c r="J31" s="28"/>
    </row>
    <row r="32" spans="1:10" ht="8.1" customHeight="1">
      <c r="A32" s="21">
        <f t="shared" si="2"/>
        <v>30</v>
      </c>
      <c r="B32" s="32" t="s">
        <v>49</v>
      </c>
      <c r="C32" s="23" t="s">
        <v>27</v>
      </c>
      <c r="D32" s="30">
        <v>20</v>
      </c>
      <c r="E32" s="25">
        <v>0</v>
      </c>
      <c r="F32" s="26">
        <f t="shared" si="0"/>
        <v>0</v>
      </c>
      <c r="G32" s="25">
        <v>0</v>
      </c>
      <c r="H32" s="26">
        <f t="shared" si="1"/>
        <v>0</v>
      </c>
      <c r="I32" s="27"/>
      <c r="J32" s="28"/>
    </row>
    <row r="33" spans="1:10" ht="8.1" customHeight="1">
      <c r="A33" s="21">
        <f t="shared" si="2"/>
        <v>31</v>
      </c>
      <c r="B33" s="31" t="s">
        <v>50</v>
      </c>
      <c r="C33" s="23" t="s">
        <v>27</v>
      </c>
      <c r="D33" s="24">
        <v>30</v>
      </c>
      <c r="E33" s="25">
        <v>0</v>
      </c>
      <c r="F33" s="26">
        <f t="shared" si="0"/>
        <v>0</v>
      </c>
      <c r="G33" s="25">
        <v>0</v>
      </c>
      <c r="H33" s="26">
        <f t="shared" si="1"/>
        <v>0</v>
      </c>
      <c r="I33" s="27"/>
      <c r="J33" s="28"/>
    </row>
    <row r="34" spans="1:10" ht="8.1" customHeight="1">
      <c r="A34" s="21">
        <f t="shared" si="2"/>
        <v>32</v>
      </c>
      <c r="B34" s="31" t="s">
        <v>51</v>
      </c>
      <c r="C34" s="23" t="s">
        <v>52</v>
      </c>
      <c r="D34" s="24">
        <v>1</v>
      </c>
      <c r="E34" s="25">
        <v>0</v>
      </c>
      <c r="F34" s="26">
        <f t="shared" si="0"/>
        <v>0</v>
      </c>
      <c r="G34" s="25">
        <v>0</v>
      </c>
      <c r="H34" s="26">
        <f t="shared" si="1"/>
        <v>0</v>
      </c>
      <c r="I34" s="28"/>
      <c r="J34" s="28"/>
    </row>
    <row r="35" spans="1:10" ht="8.1" customHeight="1">
      <c r="A35" s="21">
        <f t="shared" si="2"/>
        <v>33</v>
      </c>
      <c r="B35" s="31" t="s">
        <v>53</v>
      </c>
      <c r="C35" s="23" t="s">
        <v>19</v>
      </c>
      <c r="D35" s="24">
        <v>1</v>
      </c>
      <c r="E35" s="25">
        <v>0</v>
      </c>
      <c r="F35" s="26">
        <f t="shared" si="0"/>
        <v>0</v>
      </c>
      <c r="G35" s="25">
        <v>0</v>
      </c>
      <c r="H35" s="26">
        <f t="shared" si="1"/>
        <v>0</v>
      </c>
      <c r="I35" s="28"/>
      <c r="J35" s="28"/>
    </row>
    <row r="36" spans="1:10" ht="8.1" customHeight="1">
      <c r="A36" s="21">
        <f t="shared" si="2"/>
        <v>34</v>
      </c>
      <c r="B36" s="31" t="s">
        <v>54</v>
      </c>
      <c r="C36" s="23" t="s">
        <v>19</v>
      </c>
      <c r="D36" s="24">
        <v>20</v>
      </c>
      <c r="E36" s="25">
        <v>0</v>
      </c>
      <c r="F36" s="26">
        <f t="shared" si="0"/>
        <v>0</v>
      </c>
      <c r="G36" s="25">
        <v>0</v>
      </c>
      <c r="H36" s="26">
        <f t="shared" si="1"/>
        <v>0</v>
      </c>
      <c r="I36" s="28"/>
      <c r="J36" s="28"/>
    </row>
    <row r="37" spans="1:10" ht="8.1" customHeight="1">
      <c r="A37" s="21">
        <f t="shared" si="2"/>
        <v>35</v>
      </c>
      <c r="B37" s="37" t="s">
        <v>55</v>
      </c>
      <c r="C37" s="38" t="s">
        <v>19</v>
      </c>
      <c r="D37" s="39">
        <v>10</v>
      </c>
      <c r="E37" s="25">
        <v>0</v>
      </c>
      <c r="F37" s="26">
        <f t="shared" si="0"/>
        <v>0</v>
      </c>
      <c r="G37" s="25">
        <v>0</v>
      </c>
      <c r="H37" s="26">
        <f t="shared" si="1"/>
        <v>0</v>
      </c>
      <c r="I37" s="28"/>
      <c r="J37" s="28"/>
    </row>
    <row r="38" spans="1:10" ht="8.1" customHeight="1">
      <c r="A38" s="21">
        <f t="shared" si="2"/>
        <v>36</v>
      </c>
      <c r="B38" s="40" t="s">
        <v>56</v>
      </c>
      <c r="C38" s="38" t="s">
        <v>19</v>
      </c>
      <c r="D38" s="41">
        <v>4</v>
      </c>
      <c r="E38" s="25">
        <v>0</v>
      </c>
      <c r="F38" s="26">
        <f t="shared" si="0"/>
        <v>0</v>
      </c>
      <c r="G38" s="25">
        <v>0</v>
      </c>
      <c r="H38" s="26">
        <f t="shared" si="1"/>
        <v>0</v>
      </c>
      <c r="I38" s="28"/>
      <c r="J38" s="28"/>
    </row>
    <row r="39" spans="1:10" ht="8.1" customHeight="1">
      <c r="A39" s="21">
        <f t="shared" si="2"/>
        <v>37</v>
      </c>
      <c r="B39" s="40" t="s">
        <v>57</v>
      </c>
      <c r="C39" s="38" t="s">
        <v>19</v>
      </c>
      <c r="D39" s="41">
        <v>1</v>
      </c>
      <c r="E39" s="25">
        <v>0</v>
      </c>
      <c r="F39" s="26">
        <f t="shared" si="0"/>
        <v>0</v>
      </c>
      <c r="G39" s="25">
        <v>0</v>
      </c>
      <c r="H39" s="26">
        <f t="shared" si="1"/>
        <v>0</v>
      </c>
      <c r="I39" s="28"/>
      <c r="J39" s="28"/>
    </row>
    <row r="40" spans="1:10" ht="8.1" customHeight="1">
      <c r="A40" s="21">
        <f t="shared" si="2"/>
        <v>38</v>
      </c>
      <c r="B40" s="42" t="s">
        <v>58</v>
      </c>
      <c r="C40" s="43" t="s">
        <v>59</v>
      </c>
      <c r="D40" s="44">
        <v>120</v>
      </c>
      <c r="E40" s="25">
        <v>0</v>
      </c>
      <c r="F40" s="26">
        <f t="shared" si="0"/>
        <v>0</v>
      </c>
      <c r="G40" s="25">
        <v>0</v>
      </c>
      <c r="H40" s="26">
        <f t="shared" si="1"/>
        <v>0</v>
      </c>
      <c r="I40" s="28"/>
      <c r="J40" s="28"/>
    </row>
    <row r="41" spans="1:10" ht="8.1" customHeight="1">
      <c r="A41" s="45">
        <f t="shared" si="2"/>
        <v>39</v>
      </c>
      <c r="B41" s="46"/>
      <c r="C41" s="47"/>
      <c r="D41" s="47"/>
      <c r="E41" s="47"/>
      <c r="F41" s="48">
        <f>SUM(F3:F40)</f>
        <v>0</v>
      </c>
      <c r="G41" s="46"/>
      <c r="H41" s="48">
        <f>SUM(H3:H40)</f>
        <v>0</v>
      </c>
      <c r="I41" s="49"/>
      <c r="J41" s="49"/>
    </row>
    <row r="42" spans="1:10" ht="8.1" customHeight="1">
      <c r="A42" s="50">
        <f t="shared" si="2"/>
        <v>40</v>
      </c>
      <c r="B42" s="51" t="s">
        <v>60</v>
      </c>
      <c r="C42" s="52"/>
      <c r="D42" s="53">
        <v>3</v>
      </c>
      <c r="E42" s="52" t="s">
        <v>61</v>
      </c>
      <c r="F42" s="54">
        <f>ROUND(F41*D42*0.01,1)</f>
        <v>0</v>
      </c>
      <c r="G42" s="55"/>
      <c r="H42" s="56"/>
      <c r="I42" s="49"/>
      <c r="J42" s="49"/>
    </row>
    <row r="43" spans="1:10" ht="8.1" customHeight="1">
      <c r="A43" s="50">
        <f t="shared" si="2"/>
        <v>41</v>
      </c>
      <c r="B43" s="51" t="s">
        <v>62</v>
      </c>
      <c r="C43" s="52"/>
      <c r="D43" s="53">
        <v>25</v>
      </c>
      <c r="E43" s="52" t="s">
        <v>61</v>
      </c>
      <c r="F43" s="57"/>
      <c r="G43" s="55"/>
      <c r="H43" s="54">
        <f>ROUND(H41*D43*0.01,1)</f>
        <v>0</v>
      </c>
      <c r="I43" s="49"/>
      <c r="J43" s="49"/>
    </row>
    <row r="44" spans="1:10" ht="8.1" customHeight="1">
      <c r="A44" s="58">
        <f t="shared" si="2"/>
        <v>42</v>
      </c>
      <c r="B44" s="59" t="s">
        <v>63</v>
      </c>
      <c r="C44" s="60"/>
      <c r="D44" s="60"/>
      <c r="E44" s="60"/>
      <c r="F44" s="61">
        <f>SUM(F41:F43)</f>
        <v>0</v>
      </c>
      <c r="G44" s="62"/>
      <c r="H44" s="61">
        <f>SUM(H41:H43)</f>
        <v>0</v>
      </c>
      <c r="I44" s="49"/>
      <c r="J44" s="49"/>
    </row>
    <row r="45" spans="1:10" ht="8.1" customHeight="1"/>
    <row r="46" spans="1:10" ht="8.1" customHeight="1"/>
    <row r="47" spans="1:10" ht="8.1" customHeight="1"/>
    <row r="48" spans="1:10" ht="9.9499999999999993" customHeight="1">
      <c r="B48" s="13" t="s">
        <v>64</v>
      </c>
      <c r="C48" s="14"/>
      <c r="D48" s="14"/>
      <c r="E48" s="138" t="s">
        <v>10</v>
      </c>
      <c r="F48" s="138"/>
      <c r="G48" s="138" t="s">
        <v>11</v>
      </c>
      <c r="H48" s="138"/>
      <c r="I48" s="15"/>
      <c r="J48" s="15"/>
    </row>
    <row r="49" spans="1:10" ht="8.1" customHeight="1">
      <c r="A49" s="16" t="s">
        <v>12</v>
      </c>
      <c r="B49" s="17" t="s">
        <v>13</v>
      </c>
      <c r="C49" s="18" t="s">
        <v>14</v>
      </c>
      <c r="D49" s="19" t="s">
        <v>15</v>
      </c>
      <c r="E49" s="18" t="s">
        <v>16</v>
      </c>
      <c r="F49" s="19" t="s">
        <v>17</v>
      </c>
      <c r="G49" s="18" t="s">
        <v>16</v>
      </c>
      <c r="H49" s="19" t="s">
        <v>17</v>
      </c>
      <c r="I49" s="20"/>
      <c r="J49" s="20"/>
    </row>
    <row r="50" spans="1:10" ht="8.1" customHeight="1">
      <c r="A50" s="21">
        <f>(SUM(A44,1))</f>
        <v>43</v>
      </c>
      <c r="B50" s="31" t="s">
        <v>65</v>
      </c>
      <c r="C50" s="23" t="s">
        <v>27</v>
      </c>
      <c r="D50" s="24">
        <v>20</v>
      </c>
      <c r="E50" s="25">
        <v>0</v>
      </c>
      <c r="F50" s="26">
        <f t="shared" ref="F50:F57" si="3">PRODUCT(D50,E50)</f>
        <v>0</v>
      </c>
      <c r="G50" s="25">
        <v>0</v>
      </c>
      <c r="H50" s="26">
        <f t="shared" ref="H50:H57" si="4">PRODUCT(D50,G50)</f>
        <v>0</v>
      </c>
      <c r="I50" s="28"/>
      <c r="J50" s="28"/>
    </row>
    <row r="51" spans="1:10" ht="8.1" customHeight="1">
      <c r="A51" s="21">
        <f t="shared" ref="A51:A61" si="5">(SUM(A50,1))</f>
        <v>44</v>
      </c>
      <c r="B51" s="31" t="s">
        <v>66</v>
      </c>
      <c r="C51" s="23" t="s">
        <v>27</v>
      </c>
      <c r="D51" s="24">
        <v>50</v>
      </c>
      <c r="E51" s="25">
        <v>0</v>
      </c>
      <c r="F51" s="26">
        <f t="shared" si="3"/>
        <v>0</v>
      </c>
      <c r="G51" s="25">
        <v>0</v>
      </c>
      <c r="H51" s="26">
        <f t="shared" si="4"/>
        <v>0</v>
      </c>
      <c r="I51" s="28"/>
      <c r="J51" s="28"/>
    </row>
    <row r="52" spans="1:10" ht="8.1" customHeight="1">
      <c r="A52" s="21">
        <f t="shared" si="5"/>
        <v>45</v>
      </c>
      <c r="B52" s="31" t="s">
        <v>67</v>
      </c>
      <c r="C52" s="23" t="s">
        <v>27</v>
      </c>
      <c r="D52" s="24">
        <v>30</v>
      </c>
      <c r="E52" s="25">
        <v>0</v>
      </c>
      <c r="F52" s="26">
        <f t="shared" si="3"/>
        <v>0</v>
      </c>
      <c r="G52" s="25">
        <v>0</v>
      </c>
      <c r="H52" s="26">
        <f t="shared" si="4"/>
        <v>0</v>
      </c>
      <c r="I52" s="28"/>
      <c r="J52" s="28"/>
    </row>
    <row r="53" spans="1:10" ht="8.1" customHeight="1">
      <c r="A53" s="21">
        <f t="shared" si="5"/>
        <v>46</v>
      </c>
      <c r="B53" s="31" t="s">
        <v>68</v>
      </c>
      <c r="C53" s="23" t="s">
        <v>27</v>
      </c>
      <c r="D53" s="24">
        <v>20</v>
      </c>
      <c r="E53" s="25">
        <v>0</v>
      </c>
      <c r="F53" s="26">
        <f t="shared" si="3"/>
        <v>0</v>
      </c>
      <c r="G53" s="25">
        <v>0</v>
      </c>
      <c r="H53" s="26">
        <f t="shared" si="4"/>
        <v>0</v>
      </c>
      <c r="I53" s="28"/>
      <c r="J53" s="28"/>
    </row>
    <row r="54" spans="1:10" ht="8.1" customHeight="1">
      <c r="A54" s="21">
        <f t="shared" si="5"/>
        <v>47</v>
      </c>
      <c r="B54" s="31" t="s">
        <v>32</v>
      </c>
      <c r="C54" s="23" t="s">
        <v>27</v>
      </c>
      <c r="D54" s="24">
        <v>120</v>
      </c>
      <c r="E54" s="25">
        <v>0</v>
      </c>
      <c r="F54" s="26">
        <f t="shared" si="3"/>
        <v>0</v>
      </c>
      <c r="G54" s="25">
        <v>0</v>
      </c>
      <c r="H54" s="26">
        <f t="shared" si="4"/>
        <v>0</v>
      </c>
      <c r="I54" s="28"/>
      <c r="J54" s="28"/>
    </row>
    <row r="55" spans="1:10" ht="8.1" customHeight="1">
      <c r="A55" s="21">
        <f t="shared" si="5"/>
        <v>48</v>
      </c>
      <c r="B55" s="63" t="s">
        <v>69</v>
      </c>
      <c r="C55" s="23" t="s">
        <v>19</v>
      </c>
      <c r="D55" s="24">
        <v>1</v>
      </c>
      <c r="E55" s="25">
        <v>0</v>
      </c>
      <c r="F55" s="26">
        <f t="shared" si="3"/>
        <v>0</v>
      </c>
      <c r="G55" s="25">
        <v>0</v>
      </c>
      <c r="H55" s="26">
        <f t="shared" si="4"/>
        <v>0</v>
      </c>
      <c r="I55" s="28"/>
      <c r="J55" s="28"/>
    </row>
    <row r="56" spans="1:10" ht="8.1" customHeight="1">
      <c r="A56" s="21">
        <f t="shared" si="5"/>
        <v>49</v>
      </c>
      <c r="B56" s="64" t="s">
        <v>70</v>
      </c>
      <c r="C56" s="65" t="s">
        <v>19</v>
      </c>
      <c r="D56" s="66">
        <v>1</v>
      </c>
      <c r="E56" s="25">
        <v>0</v>
      </c>
      <c r="F56" s="26">
        <f t="shared" si="3"/>
        <v>0</v>
      </c>
      <c r="G56" s="25">
        <v>0</v>
      </c>
      <c r="H56" s="26">
        <f t="shared" si="4"/>
        <v>0</v>
      </c>
      <c r="I56" s="27"/>
      <c r="J56" s="28"/>
    </row>
    <row r="57" spans="1:10" ht="8.1" customHeight="1">
      <c r="A57" s="21">
        <f t="shared" si="5"/>
        <v>50</v>
      </c>
      <c r="B57" s="64" t="s">
        <v>71</v>
      </c>
      <c r="C57" s="65" t="s">
        <v>19</v>
      </c>
      <c r="D57" s="66">
        <v>1</v>
      </c>
      <c r="E57" s="25">
        <v>0</v>
      </c>
      <c r="F57" s="26">
        <f t="shared" si="3"/>
        <v>0</v>
      </c>
      <c r="G57" s="25">
        <v>0</v>
      </c>
      <c r="H57" s="26">
        <f t="shared" si="4"/>
        <v>0</v>
      </c>
      <c r="I57" s="27"/>
      <c r="J57" s="28"/>
    </row>
    <row r="58" spans="1:10" ht="8.1" customHeight="1">
      <c r="A58" s="45">
        <f t="shared" si="5"/>
        <v>51</v>
      </c>
      <c r="B58" s="46"/>
      <c r="C58" s="47"/>
      <c r="D58" s="47"/>
      <c r="E58" s="47"/>
      <c r="F58" s="48">
        <f>SUM(F50:F57)</f>
        <v>0</v>
      </c>
      <c r="G58" s="46"/>
      <c r="H58" s="48">
        <f>SUM(H50:H57)</f>
        <v>0</v>
      </c>
      <c r="I58" s="49"/>
      <c r="J58" s="49"/>
    </row>
    <row r="59" spans="1:10" ht="8.1" customHeight="1">
      <c r="A59" s="50">
        <f t="shared" si="5"/>
        <v>52</v>
      </c>
      <c r="B59" s="51" t="s">
        <v>60</v>
      </c>
      <c r="C59" s="52"/>
      <c r="D59" s="53">
        <v>3</v>
      </c>
      <c r="E59" s="52" t="s">
        <v>61</v>
      </c>
      <c r="F59" s="54">
        <f>ROUND(F58*D59*0.01,1)</f>
        <v>0</v>
      </c>
      <c r="G59" s="55"/>
      <c r="H59" s="56"/>
      <c r="I59" s="49"/>
      <c r="J59" s="49"/>
    </row>
    <row r="60" spans="1:10" ht="8.1" customHeight="1">
      <c r="A60" s="50">
        <f t="shared" si="5"/>
        <v>53</v>
      </c>
      <c r="B60" s="51" t="s">
        <v>62</v>
      </c>
      <c r="C60" s="52"/>
      <c r="D60" s="53">
        <v>15</v>
      </c>
      <c r="E60" s="52" t="s">
        <v>61</v>
      </c>
      <c r="F60" s="57"/>
      <c r="G60" s="55"/>
      <c r="H60" s="54">
        <f>ROUND(H58*D60*0.01,1)</f>
        <v>0</v>
      </c>
      <c r="I60" s="49"/>
      <c r="J60" s="49"/>
    </row>
    <row r="61" spans="1:10" ht="8.1" customHeight="1">
      <c r="A61" s="58">
        <f t="shared" si="5"/>
        <v>54</v>
      </c>
      <c r="B61" s="59" t="s">
        <v>63</v>
      </c>
      <c r="C61" s="60"/>
      <c r="D61" s="60"/>
      <c r="E61" s="60"/>
      <c r="F61" s="61">
        <f>SUM(F58:F60)</f>
        <v>0</v>
      </c>
      <c r="G61" s="62"/>
      <c r="H61" s="61">
        <f>SUM(H58:H60)</f>
        <v>0</v>
      </c>
      <c r="I61" s="49"/>
      <c r="J61" s="49"/>
    </row>
    <row r="62" spans="1:10" ht="8.1" customHeight="1">
      <c r="B62" s="67"/>
      <c r="C62" s="52"/>
      <c r="D62" s="52"/>
      <c r="E62" s="52"/>
      <c r="F62" s="68"/>
      <c r="G62" s="52"/>
      <c r="H62" s="68"/>
      <c r="I62" s="49"/>
      <c r="J62" s="49"/>
    </row>
    <row r="63" spans="1:10" ht="8.1" customHeight="1">
      <c r="B63" s="67"/>
      <c r="C63" s="52"/>
      <c r="D63" s="52"/>
      <c r="E63" s="52"/>
      <c r="F63" s="68"/>
      <c r="G63" s="52"/>
      <c r="H63" s="68"/>
      <c r="I63" s="49"/>
      <c r="J63" s="49"/>
    </row>
    <row r="64" spans="1:10" ht="8.1" customHeight="1">
      <c r="B64" s="67"/>
      <c r="C64" s="52"/>
      <c r="D64" s="52"/>
      <c r="E64" s="52"/>
      <c r="F64" s="68"/>
      <c r="G64" s="52"/>
      <c r="H64" s="68"/>
      <c r="I64" s="49"/>
      <c r="J64" s="49"/>
    </row>
    <row r="65" spans="1:10" ht="9.9499999999999993" customHeight="1">
      <c r="B65" s="13" t="s">
        <v>72</v>
      </c>
      <c r="C65" s="14"/>
      <c r="D65" s="14"/>
      <c r="E65" s="138" t="s">
        <v>10</v>
      </c>
      <c r="F65" s="138"/>
      <c r="G65" s="138" t="s">
        <v>11</v>
      </c>
      <c r="H65" s="138"/>
    </row>
    <row r="66" spans="1:10" ht="8.1" customHeight="1">
      <c r="A66" s="16" t="s">
        <v>12</v>
      </c>
      <c r="B66" s="17" t="s">
        <v>13</v>
      </c>
      <c r="C66" s="18" t="s">
        <v>14</v>
      </c>
      <c r="D66" s="19" t="s">
        <v>15</v>
      </c>
      <c r="E66" s="18" t="s">
        <v>16</v>
      </c>
      <c r="F66" s="19" t="s">
        <v>17</v>
      </c>
      <c r="G66" s="18" t="s">
        <v>16</v>
      </c>
      <c r="H66" s="19" t="s">
        <v>17</v>
      </c>
      <c r="I66" s="15"/>
    </row>
    <row r="67" spans="1:10" ht="18" customHeight="1">
      <c r="A67" s="21">
        <f>(SUM(A61,1))</f>
        <v>55</v>
      </c>
      <c r="B67" s="64" t="s">
        <v>73</v>
      </c>
      <c r="C67" s="65" t="s">
        <v>19</v>
      </c>
      <c r="D67" s="66">
        <v>1</v>
      </c>
      <c r="E67" s="25">
        <v>0</v>
      </c>
      <c r="F67" s="26">
        <f t="shared" ref="F67:F85" si="6">PRODUCT(D67,E67)</f>
        <v>0</v>
      </c>
      <c r="G67" s="25">
        <v>0</v>
      </c>
      <c r="H67" s="26">
        <f t="shared" ref="H67:H85" si="7">PRODUCT(D67,G67)</f>
        <v>0</v>
      </c>
      <c r="I67" s="28"/>
      <c r="J67" s="28"/>
    </row>
    <row r="68" spans="1:10" ht="8.1" customHeight="1">
      <c r="A68" s="21">
        <f t="shared" ref="A68:A89" si="8">(SUM(A67,1))</f>
        <v>56</v>
      </c>
      <c r="B68" s="22" t="s">
        <v>74</v>
      </c>
      <c r="C68" s="65" t="s">
        <v>19</v>
      </c>
      <c r="D68" s="69">
        <v>1</v>
      </c>
      <c r="E68" s="25">
        <v>0</v>
      </c>
      <c r="F68" s="26">
        <f t="shared" si="6"/>
        <v>0</v>
      </c>
      <c r="G68" s="25">
        <v>0</v>
      </c>
      <c r="H68" s="26">
        <f t="shared" si="7"/>
        <v>0</v>
      </c>
      <c r="I68" s="27"/>
      <c r="J68" s="28"/>
    </row>
    <row r="69" spans="1:10" ht="8.1" customHeight="1">
      <c r="A69" s="21">
        <f t="shared" si="8"/>
        <v>57</v>
      </c>
      <c r="B69" s="70" t="s">
        <v>75</v>
      </c>
      <c r="C69" s="65" t="s">
        <v>19</v>
      </c>
      <c r="D69" s="69">
        <v>1</v>
      </c>
      <c r="E69" s="25">
        <v>0</v>
      </c>
      <c r="F69" s="26">
        <f t="shared" si="6"/>
        <v>0</v>
      </c>
      <c r="G69" s="25">
        <v>0</v>
      </c>
      <c r="H69" s="26">
        <f t="shared" si="7"/>
        <v>0</v>
      </c>
      <c r="I69" s="27"/>
      <c r="J69" s="28"/>
    </row>
    <row r="70" spans="1:10" ht="8.1" customHeight="1">
      <c r="A70" s="21">
        <f t="shared" si="8"/>
        <v>58</v>
      </c>
      <c r="B70" s="70" t="s">
        <v>76</v>
      </c>
      <c r="C70" s="65" t="s">
        <v>19</v>
      </c>
      <c r="D70" s="69">
        <v>1</v>
      </c>
      <c r="E70" s="25">
        <v>0</v>
      </c>
      <c r="F70" s="26">
        <f t="shared" si="6"/>
        <v>0</v>
      </c>
      <c r="G70" s="25">
        <v>0</v>
      </c>
      <c r="H70" s="26">
        <f t="shared" si="7"/>
        <v>0</v>
      </c>
      <c r="I70" s="27"/>
      <c r="J70" s="28"/>
    </row>
    <row r="71" spans="1:10" ht="8.1" customHeight="1">
      <c r="A71" s="21">
        <f t="shared" si="8"/>
        <v>59</v>
      </c>
      <c r="B71" s="70" t="s">
        <v>77</v>
      </c>
      <c r="C71" s="65" t="s">
        <v>19</v>
      </c>
      <c r="D71" s="69">
        <v>3</v>
      </c>
      <c r="E71" s="25">
        <v>0</v>
      </c>
      <c r="F71" s="26">
        <f t="shared" si="6"/>
        <v>0</v>
      </c>
      <c r="G71" s="25">
        <v>0</v>
      </c>
      <c r="H71" s="26">
        <f t="shared" si="7"/>
        <v>0</v>
      </c>
      <c r="I71" s="27"/>
      <c r="J71" s="28"/>
    </row>
    <row r="72" spans="1:10" ht="8.1" customHeight="1">
      <c r="A72" s="21">
        <f t="shared" si="8"/>
        <v>60</v>
      </c>
      <c r="B72" s="70" t="s">
        <v>78</v>
      </c>
      <c r="C72" s="65" t="s">
        <v>19</v>
      </c>
      <c r="D72" s="69">
        <v>1</v>
      </c>
      <c r="E72" s="25">
        <v>0</v>
      </c>
      <c r="F72" s="26">
        <f t="shared" si="6"/>
        <v>0</v>
      </c>
      <c r="G72" s="25">
        <v>0</v>
      </c>
      <c r="H72" s="26">
        <f t="shared" si="7"/>
        <v>0</v>
      </c>
      <c r="I72" s="27"/>
      <c r="J72" s="28"/>
    </row>
    <row r="73" spans="1:10" ht="8.1" customHeight="1">
      <c r="A73" s="21">
        <f t="shared" si="8"/>
        <v>61</v>
      </c>
      <c r="B73" s="70" t="s">
        <v>79</v>
      </c>
      <c r="C73" s="65" t="s">
        <v>19</v>
      </c>
      <c r="D73" s="69">
        <v>1</v>
      </c>
      <c r="E73" s="25">
        <v>0</v>
      </c>
      <c r="F73" s="26">
        <f t="shared" si="6"/>
        <v>0</v>
      </c>
      <c r="G73" s="25">
        <v>0</v>
      </c>
      <c r="H73" s="26">
        <f t="shared" si="7"/>
        <v>0</v>
      </c>
      <c r="I73" s="27"/>
      <c r="J73" s="28"/>
    </row>
    <row r="74" spans="1:10" ht="8.1" customHeight="1">
      <c r="A74" s="21">
        <f t="shared" si="8"/>
        <v>62</v>
      </c>
      <c r="B74" s="70" t="s">
        <v>80</v>
      </c>
      <c r="C74" s="65" t="s">
        <v>19</v>
      </c>
      <c r="D74" s="69">
        <v>20</v>
      </c>
      <c r="E74" s="25">
        <v>0</v>
      </c>
      <c r="F74" s="26">
        <f t="shared" si="6"/>
        <v>0</v>
      </c>
      <c r="G74" s="25">
        <v>0</v>
      </c>
      <c r="H74" s="26">
        <f t="shared" si="7"/>
        <v>0</v>
      </c>
      <c r="I74" s="27"/>
      <c r="J74" s="28"/>
    </row>
    <row r="75" spans="1:10" ht="8.1" customHeight="1">
      <c r="A75" s="21">
        <f t="shared" si="8"/>
        <v>63</v>
      </c>
      <c r="B75" s="70" t="s">
        <v>81</v>
      </c>
      <c r="C75" s="65" t="s">
        <v>19</v>
      </c>
      <c r="D75" s="69">
        <v>1</v>
      </c>
      <c r="E75" s="25">
        <v>0</v>
      </c>
      <c r="F75" s="26">
        <f t="shared" si="6"/>
        <v>0</v>
      </c>
      <c r="G75" s="25">
        <v>0</v>
      </c>
      <c r="H75" s="26">
        <f t="shared" si="7"/>
        <v>0</v>
      </c>
      <c r="I75" s="27"/>
      <c r="J75" s="28"/>
    </row>
    <row r="76" spans="1:10" ht="8.1" customHeight="1">
      <c r="A76" s="21">
        <f t="shared" si="8"/>
        <v>64</v>
      </c>
      <c r="B76" s="70" t="s">
        <v>82</v>
      </c>
      <c r="C76" s="65" t="s">
        <v>19</v>
      </c>
      <c r="D76" s="69">
        <v>3</v>
      </c>
      <c r="E76" s="25">
        <v>0</v>
      </c>
      <c r="F76" s="26">
        <f t="shared" si="6"/>
        <v>0</v>
      </c>
      <c r="G76" s="25">
        <v>0</v>
      </c>
      <c r="H76" s="26">
        <f t="shared" si="7"/>
        <v>0</v>
      </c>
      <c r="I76" s="27"/>
      <c r="J76" s="28"/>
    </row>
    <row r="77" spans="1:10" ht="8.1" customHeight="1">
      <c r="A77" s="21">
        <f t="shared" si="8"/>
        <v>65</v>
      </c>
      <c r="B77" s="70" t="s">
        <v>83</v>
      </c>
      <c r="C77" s="65" t="s">
        <v>19</v>
      </c>
      <c r="D77" s="69">
        <v>4</v>
      </c>
      <c r="E77" s="25">
        <v>0</v>
      </c>
      <c r="F77" s="26">
        <f t="shared" si="6"/>
        <v>0</v>
      </c>
      <c r="G77" s="25">
        <v>0</v>
      </c>
      <c r="H77" s="26">
        <f t="shared" si="7"/>
        <v>0</v>
      </c>
      <c r="I77" s="27"/>
      <c r="J77" s="28"/>
    </row>
    <row r="78" spans="1:10" ht="8.1" customHeight="1">
      <c r="A78" s="21">
        <f t="shared" si="8"/>
        <v>66</v>
      </c>
      <c r="B78" s="64" t="s">
        <v>84</v>
      </c>
      <c r="C78" s="71" t="s">
        <v>19</v>
      </c>
      <c r="D78" s="66">
        <v>5</v>
      </c>
      <c r="E78" s="25">
        <v>0</v>
      </c>
      <c r="F78" s="26">
        <f t="shared" si="6"/>
        <v>0</v>
      </c>
      <c r="G78" s="25">
        <v>0</v>
      </c>
      <c r="H78" s="26">
        <f t="shared" si="7"/>
        <v>0</v>
      </c>
      <c r="I78" s="36"/>
      <c r="J78" s="34"/>
    </row>
    <row r="79" spans="1:10" ht="8.1" customHeight="1">
      <c r="A79" s="21">
        <f t="shared" si="8"/>
        <v>67</v>
      </c>
      <c r="B79" s="70" t="s">
        <v>85</v>
      </c>
      <c r="C79" s="65" t="s">
        <v>19</v>
      </c>
      <c r="D79" s="69">
        <v>1</v>
      </c>
      <c r="E79" s="25">
        <v>0</v>
      </c>
      <c r="F79" s="26">
        <f t="shared" si="6"/>
        <v>0</v>
      </c>
      <c r="G79" s="25">
        <v>0</v>
      </c>
      <c r="H79" s="26">
        <f t="shared" si="7"/>
        <v>0</v>
      </c>
      <c r="I79" s="28"/>
      <c r="J79" s="28"/>
    </row>
    <row r="80" spans="1:10" ht="8.1" customHeight="1">
      <c r="A80" s="21">
        <f t="shared" si="8"/>
        <v>68</v>
      </c>
      <c r="B80" s="70" t="s">
        <v>86</v>
      </c>
      <c r="C80" s="65" t="s">
        <v>19</v>
      </c>
      <c r="D80" s="69">
        <v>1</v>
      </c>
      <c r="E80" s="25">
        <v>0</v>
      </c>
      <c r="F80" s="26">
        <f t="shared" si="6"/>
        <v>0</v>
      </c>
      <c r="G80" s="25">
        <v>0</v>
      </c>
      <c r="H80" s="26">
        <f t="shared" si="7"/>
        <v>0</v>
      </c>
      <c r="I80" s="28"/>
      <c r="J80" s="28"/>
    </row>
    <row r="81" spans="1:10" ht="8.1" customHeight="1">
      <c r="A81" s="21">
        <f t="shared" si="8"/>
        <v>69</v>
      </c>
      <c r="B81" s="64" t="s">
        <v>87</v>
      </c>
      <c r="C81" s="71" t="s">
        <v>19</v>
      </c>
      <c r="D81" s="66">
        <v>1</v>
      </c>
      <c r="E81" s="25">
        <v>0</v>
      </c>
      <c r="F81" s="26">
        <f t="shared" si="6"/>
        <v>0</v>
      </c>
      <c r="G81" s="25">
        <v>0</v>
      </c>
      <c r="H81" s="26">
        <f t="shared" si="7"/>
        <v>0</v>
      </c>
      <c r="I81" s="36"/>
      <c r="J81" s="34"/>
    </row>
    <row r="82" spans="1:10" ht="8.1" customHeight="1">
      <c r="A82" s="21">
        <f t="shared" si="8"/>
        <v>70</v>
      </c>
      <c r="B82" s="64" t="s">
        <v>88</v>
      </c>
      <c r="C82" s="65" t="s">
        <v>19</v>
      </c>
      <c r="D82" s="66">
        <v>2</v>
      </c>
      <c r="E82" s="25">
        <v>0</v>
      </c>
      <c r="F82" s="26">
        <f t="shared" si="6"/>
        <v>0</v>
      </c>
      <c r="G82" s="25">
        <v>0</v>
      </c>
      <c r="H82" s="26">
        <f t="shared" si="7"/>
        <v>0</v>
      </c>
      <c r="I82" s="27"/>
      <c r="J82" s="28"/>
    </row>
    <row r="83" spans="1:10" ht="8.1" customHeight="1">
      <c r="A83" s="21">
        <f t="shared" si="8"/>
        <v>71</v>
      </c>
      <c r="B83" s="64" t="s">
        <v>89</v>
      </c>
      <c r="C83" s="65" t="s">
        <v>19</v>
      </c>
      <c r="D83" s="66">
        <v>2</v>
      </c>
      <c r="E83" s="25">
        <v>0</v>
      </c>
      <c r="F83" s="26">
        <f t="shared" si="6"/>
        <v>0</v>
      </c>
      <c r="G83" s="25">
        <v>0</v>
      </c>
      <c r="H83" s="26">
        <f t="shared" si="7"/>
        <v>0</v>
      </c>
      <c r="I83" s="27"/>
      <c r="J83" s="28"/>
    </row>
    <row r="84" spans="1:10" ht="8.1" customHeight="1">
      <c r="A84" s="21">
        <f t="shared" si="8"/>
        <v>72</v>
      </c>
      <c r="B84" s="70" t="s">
        <v>90</v>
      </c>
      <c r="C84" s="65" t="s">
        <v>19</v>
      </c>
      <c r="D84" s="69">
        <v>28</v>
      </c>
      <c r="E84" s="25">
        <v>0</v>
      </c>
      <c r="F84" s="26">
        <f t="shared" si="6"/>
        <v>0</v>
      </c>
      <c r="G84" s="25">
        <v>0</v>
      </c>
      <c r="H84" s="26">
        <f t="shared" si="7"/>
        <v>0</v>
      </c>
      <c r="I84" s="27"/>
      <c r="J84" s="28"/>
    </row>
    <row r="85" spans="1:10" ht="8.1" customHeight="1">
      <c r="A85" s="21">
        <f t="shared" si="8"/>
        <v>73</v>
      </c>
      <c r="B85" s="70" t="s">
        <v>91</v>
      </c>
      <c r="C85" s="65" t="s">
        <v>52</v>
      </c>
      <c r="D85" s="69">
        <v>1</v>
      </c>
      <c r="E85" s="25">
        <v>0</v>
      </c>
      <c r="F85" s="26">
        <f t="shared" si="6"/>
        <v>0</v>
      </c>
      <c r="G85" s="25">
        <v>0</v>
      </c>
      <c r="H85" s="26">
        <f t="shared" si="7"/>
        <v>0</v>
      </c>
      <c r="I85" s="27"/>
      <c r="J85" s="28"/>
    </row>
    <row r="86" spans="1:10" ht="8.1" customHeight="1">
      <c r="A86" s="45">
        <f t="shared" si="8"/>
        <v>74</v>
      </c>
      <c r="B86" s="46"/>
      <c r="C86" s="47"/>
      <c r="D86" s="47"/>
      <c r="E86" s="47"/>
      <c r="F86" s="48">
        <f>SUM(F67:F85)</f>
        <v>0</v>
      </c>
      <c r="G86" s="46"/>
      <c r="H86" s="48">
        <f>SUM(H67:H85)</f>
        <v>0</v>
      </c>
      <c r="I86" s="49"/>
      <c r="J86" s="49"/>
    </row>
    <row r="87" spans="1:10" ht="8.1" customHeight="1">
      <c r="A87" s="50">
        <f t="shared" si="8"/>
        <v>75</v>
      </c>
      <c r="B87" s="51" t="s">
        <v>60</v>
      </c>
      <c r="C87" s="52"/>
      <c r="D87" s="53">
        <v>3</v>
      </c>
      <c r="E87" s="52" t="s">
        <v>61</v>
      </c>
      <c r="F87" s="54">
        <f>ROUND(F86*D87*0.01,1)</f>
        <v>0</v>
      </c>
      <c r="G87" s="55"/>
      <c r="H87" s="56"/>
      <c r="I87" s="49"/>
      <c r="J87" s="49"/>
    </row>
    <row r="88" spans="1:10" ht="8.1" customHeight="1">
      <c r="A88" s="50">
        <f t="shared" si="8"/>
        <v>76</v>
      </c>
      <c r="B88" s="51" t="s">
        <v>62</v>
      </c>
      <c r="C88" s="52"/>
      <c r="D88" s="53">
        <v>6</v>
      </c>
      <c r="E88" s="52" t="s">
        <v>61</v>
      </c>
      <c r="F88" s="57"/>
      <c r="G88" s="55"/>
      <c r="H88" s="54">
        <f>ROUND(H86*D88*0.01,1)</f>
        <v>0</v>
      </c>
      <c r="I88" s="49"/>
      <c r="J88" s="49"/>
    </row>
    <row r="89" spans="1:10" ht="8.1" customHeight="1">
      <c r="A89" s="58">
        <f t="shared" si="8"/>
        <v>77</v>
      </c>
      <c r="B89" s="59" t="s">
        <v>63</v>
      </c>
      <c r="C89" s="60"/>
      <c r="D89" s="60"/>
      <c r="E89" s="60"/>
      <c r="F89" s="61">
        <f>SUM(F86:F88)</f>
        <v>0</v>
      </c>
      <c r="G89" s="62"/>
      <c r="H89" s="61">
        <f>SUM(H86:H88)</f>
        <v>0</v>
      </c>
      <c r="I89" s="49"/>
      <c r="J89" s="49"/>
    </row>
    <row r="90" spans="1:10" ht="8.1" customHeight="1">
      <c r="B90" s="67"/>
      <c r="C90" s="52"/>
      <c r="D90" s="52"/>
      <c r="E90" s="52"/>
      <c r="F90" s="68"/>
      <c r="G90" s="52"/>
      <c r="H90" s="68"/>
      <c r="I90" s="49"/>
      <c r="J90" s="49"/>
    </row>
    <row r="91" spans="1:10" ht="8.1" customHeight="1">
      <c r="B91" s="67"/>
      <c r="C91" s="52"/>
      <c r="D91" s="52"/>
      <c r="E91" s="52"/>
      <c r="F91" s="68"/>
      <c r="G91" s="52"/>
      <c r="H91" s="68"/>
      <c r="I91" s="49"/>
      <c r="J91" s="49"/>
    </row>
    <row r="92" spans="1:10" ht="8.1" customHeight="1">
      <c r="B92" s="67"/>
      <c r="C92" s="52"/>
      <c r="D92" s="52"/>
      <c r="E92" s="52"/>
      <c r="F92" s="68"/>
      <c r="G92" s="52"/>
      <c r="H92" s="68"/>
      <c r="I92" s="49"/>
      <c r="J92" s="49"/>
    </row>
    <row r="93" spans="1:10" ht="9.9499999999999993" customHeight="1">
      <c r="B93" s="13" t="s">
        <v>92</v>
      </c>
      <c r="C93" s="14"/>
      <c r="D93" s="14"/>
      <c r="E93" s="138" t="s">
        <v>10</v>
      </c>
      <c r="F93" s="138"/>
      <c r="G93" s="138" t="s">
        <v>11</v>
      </c>
      <c r="H93" s="138"/>
    </row>
    <row r="94" spans="1:10" ht="8.1" customHeight="1">
      <c r="A94" s="16" t="s">
        <v>12</v>
      </c>
      <c r="B94" s="17" t="s">
        <v>13</v>
      </c>
      <c r="C94" s="18" t="s">
        <v>14</v>
      </c>
      <c r="D94" s="19" t="s">
        <v>15</v>
      </c>
      <c r="E94" s="18" t="s">
        <v>16</v>
      </c>
      <c r="F94" s="19" t="s">
        <v>17</v>
      </c>
      <c r="G94" s="18" t="s">
        <v>16</v>
      </c>
      <c r="H94" s="19" t="s">
        <v>17</v>
      </c>
      <c r="I94" s="15"/>
    </row>
    <row r="95" spans="1:10" ht="18" customHeight="1">
      <c r="A95" s="21">
        <f>(SUM(A89,1))</f>
        <v>78</v>
      </c>
      <c r="B95" s="64" t="s">
        <v>93</v>
      </c>
      <c r="C95" s="65" t="s">
        <v>19</v>
      </c>
      <c r="D95" s="66">
        <v>1</v>
      </c>
      <c r="E95" s="25">
        <v>0</v>
      </c>
      <c r="F95" s="26">
        <f t="shared" ref="F95:F103" si="9">PRODUCT(D95,E95)</f>
        <v>0</v>
      </c>
      <c r="G95" s="25">
        <v>0</v>
      </c>
      <c r="H95" s="26">
        <f t="shared" ref="H95:H103" si="10">PRODUCT(D95,G95)</f>
        <v>0</v>
      </c>
      <c r="I95" s="28"/>
      <c r="J95" s="28"/>
    </row>
    <row r="96" spans="1:10" ht="8.1" customHeight="1">
      <c r="A96" s="21">
        <f t="shared" ref="A96:A107" si="11">(SUM(A95,1))</f>
        <v>79</v>
      </c>
      <c r="B96" s="22" t="s">
        <v>94</v>
      </c>
      <c r="C96" s="65" t="s">
        <v>19</v>
      </c>
      <c r="D96" s="69">
        <v>1</v>
      </c>
      <c r="E96" s="25">
        <v>0</v>
      </c>
      <c r="F96" s="26">
        <f t="shared" si="9"/>
        <v>0</v>
      </c>
      <c r="G96" s="25">
        <v>0</v>
      </c>
      <c r="H96" s="26">
        <f t="shared" si="10"/>
        <v>0</v>
      </c>
      <c r="I96" s="27"/>
      <c r="J96" s="28"/>
    </row>
    <row r="97" spans="1:10" ht="8.1" customHeight="1">
      <c r="A97" s="21">
        <f t="shared" si="11"/>
        <v>80</v>
      </c>
      <c r="B97" s="64" t="s">
        <v>95</v>
      </c>
      <c r="C97" s="65" t="s">
        <v>19</v>
      </c>
      <c r="D97" s="66">
        <v>1</v>
      </c>
      <c r="E97" s="25">
        <v>0</v>
      </c>
      <c r="F97" s="26">
        <f t="shared" si="9"/>
        <v>0</v>
      </c>
      <c r="G97" s="25">
        <v>0</v>
      </c>
      <c r="H97" s="26">
        <f t="shared" si="10"/>
        <v>0</v>
      </c>
      <c r="I97" s="27"/>
      <c r="J97" s="28"/>
    </row>
    <row r="98" spans="1:10" ht="8.1" customHeight="1">
      <c r="A98" s="21">
        <f t="shared" si="11"/>
        <v>81</v>
      </c>
      <c r="B98" s="70" t="s">
        <v>80</v>
      </c>
      <c r="C98" s="65" t="s">
        <v>19</v>
      </c>
      <c r="D98" s="69">
        <v>6</v>
      </c>
      <c r="E98" s="25">
        <v>0</v>
      </c>
      <c r="F98" s="26">
        <f t="shared" si="9"/>
        <v>0</v>
      </c>
      <c r="G98" s="25">
        <v>0</v>
      </c>
      <c r="H98" s="26">
        <f t="shared" si="10"/>
        <v>0</v>
      </c>
      <c r="I98" s="27"/>
      <c r="J98" s="28"/>
    </row>
    <row r="99" spans="1:10" ht="8.1" customHeight="1">
      <c r="A99" s="21">
        <f t="shared" si="11"/>
        <v>82</v>
      </c>
      <c r="B99" s="70" t="s">
        <v>82</v>
      </c>
      <c r="C99" s="65" t="s">
        <v>19</v>
      </c>
      <c r="D99" s="69">
        <v>1</v>
      </c>
      <c r="E99" s="25">
        <v>0</v>
      </c>
      <c r="F99" s="26">
        <f t="shared" si="9"/>
        <v>0</v>
      </c>
      <c r="G99" s="25">
        <v>0</v>
      </c>
      <c r="H99" s="26">
        <f t="shared" si="10"/>
        <v>0</v>
      </c>
      <c r="I99" s="27"/>
      <c r="J99" s="28"/>
    </row>
    <row r="100" spans="1:10" ht="8.1" customHeight="1">
      <c r="A100" s="21">
        <f t="shared" si="11"/>
        <v>83</v>
      </c>
      <c r="B100" s="70" t="s">
        <v>83</v>
      </c>
      <c r="C100" s="65" t="s">
        <v>19</v>
      </c>
      <c r="D100" s="69">
        <v>1</v>
      </c>
      <c r="E100" s="25">
        <v>0</v>
      </c>
      <c r="F100" s="26">
        <f t="shared" si="9"/>
        <v>0</v>
      </c>
      <c r="G100" s="25">
        <v>0</v>
      </c>
      <c r="H100" s="26">
        <f t="shared" si="10"/>
        <v>0</v>
      </c>
      <c r="I100" s="27"/>
      <c r="J100" s="28"/>
    </row>
    <row r="101" spans="1:10" ht="8.1" customHeight="1">
      <c r="A101" s="21">
        <f t="shared" si="11"/>
        <v>84</v>
      </c>
      <c r="B101" s="64" t="s">
        <v>84</v>
      </c>
      <c r="C101" s="71" t="s">
        <v>19</v>
      </c>
      <c r="D101" s="66">
        <v>2</v>
      </c>
      <c r="E101" s="25">
        <v>0</v>
      </c>
      <c r="F101" s="26">
        <f t="shared" si="9"/>
        <v>0</v>
      </c>
      <c r="G101" s="25">
        <v>0</v>
      </c>
      <c r="H101" s="26">
        <f t="shared" si="10"/>
        <v>0</v>
      </c>
      <c r="I101" s="36"/>
      <c r="J101" s="34"/>
    </row>
    <row r="102" spans="1:10" ht="8.1" customHeight="1">
      <c r="A102" s="21">
        <f t="shared" si="11"/>
        <v>85</v>
      </c>
      <c r="B102" s="70" t="s">
        <v>90</v>
      </c>
      <c r="C102" s="65" t="s">
        <v>19</v>
      </c>
      <c r="D102" s="69">
        <v>6</v>
      </c>
      <c r="E102" s="25">
        <v>0</v>
      </c>
      <c r="F102" s="26">
        <f t="shared" si="9"/>
        <v>0</v>
      </c>
      <c r="G102" s="25">
        <v>0</v>
      </c>
      <c r="H102" s="26">
        <f t="shared" si="10"/>
        <v>0</v>
      </c>
      <c r="I102" s="27"/>
      <c r="J102" s="28"/>
    </row>
    <row r="103" spans="1:10" ht="8.1" customHeight="1">
      <c r="A103" s="21">
        <f t="shared" si="11"/>
        <v>86</v>
      </c>
      <c r="B103" s="70" t="s">
        <v>91</v>
      </c>
      <c r="C103" s="65" t="s">
        <v>52</v>
      </c>
      <c r="D103" s="69">
        <v>1</v>
      </c>
      <c r="E103" s="25">
        <v>0</v>
      </c>
      <c r="F103" s="26">
        <f t="shared" si="9"/>
        <v>0</v>
      </c>
      <c r="G103" s="25">
        <v>0</v>
      </c>
      <c r="H103" s="26">
        <f t="shared" si="10"/>
        <v>0</v>
      </c>
      <c r="I103" s="27"/>
      <c r="J103" s="28"/>
    </row>
    <row r="104" spans="1:10" ht="8.1" customHeight="1">
      <c r="A104" s="45">
        <f t="shared" si="11"/>
        <v>87</v>
      </c>
      <c r="B104" s="46"/>
      <c r="C104" s="47"/>
      <c r="D104" s="47"/>
      <c r="E104" s="47"/>
      <c r="F104" s="48">
        <f>SUM(F95:F103)</f>
        <v>0</v>
      </c>
      <c r="G104" s="46"/>
      <c r="H104" s="48">
        <f>SUM(H95:H103)</f>
        <v>0</v>
      </c>
      <c r="I104" s="49"/>
      <c r="J104" s="49"/>
    </row>
    <row r="105" spans="1:10" ht="8.1" customHeight="1">
      <c r="A105" s="50">
        <f t="shared" si="11"/>
        <v>88</v>
      </c>
      <c r="B105" s="51" t="s">
        <v>60</v>
      </c>
      <c r="C105" s="52"/>
      <c r="D105" s="53">
        <v>3</v>
      </c>
      <c r="E105" s="52" t="s">
        <v>61</v>
      </c>
      <c r="F105" s="54">
        <f>ROUND(F104*D105*0.01,1)</f>
        <v>0</v>
      </c>
      <c r="G105" s="55"/>
      <c r="H105" s="56"/>
      <c r="I105" s="49"/>
      <c r="J105" s="49"/>
    </row>
    <row r="106" spans="1:10" ht="8.1" customHeight="1">
      <c r="A106" s="50">
        <f t="shared" si="11"/>
        <v>89</v>
      </c>
      <c r="B106" s="51" t="s">
        <v>62</v>
      </c>
      <c r="C106" s="52"/>
      <c r="D106" s="53">
        <v>6</v>
      </c>
      <c r="E106" s="52" t="s">
        <v>61</v>
      </c>
      <c r="F106" s="57"/>
      <c r="G106" s="55"/>
      <c r="H106" s="54">
        <f>ROUND(H104*D106*0.01,1)</f>
        <v>0</v>
      </c>
      <c r="I106" s="49"/>
      <c r="J106" s="49"/>
    </row>
    <row r="107" spans="1:10" ht="8.1" customHeight="1">
      <c r="A107" s="58">
        <f t="shared" si="11"/>
        <v>90</v>
      </c>
      <c r="B107" s="59" t="s">
        <v>63</v>
      </c>
      <c r="C107" s="60"/>
      <c r="D107" s="60"/>
      <c r="E107" s="60"/>
      <c r="F107" s="61">
        <f>SUM(F104:F106)</f>
        <v>0</v>
      </c>
      <c r="G107" s="62"/>
      <c r="H107" s="61">
        <f>SUM(H104:H106)</f>
        <v>0</v>
      </c>
      <c r="I107" s="49"/>
      <c r="J107" s="49"/>
    </row>
    <row r="108" spans="1:10" ht="8.1" customHeight="1">
      <c r="B108" s="67"/>
      <c r="C108" s="52"/>
      <c r="D108" s="52"/>
      <c r="E108" s="52"/>
      <c r="F108" s="68"/>
      <c r="G108" s="52"/>
      <c r="H108" s="68"/>
      <c r="I108" s="49"/>
      <c r="J108" s="49"/>
    </row>
    <row r="109" spans="1:10" ht="8.1" customHeight="1">
      <c r="B109" s="67"/>
      <c r="C109" s="52"/>
      <c r="D109" s="52"/>
      <c r="E109" s="52"/>
      <c r="F109" s="68"/>
      <c r="G109" s="52"/>
      <c r="H109" s="68"/>
      <c r="I109" s="49"/>
      <c r="J109" s="49"/>
    </row>
    <row r="110" spans="1:10" ht="8.1" customHeight="1">
      <c r="B110" s="67"/>
      <c r="C110" s="52"/>
      <c r="D110" s="52"/>
      <c r="E110" s="52"/>
      <c r="F110" s="68"/>
      <c r="G110" s="52"/>
      <c r="H110" s="68"/>
      <c r="I110" s="49"/>
      <c r="J110" s="49"/>
    </row>
    <row r="111" spans="1:10" ht="9.9499999999999993" customHeight="1">
      <c r="B111" s="13" t="s">
        <v>96</v>
      </c>
      <c r="C111" s="14"/>
      <c r="D111" s="14"/>
      <c r="E111" s="138" t="s">
        <v>10</v>
      </c>
      <c r="F111" s="138"/>
      <c r="G111" s="138" t="s">
        <v>11</v>
      </c>
      <c r="H111" s="138"/>
    </row>
    <row r="112" spans="1:10" ht="8.1" customHeight="1">
      <c r="A112" s="16" t="s">
        <v>12</v>
      </c>
      <c r="B112" s="17" t="s">
        <v>13</v>
      </c>
      <c r="C112" s="18" t="s">
        <v>14</v>
      </c>
      <c r="D112" s="19" t="s">
        <v>15</v>
      </c>
      <c r="E112" s="18" t="s">
        <v>16</v>
      </c>
      <c r="F112" s="19" t="s">
        <v>17</v>
      </c>
      <c r="G112" s="18" t="s">
        <v>16</v>
      </c>
      <c r="H112" s="19" t="s">
        <v>17</v>
      </c>
      <c r="I112" s="15"/>
    </row>
    <row r="113" spans="1:10" ht="18" customHeight="1">
      <c r="A113" s="21">
        <f>(SUM(A107,1))</f>
        <v>91</v>
      </c>
      <c r="B113" s="64" t="s">
        <v>97</v>
      </c>
      <c r="C113" s="65" t="s">
        <v>19</v>
      </c>
      <c r="D113" s="66">
        <v>1</v>
      </c>
      <c r="E113" s="25">
        <v>0</v>
      </c>
      <c r="F113" s="26">
        <f t="shared" ref="F113:F122" si="12">PRODUCT(D113,E113)</f>
        <v>0</v>
      </c>
      <c r="G113" s="25">
        <v>0</v>
      </c>
      <c r="H113" s="26">
        <f t="shared" ref="H113:H122" si="13">PRODUCT(D113,G113)</f>
        <v>0</v>
      </c>
      <c r="I113" s="28"/>
      <c r="J113" s="28"/>
    </row>
    <row r="114" spans="1:10" ht="8.1" customHeight="1">
      <c r="A114" s="21">
        <f t="shared" ref="A114:A126" si="14">(SUM(A113,1))</f>
        <v>92</v>
      </c>
      <c r="B114" s="22" t="s">
        <v>98</v>
      </c>
      <c r="C114" s="65" t="s">
        <v>19</v>
      </c>
      <c r="D114" s="69">
        <v>1</v>
      </c>
      <c r="E114" s="25">
        <v>0</v>
      </c>
      <c r="F114" s="26">
        <f t="shared" si="12"/>
        <v>0</v>
      </c>
      <c r="G114" s="25">
        <v>0</v>
      </c>
      <c r="H114" s="26">
        <f t="shared" si="13"/>
        <v>0</v>
      </c>
      <c r="I114" s="27"/>
      <c r="J114" s="28"/>
    </row>
    <row r="115" spans="1:10" ht="8.1" customHeight="1">
      <c r="A115" s="21">
        <f t="shared" si="14"/>
        <v>93</v>
      </c>
      <c r="B115" s="64" t="s">
        <v>95</v>
      </c>
      <c r="C115" s="65" t="s">
        <v>19</v>
      </c>
      <c r="D115" s="66">
        <v>1</v>
      </c>
      <c r="E115" s="25">
        <v>0</v>
      </c>
      <c r="F115" s="26">
        <f t="shared" si="12"/>
        <v>0</v>
      </c>
      <c r="G115" s="25">
        <v>0</v>
      </c>
      <c r="H115" s="26">
        <f t="shared" si="13"/>
        <v>0</v>
      </c>
      <c r="I115" s="27"/>
      <c r="J115" s="28"/>
    </row>
    <row r="116" spans="1:10" ht="8.1" customHeight="1">
      <c r="A116" s="21">
        <f t="shared" si="14"/>
        <v>94</v>
      </c>
      <c r="B116" s="70" t="s">
        <v>79</v>
      </c>
      <c r="C116" s="65" t="s">
        <v>19</v>
      </c>
      <c r="D116" s="69">
        <v>1</v>
      </c>
      <c r="E116" s="25">
        <v>0</v>
      </c>
      <c r="F116" s="26">
        <f t="shared" si="12"/>
        <v>0</v>
      </c>
      <c r="G116" s="25">
        <v>0</v>
      </c>
      <c r="H116" s="26">
        <f t="shared" si="13"/>
        <v>0</v>
      </c>
      <c r="I116" s="27"/>
      <c r="J116" s="28"/>
    </row>
    <row r="117" spans="1:10" ht="8.1" customHeight="1">
      <c r="A117" s="21">
        <f t="shared" si="14"/>
        <v>95</v>
      </c>
      <c r="B117" s="70" t="s">
        <v>80</v>
      </c>
      <c r="C117" s="65" t="s">
        <v>19</v>
      </c>
      <c r="D117" s="69">
        <v>12</v>
      </c>
      <c r="E117" s="25">
        <v>0</v>
      </c>
      <c r="F117" s="26">
        <f t="shared" si="12"/>
        <v>0</v>
      </c>
      <c r="G117" s="25">
        <v>0</v>
      </c>
      <c r="H117" s="26">
        <f t="shared" si="13"/>
        <v>0</v>
      </c>
      <c r="I117" s="27"/>
      <c r="J117" s="28"/>
    </row>
    <row r="118" spans="1:10" ht="8.1" customHeight="1">
      <c r="A118" s="21">
        <f t="shared" si="14"/>
        <v>96</v>
      </c>
      <c r="B118" s="70" t="s">
        <v>82</v>
      </c>
      <c r="C118" s="65" t="s">
        <v>19</v>
      </c>
      <c r="D118" s="69">
        <v>1</v>
      </c>
      <c r="E118" s="25">
        <v>0</v>
      </c>
      <c r="F118" s="26">
        <f t="shared" si="12"/>
        <v>0</v>
      </c>
      <c r="G118" s="25">
        <v>0</v>
      </c>
      <c r="H118" s="26">
        <f t="shared" si="13"/>
        <v>0</v>
      </c>
      <c r="I118" s="27"/>
      <c r="J118" s="28"/>
    </row>
    <row r="119" spans="1:10" ht="8.1" customHeight="1">
      <c r="A119" s="21">
        <f t="shared" si="14"/>
        <v>97</v>
      </c>
      <c r="B119" s="70" t="s">
        <v>83</v>
      </c>
      <c r="C119" s="65" t="s">
        <v>19</v>
      </c>
      <c r="D119" s="69">
        <v>2</v>
      </c>
      <c r="E119" s="25">
        <v>0</v>
      </c>
      <c r="F119" s="26">
        <f t="shared" si="12"/>
        <v>0</v>
      </c>
      <c r="G119" s="25">
        <v>0</v>
      </c>
      <c r="H119" s="26">
        <f t="shared" si="13"/>
        <v>0</v>
      </c>
      <c r="I119" s="27"/>
      <c r="J119" s="28"/>
    </row>
    <row r="120" spans="1:10" ht="8.1" customHeight="1">
      <c r="A120" s="21">
        <f t="shared" si="14"/>
        <v>98</v>
      </c>
      <c r="B120" s="64" t="s">
        <v>84</v>
      </c>
      <c r="C120" s="71" t="s">
        <v>19</v>
      </c>
      <c r="D120" s="66">
        <v>4</v>
      </c>
      <c r="E120" s="25">
        <v>0</v>
      </c>
      <c r="F120" s="26">
        <f t="shared" si="12"/>
        <v>0</v>
      </c>
      <c r="G120" s="25">
        <v>0</v>
      </c>
      <c r="H120" s="26">
        <f t="shared" si="13"/>
        <v>0</v>
      </c>
      <c r="I120" s="36"/>
      <c r="J120" s="34"/>
    </row>
    <row r="121" spans="1:10" ht="8.1" customHeight="1">
      <c r="A121" s="21">
        <f t="shared" si="14"/>
        <v>99</v>
      </c>
      <c r="B121" s="70" t="s">
        <v>90</v>
      </c>
      <c r="C121" s="65" t="s">
        <v>19</v>
      </c>
      <c r="D121" s="69">
        <v>14</v>
      </c>
      <c r="E121" s="25">
        <v>0</v>
      </c>
      <c r="F121" s="26">
        <f t="shared" si="12"/>
        <v>0</v>
      </c>
      <c r="G121" s="25">
        <v>0</v>
      </c>
      <c r="H121" s="26">
        <f t="shared" si="13"/>
        <v>0</v>
      </c>
      <c r="I121" s="27"/>
      <c r="J121" s="28"/>
    </row>
    <row r="122" spans="1:10" ht="8.1" customHeight="1">
      <c r="A122" s="21">
        <f t="shared" si="14"/>
        <v>100</v>
      </c>
      <c r="B122" s="70" t="s">
        <v>91</v>
      </c>
      <c r="C122" s="65" t="s">
        <v>52</v>
      </c>
      <c r="D122" s="69">
        <v>1</v>
      </c>
      <c r="E122" s="25">
        <v>0</v>
      </c>
      <c r="F122" s="26">
        <f t="shared" si="12"/>
        <v>0</v>
      </c>
      <c r="G122" s="25">
        <v>0</v>
      </c>
      <c r="H122" s="26">
        <f t="shared" si="13"/>
        <v>0</v>
      </c>
      <c r="I122" s="27"/>
      <c r="J122" s="28"/>
    </row>
    <row r="123" spans="1:10" ht="8.1" customHeight="1">
      <c r="A123" s="45">
        <f t="shared" si="14"/>
        <v>101</v>
      </c>
      <c r="B123" s="46"/>
      <c r="C123" s="47"/>
      <c r="D123" s="47"/>
      <c r="E123" s="47"/>
      <c r="F123" s="48">
        <f>SUM(F113:F122)</f>
        <v>0</v>
      </c>
      <c r="G123" s="46"/>
      <c r="H123" s="48">
        <f>SUM(H113:H122)</f>
        <v>0</v>
      </c>
      <c r="I123" s="49"/>
      <c r="J123" s="49"/>
    </row>
    <row r="124" spans="1:10" ht="8.1" customHeight="1">
      <c r="A124" s="50">
        <f t="shared" si="14"/>
        <v>102</v>
      </c>
      <c r="B124" s="51" t="s">
        <v>60</v>
      </c>
      <c r="C124" s="52"/>
      <c r="D124" s="53">
        <v>3</v>
      </c>
      <c r="E124" s="52" t="s">
        <v>61</v>
      </c>
      <c r="F124" s="54">
        <f>ROUND(F123*D124*0.01,1)</f>
        <v>0</v>
      </c>
      <c r="G124" s="55"/>
      <c r="H124" s="56"/>
      <c r="I124" s="49"/>
      <c r="J124" s="49"/>
    </row>
    <row r="125" spans="1:10" ht="8.1" customHeight="1">
      <c r="A125" s="50">
        <f t="shared" si="14"/>
        <v>103</v>
      </c>
      <c r="B125" s="51" t="s">
        <v>62</v>
      </c>
      <c r="C125" s="52"/>
      <c r="D125" s="53">
        <v>6</v>
      </c>
      <c r="E125" s="52" t="s">
        <v>61</v>
      </c>
      <c r="F125" s="57"/>
      <c r="G125" s="55"/>
      <c r="H125" s="54">
        <f>ROUND(H123*D125*0.01,1)</f>
        <v>0</v>
      </c>
      <c r="I125" s="49"/>
      <c r="J125" s="49"/>
    </row>
    <row r="126" spans="1:10" ht="8.1" customHeight="1">
      <c r="A126" s="58">
        <f t="shared" si="14"/>
        <v>104</v>
      </c>
      <c r="B126" s="59" t="s">
        <v>63</v>
      </c>
      <c r="C126" s="60"/>
      <c r="D126" s="60"/>
      <c r="E126" s="60"/>
      <c r="F126" s="61">
        <f>SUM(F123:F125)</f>
        <v>0</v>
      </c>
      <c r="G126" s="62"/>
      <c r="H126" s="61">
        <f>SUM(H123:H125)</f>
        <v>0</v>
      </c>
      <c r="I126" s="49"/>
      <c r="J126" s="49"/>
    </row>
    <row r="127" spans="1:10" ht="8.1" customHeight="1">
      <c r="B127" s="67"/>
      <c r="C127" s="52"/>
      <c r="D127" s="52"/>
      <c r="E127" s="52"/>
      <c r="F127" s="68"/>
      <c r="G127" s="52"/>
      <c r="H127" s="68"/>
      <c r="I127" s="49"/>
      <c r="J127" s="49"/>
    </row>
    <row r="128" spans="1:10" ht="8.1" customHeight="1">
      <c r="B128" s="67"/>
      <c r="C128" s="52"/>
      <c r="D128" s="52"/>
      <c r="E128" s="52"/>
      <c r="F128" s="68"/>
      <c r="G128" s="52"/>
      <c r="H128" s="68"/>
      <c r="I128" s="49"/>
      <c r="J128" s="49"/>
    </row>
    <row r="129" spans="1:13" ht="8.1" customHeight="1"/>
    <row r="130" spans="1:13" ht="9.9499999999999993" customHeight="1">
      <c r="B130" s="13" t="s">
        <v>99</v>
      </c>
      <c r="C130" s="14"/>
      <c r="D130" s="14"/>
      <c r="E130" s="138" t="s">
        <v>10</v>
      </c>
      <c r="F130" s="138"/>
      <c r="G130" s="138" t="s">
        <v>11</v>
      </c>
      <c r="H130" s="138"/>
      <c r="I130" s="28"/>
      <c r="J130" s="28"/>
    </row>
    <row r="131" spans="1:13" ht="8.1" customHeight="1">
      <c r="A131" s="16" t="s">
        <v>12</v>
      </c>
      <c r="B131" s="17" t="s">
        <v>13</v>
      </c>
      <c r="C131" s="18" t="s">
        <v>14</v>
      </c>
      <c r="D131" s="19" t="s">
        <v>15</v>
      </c>
      <c r="E131" s="18" t="s">
        <v>16</v>
      </c>
      <c r="F131" s="19" t="s">
        <v>17</v>
      </c>
      <c r="G131" s="18" t="s">
        <v>16</v>
      </c>
      <c r="H131" s="19" t="s">
        <v>17</v>
      </c>
      <c r="I131" s="20"/>
      <c r="J131" s="20"/>
    </row>
    <row r="132" spans="1:13" s="35" customFormat="1" ht="74.25" customHeight="1">
      <c r="A132" s="21">
        <f>(SUM(A126,1))</f>
        <v>105</v>
      </c>
      <c r="B132" s="72" t="s">
        <v>100</v>
      </c>
      <c r="C132" s="33" t="s">
        <v>19</v>
      </c>
      <c r="D132" s="30">
        <v>11</v>
      </c>
      <c r="E132" s="25">
        <v>0</v>
      </c>
      <c r="F132" s="26">
        <f t="shared" ref="F132:F144" si="15">PRODUCT(D132,E132)</f>
        <v>0</v>
      </c>
      <c r="G132" s="25">
        <v>0</v>
      </c>
      <c r="H132" s="26">
        <f t="shared" ref="H132:H144" si="16">PRODUCT(D132,G132)</f>
        <v>0</v>
      </c>
      <c r="I132" s="36"/>
      <c r="J132" s="34"/>
    </row>
    <row r="133" spans="1:13" s="35" customFormat="1" ht="74.25" customHeight="1">
      <c r="A133" s="21">
        <f t="shared" ref="A133:A148" si="17">(SUM(A132,1))</f>
        <v>106</v>
      </c>
      <c r="B133" s="72" t="s">
        <v>101</v>
      </c>
      <c r="C133" s="33" t="s">
        <v>19</v>
      </c>
      <c r="D133" s="30">
        <v>19</v>
      </c>
      <c r="E133" s="25">
        <v>0</v>
      </c>
      <c r="F133" s="26">
        <f t="shared" si="15"/>
        <v>0</v>
      </c>
      <c r="G133" s="25">
        <v>0</v>
      </c>
      <c r="H133" s="26">
        <f t="shared" si="16"/>
        <v>0</v>
      </c>
      <c r="I133" s="36"/>
      <c r="J133" s="34"/>
    </row>
    <row r="134" spans="1:13" s="35" customFormat="1" ht="74.25" customHeight="1">
      <c r="A134" s="21">
        <f t="shared" si="17"/>
        <v>107</v>
      </c>
      <c r="B134" s="72" t="s">
        <v>102</v>
      </c>
      <c r="C134" s="33" t="s">
        <v>19</v>
      </c>
      <c r="D134" s="30">
        <v>8</v>
      </c>
      <c r="E134" s="25">
        <v>0</v>
      </c>
      <c r="F134" s="26">
        <f t="shared" si="15"/>
        <v>0</v>
      </c>
      <c r="G134" s="25">
        <v>0</v>
      </c>
      <c r="H134" s="26">
        <f t="shared" si="16"/>
        <v>0</v>
      </c>
      <c r="I134" s="36"/>
      <c r="J134" s="34"/>
    </row>
    <row r="135" spans="1:13" s="35" customFormat="1" ht="18" customHeight="1">
      <c r="A135" s="21">
        <f t="shared" si="17"/>
        <v>108</v>
      </c>
      <c r="B135" s="73" t="s">
        <v>103</v>
      </c>
      <c r="C135" s="71" t="s">
        <v>19</v>
      </c>
      <c r="D135" s="66">
        <v>10</v>
      </c>
      <c r="E135" s="25">
        <v>0</v>
      </c>
      <c r="F135" s="26">
        <f t="shared" si="15"/>
        <v>0</v>
      </c>
      <c r="G135" s="25">
        <v>0</v>
      </c>
      <c r="H135" s="26">
        <f t="shared" si="16"/>
        <v>0</v>
      </c>
      <c r="I135" s="36"/>
      <c r="J135" s="34"/>
    </row>
    <row r="136" spans="1:13" s="35" customFormat="1" ht="78" customHeight="1">
      <c r="A136" s="21">
        <f t="shared" si="17"/>
        <v>109</v>
      </c>
      <c r="B136" s="72" t="s">
        <v>104</v>
      </c>
      <c r="C136" s="33" t="s">
        <v>19</v>
      </c>
      <c r="D136" s="30">
        <v>6</v>
      </c>
      <c r="E136" s="25">
        <v>0</v>
      </c>
      <c r="F136" s="26">
        <f t="shared" si="15"/>
        <v>0</v>
      </c>
      <c r="G136" s="25">
        <v>0</v>
      </c>
      <c r="H136" s="26">
        <f t="shared" si="16"/>
        <v>0</v>
      </c>
      <c r="I136" s="36"/>
      <c r="J136" s="34"/>
    </row>
    <row r="137" spans="1:13" s="35" customFormat="1" ht="78" customHeight="1">
      <c r="A137" s="21">
        <f t="shared" si="17"/>
        <v>110</v>
      </c>
      <c r="B137" s="72" t="s">
        <v>105</v>
      </c>
      <c r="C137" s="33" t="s">
        <v>19</v>
      </c>
      <c r="D137" s="30">
        <v>1</v>
      </c>
      <c r="E137" s="25">
        <v>0</v>
      </c>
      <c r="F137" s="26">
        <f t="shared" si="15"/>
        <v>0</v>
      </c>
      <c r="G137" s="25">
        <v>0</v>
      </c>
      <c r="H137" s="26">
        <f t="shared" si="16"/>
        <v>0</v>
      </c>
      <c r="I137" s="36"/>
      <c r="J137" s="34"/>
    </row>
    <row r="138" spans="1:13" s="35" customFormat="1" ht="78" customHeight="1">
      <c r="A138" s="21">
        <f t="shared" si="17"/>
        <v>111</v>
      </c>
      <c r="B138" s="72" t="s">
        <v>106</v>
      </c>
      <c r="C138" s="33" t="s">
        <v>19</v>
      </c>
      <c r="D138" s="30">
        <v>2</v>
      </c>
      <c r="E138" s="25">
        <v>0</v>
      </c>
      <c r="F138" s="26">
        <f t="shared" si="15"/>
        <v>0</v>
      </c>
      <c r="G138" s="25">
        <v>0</v>
      </c>
      <c r="H138" s="26">
        <f t="shared" si="16"/>
        <v>0</v>
      </c>
      <c r="I138" s="36"/>
      <c r="J138" s="34"/>
    </row>
    <row r="139" spans="1:13" s="35" customFormat="1" ht="78" customHeight="1">
      <c r="A139" s="21">
        <f t="shared" si="17"/>
        <v>112</v>
      </c>
      <c r="B139" s="72" t="s">
        <v>107</v>
      </c>
      <c r="C139" s="33" t="s">
        <v>19</v>
      </c>
      <c r="D139" s="30">
        <v>2</v>
      </c>
      <c r="E139" s="25">
        <v>0</v>
      </c>
      <c r="F139" s="26">
        <f t="shared" si="15"/>
        <v>0</v>
      </c>
      <c r="G139" s="25">
        <v>0</v>
      </c>
      <c r="H139" s="26">
        <f t="shared" si="16"/>
        <v>0</v>
      </c>
      <c r="I139" s="36"/>
      <c r="J139" s="34"/>
      <c r="M139"/>
    </row>
    <row r="140" spans="1:13" s="35" customFormat="1" ht="61.5" customHeight="1">
      <c r="A140" s="21">
        <f t="shared" si="17"/>
        <v>113</v>
      </c>
      <c r="B140" s="74" t="s">
        <v>108</v>
      </c>
      <c r="C140" s="71" t="s">
        <v>19</v>
      </c>
      <c r="D140" s="66">
        <v>5</v>
      </c>
      <c r="E140" s="25">
        <v>0</v>
      </c>
      <c r="F140" s="26">
        <f t="shared" si="15"/>
        <v>0</v>
      </c>
      <c r="G140" s="25">
        <v>0</v>
      </c>
      <c r="H140" s="26">
        <f t="shared" si="16"/>
        <v>0</v>
      </c>
      <c r="I140" s="36"/>
      <c r="J140" s="34"/>
    </row>
    <row r="141" spans="1:13" s="35" customFormat="1" ht="70.5" customHeight="1">
      <c r="A141" s="21">
        <f t="shared" si="17"/>
        <v>114</v>
      </c>
      <c r="B141" s="73" t="s">
        <v>109</v>
      </c>
      <c r="C141" s="71" t="s">
        <v>19</v>
      </c>
      <c r="D141" s="66">
        <v>5</v>
      </c>
      <c r="E141" s="25">
        <v>0</v>
      </c>
      <c r="F141" s="26">
        <f t="shared" si="15"/>
        <v>0</v>
      </c>
      <c r="G141" s="25">
        <v>0</v>
      </c>
      <c r="H141" s="26">
        <f t="shared" si="16"/>
        <v>0</v>
      </c>
      <c r="I141" s="36"/>
      <c r="J141" s="34"/>
    </row>
    <row r="142" spans="1:13" s="35" customFormat="1" ht="70.5" customHeight="1">
      <c r="A142" s="21">
        <f t="shared" si="17"/>
        <v>115</v>
      </c>
      <c r="B142" s="73" t="s">
        <v>110</v>
      </c>
      <c r="C142" s="71" t="s">
        <v>19</v>
      </c>
      <c r="D142" s="66">
        <v>8</v>
      </c>
      <c r="E142" s="25">
        <v>0</v>
      </c>
      <c r="F142" s="26">
        <f t="shared" si="15"/>
        <v>0</v>
      </c>
      <c r="G142" s="25">
        <v>0</v>
      </c>
      <c r="H142" s="26">
        <f t="shared" si="16"/>
        <v>0</v>
      </c>
      <c r="I142" s="36"/>
      <c r="J142" s="34"/>
    </row>
    <row r="143" spans="1:13" ht="9" customHeight="1">
      <c r="A143" s="21">
        <f t="shared" si="17"/>
        <v>116</v>
      </c>
      <c r="B143" s="75" t="s">
        <v>111</v>
      </c>
      <c r="C143" s="65" t="s">
        <v>19</v>
      </c>
      <c r="D143" s="69">
        <v>5</v>
      </c>
      <c r="E143" s="25">
        <v>0</v>
      </c>
      <c r="F143" s="26">
        <f t="shared" si="15"/>
        <v>0</v>
      </c>
      <c r="G143" s="25">
        <v>0</v>
      </c>
      <c r="H143" s="26">
        <f t="shared" si="16"/>
        <v>0</v>
      </c>
      <c r="I143" s="34"/>
      <c r="J143" s="28"/>
    </row>
    <row r="144" spans="1:13" ht="72.95" customHeight="1">
      <c r="A144" s="21">
        <f t="shared" si="17"/>
        <v>117</v>
      </c>
      <c r="B144" s="75" t="s">
        <v>112</v>
      </c>
      <c r="C144" s="65" t="s">
        <v>19</v>
      </c>
      <c r="D144" s="69">
        <v>10</v>
      </c>
      <c r="E144" s="25">
        <v>0</v>
      </c>
      <c r="F144" s="26">
        <f t="shared" si="15"/>
        <v>0</v>
      </c>
      <c r="G144" s="25">
        <v>0</v>
      </c>
      <c r="H144" s="26">
        <f t="shared" si="16"/>
        <v>0</v>
      </c>
      <c r="I144" s="27"/>
      <c r="J144" s="28"/>
    </row>
    <row r="145" spans="1:10" ht="8.1" customHeight="1">
      <c r="A145" s="21">
        <f t="shared" si="17"/>
        <v>118</v>
      </c>
      <c r="B145" s="46"/>
      <c r="C145" s="47"/>
      <c r="D145" s="47"/>
      <c r="E145" s="47"/>
      <c r="F145" s="48">
        <f>SUM(F132:F144)</f>
        <v>0</v>
      </c>
      <c r="G145" s="46"/>
      <c r="H145" s="48">
        <f>SUM(H132:H144)</f>
        <v>0</v>
      </c>
      <c r="I145" s="49"/>
      <c r="J145" s="49"/>
    </row>
    <row r="146" spans="1:10" ht="8.1" customHeight="1">
      <c r="A146" s="50">
        <f t="shared" si="17"/>
        <v>119</v>
      </c>
      <c r="B146" s="51" t="s">
        <v>60</v>
      </c>
      <c r="C146" s="52"/>
      <c r="D146" s="53">
        <v>3</v>
      </c>
      <c r="E146" s="52" t="s">
        <v>61</v>
      </c>
      <c r="F146" s="54">
        <f>ROUND(F145*D146*0.01,1)</f>
        <v>0</v>
      </c>
      <c r="G146" s="55"/>
      <c r="H146" s="56"/>
      <c r="I146" s="49"/>
      <c r="J146" s="49"/>
    </row>
    <row r="147" spans="1:10" ht="8.1" customHeight="1">
      <c r="A147" s="50">
        <f t="shared" si="17"/>
        <v>120</v>
      </c>
      <c r="B147" s="51" t="s">
        <v>113</v>
      </c>
      <c r="C147" s="52"/>
      <c r="D147" s="53">
        <v>10</v>
      </c>
      <c r="E147" s="52" t="s">
        <v>61</v>
      </c>
      <c r="F147" s="57"/>
      <c r="G147" s="55"/>
      <c r="H147" s="54">
        <f>ROUND(H145*D147*0.01,1)</f>
        <v>0</v>
      </c>
      <c r="I147" s="49"/>
      <c r="J147" s="49"/>
    </row>
    <row r="148" spans="1:10" ht="8.1" customHeight="1">
      <c r="A148" s="58">
        <f t="shared" si="17"/>
        <v>121</v>
      </c>
      <c r="B148" s="59" t="s">
        <v>63</v>
      </c>
      <c r="C148" s="60"/>
      <c r="D148" s="60"/>
      <c r="E148" s="60"/>
      <c r="F148" s="61">
        <f>SUM(F145:F147)</f>
        <v>0</v>
      </c>
      <c r="G148" s="62"/>
      <c r="H148" s="61">
        <f>SUM(H145:H147)</f>
        <v>0</v>
      </c>
      <c r="I148" s="49"/>
      <c r="J148" s="49"/>
    </row>
    <row r="149" spans="1:10" ht="8.1" customHeight="1"/>
    <row r="150" spans="1:10" ht="8.1" customHeight="1"/>
    <row r="151" spans="1:10" ht="8.1" customHeight="1">
      <c r="B151" s="67"/>
      <c r="C151" s="52"/>
      <c r="D151" s="52"/>
      <c r="E151" s="52"/>
      <c r="F151" s="68"/>
      <c r="G151" s="52"/>
      <c r="H151" s="68"/>
      <c r="I151" s="49"/>
      <c r="J151" s="49"/>
    </row>
    <row r="152" spans="1:10" ht="9.9499999999999993" customHeight="1">
      <c r="A152" s="12"/>
      <c r="B152" s="13" t="s">
        <v>114</v>
      </c>
      <c r="C152" s="14"/>
      <c r="D152" s="14"/>
      <c r="E152" s="138" t="s">
        <v>10</v>
      </c>
      <c r="F152" s="138"/>
      <c r="G152" s="138" t="s">
        <v>11</v>
      </c>
      <c r="H152" s="138"/>
      <c r="I152" s="49"/>
      <c r="J152" s="49"/>
    </row>
    <row r="153" spans="1:10" ht="8.1" customHeight="1">
      <c r="A153" s="16" t="s">
        <v>12</v>
      </c>
      <c r="B153" s="17" t="s">
        <v>13</v>
      </c>
      <c r="C153" s="18" t="s">
        <v>14</v>
      </c>
      <c r="D153" s="19" t="s">
        <v>15</v>
      </c>
      <c r="E153" s="18" t="s">
        <v>16</v>
      </c>
      <c r="F153" s="19" t="s">
        <v>17</v>
      </c>
      <c r="G153" s="18" t="s">
        <v>16</v>
      </c>
      <c r="H153" s="19" t="s">
        <v>17</v>
      </c>
      <c r="I153" s="49"/>
      <c r="J153" s="49"/>
    </row>
    <row r="154" spans="1:10" s="35" customFormat="1" ht="8.1" customHeight="1">
      <c r="A154" s="21">
        <f>(SUM(A148,1))</f>
        <v>122</v>
      </c>
      <c r="B154" s="29" t="s">
        <v>115</v>
      </c>
      <c r="C154" s="71" t="s">
        <v>19</v>
      </c>
      <c r="D154" s="66">
        <v>1</v>
      </c>
      <c r="E154" s="25">
        <v>0</v>
      </c>
      <c r="F154" s="26">
        <f t="shared" ref="F154:F189" si="18">PRODUCT(D154,E154)</f>
        <v>0</v>
      </c>
      <c r="G154" s="25">
        <v>0</v>
      </c>
      <c r="H154" s="26">
        <f t="shared" ref="H154:H189" si="19">PRODUCT(D154,G154)</f>
        <v>0</v>
      </c>
      <c r="I154" s="36"/>
      <c r="J154" s="34"/>
    </row>
    <row r="155" spans="1:10" s="35" customFormat="1" ht="8.1" customHeight="1">
      <c r="A155" s="21">
        <f t="shared" ref="A155:A190" si="20">(SUM(A154,1))</f>
        <v>123</v>
      </c>
      <c r="B155" s="29" t="s">
        <v>116</v>
      </c>
      <c r="C155" s="33" t="s">
        <v>19</v>
      </c>
      <c r="D155" s="30">
        <v>1</v>
      </c>
      <c r="E155" s="25">
        <v>0</v>
      </c>
      <c r="F155" s="26">
        <f t="shared" si="18"/>
        <v>0</v>
      </c>
      <c r="G155" s="25">
        <v>0</v>
      </c>
      <c r="H155" s="26">
        <f t="shared" si="19"/>
        <v>0</v>
      </c>
      <c r="I155" s="36"/>
      <c r="J155" s="34"/>
    </row>
    <row r="156" spans="1:10" s="35" customFormat="1" ht="8.1" customHeight="1">
      <c r="A156" s="21">
        <f t="shared" si="20"/>
        <v>124</v>
      </c>
      <c r="B156" s="29" t="s">
        <v>117</v>
      </c>
      <c r="C156" s="33" t="s">
        <v>19</v>
      </c>
      <c r="D156" s="30">
        <v>1</v>
      </c>
      <c r="E156" s="25">
        <v>0</v>
      </c>
      <c r="F156" s="26">
        <f t="shared" si="18"/>
        <v>0</v>
      </c>
      <c r="G156" s="25">
        <v>0</v>
      </c>
      <c r="H156" s="26">
        <f t="shared" si="19"/>
        <v>0</v>
      </c>
      <c r="I156" s="36"/>
      <c r="J156" s="34"/>
    </row>
    <row r="157" spans="1:10" s="35" customFormat="1" ht="8.1" customHeight="1">
      <c r="A157" s="21">
        <f t="shared" si="20"/>
        <v>125</v>
      </c>
      <c r="B157" s="29" t="s">
        <v>118</v>
      </c>
      <c r="C157" s="33" t="s">
        <v>19</v>
      </c>
      <c r="D157" s="30">
        <v>2</v>
      </c>
      <c r="E157" s="25">
        <v>0</v>
      </c>
      <c r="F157" s="26">
        <f t="shared" si="18"/>
        <v>0</v>
      </c>
      <c r="G157" s="25">
        <v>0</v>
      </c>
      <c r="H157" s="26">
        <f t="shared" si="19"/>
        <v>0</v>
      </c>
      <c r="I157" s="36"/>
      <c r="J157" s="34"/>
    </row>
    <row r="158" spans="1:10" s="35" customFormat="1" ht="8.1" customHeight="1">
      <c r="A158" s="21">
        <f t="shared" si="20"/>
        <v>126</v>
      </c>
      <c r="B158" s="29" t="s">
        <v>119</v>
      </c>
      <c r="C158" s="33" t="s">
        <v>19</v>
      </c>
      <c r="D158" s="30">
        <v>3</v>
      </c>
      <c r="E158" s="25">
        <v>0</v>
      </c>
      <c r="F158" s="26">
        <f t="shared" si="18"/>
        <v>0</v>
      </c>
      <c r="G158" s="25">
        <v>0</v>
      </c>
      <c r="H158" s="26">
        <f t="shared" si="19"/>
        <v>0</v>
      </c>
      <c r="I158" s="36"/>
      <c r="J158" s="34"/>
    </row>
    <row r="159" spans="1:10" s="35" customFormat="1" ht="8.1" customHeight="1">
      <c r="A159" s="21">
        <f t="shared" si="20"/>
        <v>127</v>
      </c>
      <c r="B159" s="29" t="s">
        <v>120</v>
      </c>
      <c r="C159" s="33" t="s">
        <v>19</v>
      </c>
      <c r="D159" s="30">
        <v>1</v>
      </c>
      <c r="E159" s="25">
        <v>0</v>
      </c>
      <c r="F159" s="26">
        <f t="shared" si="18"/>
        <v>0</v>
      </c>
      <c r="G159" s="25">
        <v>0</v>
      </c>
      <c r="H159" s="26">
        <f t="shared" si="19"/>
        <v>0</v>
      </c>
      <c r="I159" s="36"/>
      <c r="J159" s="34"/>
    </row>
    <row r="160" spans="1:10" s="35" customFormat="1" ht="8.1" customHeight="1">
      <c r="A160" s="21">
        <f t="shared" si="20"/>
        <v>128</v>
      </c>
      <c r="B160" s="29" t="s">
        <v>121</v>
      </c>
      <c r="C160" s="33" t="s">
        <v>19</v>
      </c>
      <c r="D160" s="30">
        <v>2</v>
      </c>
      <c r="E160" s="25">
        <v>0</v>
      </c>
      <c r="F160" s="26">
        <f t="shared" si="18"/>
        <v>0</v>
      </c>
      <c r="G160" s="25">
        <v>0</v>
      </c>
      <c r="H160" s="26">
        <f t="shared" si="19"/>
        <v>0</v>
      </c>
      <c r="I160" s="36"/>
      <c r="J160" s="34"/>
    </row>
    <row r="161" spans="1:10" s="35" customFormat="1" ht="8.1" customHeight="1">
      <c r="A161" s="21">
        <f t="shared" si="20"/>
        <v>129</v>
      </c>
      <c r="B161" s="29" t="s">
        <v>122</v>
      </c>
      <c r="C161" s="33" t="s">
        <v>19</v>
      </c>
      <c r="D161" s="30">
        <v>30</v>
      </c>
      <c r="E161" s="25">
        <v>0</v>
      </c>
      <c r="F161" s="26">
        <f t="shared" si="18"/>
        <v>0</v>
      </c>
      <c r="G161" s="25">
        <v>0</v>
      </c>
      <c r="H161" s="26">
        <f t="shared" si="19"/>
        <v>0</v>
      </c>
      <c r="I161" s="36"/>
      <c r="J161" s="34"/>
    </row>
    <row r="162" spans="1:10" s="35" customFormat="1" ht="8.1" customHeight="1">
      <c r="A162" s="21">
        <f t="shared" si="20"/>
        <v>130</v>
      </c>
      <c r="B162" s="29" t="s">
        <v>123</v>
      </c>
      <c r="C162" s="33" t="s">
        <v>19</v>
      </c>
      <c r="D162" s="30">
        <v>20</v>
      </c>
      <c r="E162" s="25">
        <v>0</v>
      </c>
      <c r="F162" s="26">
        <f t="shared" si="18"/>
        <v>0</v>
      </c>
      <c r="G162" s="25">
        <v>0</v>
      </c>
      <c r="H162" s="26">
        <f t="shared" si="19"/>
        <v>0</v>
      </c>
      <c r="I162" s="36"/>
      <c r="J162" s="34"/>
    </row>
    <row r="163" spans="1:10" s="35" customFormat="1" ht="8.1" customHeight="1">
      <c r="A163" s="21">
        <f t="shared" si="20"/>
        <v>131</v>
      </c>
      <c r="B163" s="29" t="s">
        <v>124</v>
      </c>
      <c r="C163" s="33" t="s">
        <v>19</v>
      </c>
      <c r="D163" s="30">
        <v>1</v>
      </c>
      <c r="E163" s="25">
        <v>0</v>
      </c>
      <c r="F163" s="26">
        <f t="shared" si="18"/>
        <v>0</v>
      </c>
      <c r="G163" s="25">
        <v>0</v>
      </c>
      <c r="H163" s="26">
        <f t="shared" si="19"/>
        <v>0</v>
      </c>
      <c r="I163" s="36"/>
      <c r="J163" s="34"/>
    </row>
    <row r="164" spans="1:10" ht="8.1" customHeight="1">
      <c r="A164" s="21">
        <f t="shared" si="20"/>
        <v>132</v>
      </c>
      <c r="B164" s="22" t="s">
        <v>125</v>
      </c>
      <c r="C164" s="23" t="s">
        <v>19</v>
      </c>
      <c r="D164" s="24">
        <v>2</v>
      </c>
      <c r="E164" s="25">
        <v>0</v>
      </c>
      <c r="F164" s="26">
        <f t="shared" si="18"/>
        <v>0</v>
      </c>
      <c r="G164" s="25">
        <v>0</v>
      </c>
      <c r="H164" s="26">
        <f t="shared" si="19"/>
        <v>0</v>
      </c>
      <c r="I164" s="27"/>
      <c r="J164" s="28"/>
    </row>
    <row r="165" spans="1:10" s="35" customFormat="1" ht="8.1" customHeight="1">
      <c r="A165" s="21">
        <f t="shared" si="20"/>
        <v>133</v>
      </c>
      <c r="B165" s="29" t="s">
        <v>126</v>
      </c>
      <c r="C165" s="33" t="s">
        <v>27</v>
      </c>
      <c r="D165" s="30">
        <v>1200</v>
      </c>
      <c r="E165" s="25">
        <v>0</v>
      </c>
      <c r="F165" s="26">
        <f t="shared" si="18"/>
        <v>0</v>
      </c>
      <c r="G165" s="25">
        <v>0</v>
      </c>
      <c r="H165" s="26">
        <f t="shared" si="19"/>
        <v>0</v>
      </c>
      <c r="I165" s="36"/>
      <c r="J165" s="34"/>
    </row>
    <row r="166" spans="1:10" ht="8.1" customHeight="1">
      <c r="A166" s="21">
        <f t="shared" si="20"/>
        <v>134</v>
      </c>
      <c r="B166" s="31" t="s">
        <v>127</v>
      </c>
      <c r="C166" s="23" t="s">
        <v>27</v>
      </c>
      <c r="D166" s="24">
        <v>0</v>
      </c>
      <c r="E166" s="25">
        <v>0</v>
      </c>
      <c r="F166" s="26">
        <f t="shared" si="18"/>
        <v>0</v>
      </c>
      <c r="G166" s="25">
        <v>0</v>
      </c>
      <c r="H166" s="26">
        <f t="shared" si="19"/>
        <v>0</v>
      </c>
      <c r="I166" s="27"/>
      <c r="J166" s="28"/>
    </row>
    <row r="167" spans="1:10" ht="8.1" customHeight="1">
      <c r="A167" s="21">
        <f t="shared" si="20"/>
        <v>135</v>
      </c>
      <c r="B167" s="31" t="s">
        <v>128</v>
      </c>
      <c r="C167" s="23" t="s">
        <v>27</v>
      </c>
      <c r="D167" s="24">
        <v>50</v>
      </c>
      <c r="E167" s="25">
        <v>0</v>
      </c>
      <c r="F167" s="26">
        <f t="shared" si="18"/>
        <v>0</v>
      </c>
      <c r="G167" s="25">
        <v>0</v>
      </c>
      <c r="H167" s="26">
        <f t="shared" si="19"/>
        <v>0</v>
      </c>
      <c r="I167" s="27"/>
      <c r="J167" s="28"/>
    </row>
    <row r="168" spans="1:10" ht="8.1" customHeight="1">
      <c r="A168" s="21">
        <f t="shared" si="20"/>
        <v>136</v>
      </c>
      <c r="B168" s="31" t="s">
        <v>129</v>
      </c>
      <c r="C168" s="23" t="s">
        <v>27</v>
      </c>
      <c r="D168" s="24">
        <v>50</v>
      </c>
      <c r="E168" s="25">
        <v>0</v>
      </c>
      <c r="F168" s="26">
        <f t="shared" si="18"/>
        <v>0</v>
      </c>
      <c r="G168" s="25">
        <v>0</v>
      </c>
      <c r="H168" s="26">
        <f t="shared" si="19"/>
        <v>0</v>
      </c>
      <c r="I168" s="27"/>
      <c r="J168" s="28"/>
    </row>
    <row r="169" spans="1:10" s="35" customFormat="1" ht="27" customHeight="1">
      <c r="A169" s="21">
        <f t="shared" si="20"/>
        <v>137</v>
      </c>
      <c r="B169" s="76" t="s">
        <v>130</v>
      </c>
      <c r="C169" s="33" t="s">
        <v>19</v>
      </c>
      <c r="D169" s="30">
        <v>5</v>
      </c>
      <c r="E169" s="25">
        <v>0</v>
      </c>
      <c r="F169" s="26">
        <f t="shared" si="18"/>
        <v>0</v>
      </c>
      <c r="G169" s="25">
        <v>0</v>
      </c>
      <c r="H169" s="26">
        <f t="shared" si="19"/>
        <v>0</v>
      </c>
      <c r="I169" s="36"/>
      <c r="J169" s="34"/>
    </row>
    <row r="170" spans="1:10" ht="8.1" customHeight="1">
      <c r="A170" s="21">
        <f t="shared" si="20"/>
        <v>138</v>
      </c>
      <c r="B170" s="22" t="s">
        <v>131</v>
      </c>
      <c r="C170" s="23" t="s">
        <v>19</v>
      </c>
      <c r="D170" s="24">
        <v>12</v>
      </c>
      <c r="E170" s="25">
        <v>0</v>
      </c>
      <c r="F170" s="26">
        <f t="shared" si="18"/>
        <v>0</v>
      </c>
      <c r="G170" s="25">
        <v>0</v>
      </c>
      <c r="H170" s="26">
        <f t="shared" si="19"/>
        <v>0</v>
      </c>
      <c r="I170" s="27"/>
      <c r="J170" s="28"/>
    </row>
    <row r="171" spans="1:10" s="35" customFormat="1" ht="8.1" customHeight="1">
      <c r="A171" s="21">
        <f t="shared" si="20"/>
        <v>139</v>
      </c>
      <c r="B171" s="32" t="s">
        <v>132</v>
      </c>
      <c r="C171" s="33" t="s">
        <v>19</v>
      </c>
      <c r="D171" s="30">
        <v>1</v>
      </c>
      <c r="E171" s="25">
        <v>0</v>
      </c>
      <c r="F171" s="26">
        <f t="shared" si="18"/>
        <v>0</v>
      </c>
      <c r="G171" s="25">
        <v>0</v>
      </c>
      <c r="H171" s="26">
        <f t="shared" si="19"/>
        <v>0</v>
      </c>
      <c r="I171" s="36"/>
      <c r="J171" s="34"/>
    </row>
    <row r="172" spans="1:10" s="35" customFormat="1" ht="8.1" customHeight="1">
      <c r="A172" s="21">
        <f t="shared" si="20"/>
        <v>140</v>
      </c>
      <c r="B172" s="32" t="s">
        <v>133</v>
      </c>
      <c r="C172" s="33" t="s">
        <v>19</v>
      </c>
      <c r="D172" s="30">
        <v>1</v>
      </c>
      <c r="E172" s="25">
        <v>0</v>
      </c>
      <c r="F172" s="26">
        <f t="shared" si="18"/>
        <v>0</v>
      </c>
      <c r="G172" s="25">
        <v>0</v>
      </c>
      <c r="H172" s="26">
        <f t="shared" si="19"/>
        <v>0</v>
      </c>
      <c r="I172" s="36"/>
      <c r="J172" s="34"/>
    </row>
    <row r="173" spans="1:10" s="35" customFormat="1" ht="8.1" customHeight="1">
      <c r="A173" s="21">
        <f t="shared" si="20"/>
        <v>141</v>
      </c>
      <c r="B173" s="32" t="s">
        <v>134</v>
      </c>
      <c r="C173" s="33" t="s">
        <v>19</v>
      </c>
      <c r="D173" s="30">
        <v>1</v>
      </c>
      <c r="E173" s="25">
        <v>0</v>
      </c>
      <c r="F173" s="26">
        <f t="shared" si="18"/>
        <v>0</v>
      </c>
      <c r="G173" s="25">
        <v>0</v>
      </c>
      <c r="H173" s="26">
        <f t="shared" si="19"/>
        <v>0</v>
      </c>
      <c r="I173" s="36"/>
      <c r="J173" s="34"/>
    </row>
    <row r="174" spans="1:10" s="35" customFormat="1" ht="8.1" customHeight="1">
      <c r="A174" s="21">
        <f t="shared" si="20"/>
        <v>142</v>
      </c>
      <c r="B174" s="32" t="s">
        <v>135</v>
      </c>
      <c r="C174" s="33" t="s">
        <v>19</v>
      </c>
      <c r="D174" s="30">
        <v>1</v>
      </c>
      <c r="E174" s="25">
        <v>0</v>
      </c>
      <c r="F174" s="26">
        <f t="shared" si="18"/>
        <v>0</v>
      </c>
      <c r="G174" s="25">
        <v>0</v>
      </c>
      <c r="H174" s="26">
        <f t="shared" si="19"/>
        <v>0</v>
      </c>
      <c r="I174" s="36"/>
      <c r="J174" s="34"/>
    </row>
    <row r="175" spans="1:10" s="35" customFormat="1" ht="8.1" customHeight="1">
      <c r="A175" s="21">
        <f t="shared" si="20"/>
        <v>143</v>
      </c>
      <c r="B175" s="32" t="s">
        <v>136</v>
      </c>
      <c r="C175" s="33" t="s">
        <v>19</v>
      </c>
      <c r="D175" s="30">
        <v>1</v>
      </c>
      <c r="E175" s="25">
        <v>0</v>
      </c>
      <c r="F175" s="26">
        <f t="shared" si="18"/>
        <v>0</v>
      </c>
      <c r="G175" s="25">
        <v>0</v>
      </c>
      <c r="H175" s="26">
        <f t="shared" si="19"/>
        <v>0</v>
      </c>
      <c r="I175" s="36"/>
      <c r="J175" s="34"/>
    </row>
    <row r="176" spans="1:10" ht="8.1" customHeight="1">
      <c r="A176" s="21">
        <f t="shared" si="20"/>
        <v>144</v>
      </c>
      <c r="B176" s="32" t="s">
        <v>137</v>
      </c>
      <c r="C176" s="33" t="s">
        <v>19</v>
      </c>
      <c r="D176" s="30">
        <v>1</v>
      </c>
      <c r="E176" s="25">
        <v>0</v>
      </c>
      <c r="F176" s="26">
        <f t="shared" si="18"/>
        <v>0</v>
      </c>
      <c r="G176" s="25">
        <v>0</v>
      </c>
      <c r="H176" s="26">
        <f t="shared" si="19"/>
        <v>0</v>
      </c>
      <c r="I176" s="36"/>
      <c r="J176" s="34"/>
    </row>
    <row r="177" spans="1:10" ht="8.1" customHeight="1">
      <c r="A177" s="21">
        <f t="shared" si="20"/>
        <v>145</v>
      </c>
      <c r="B177" s="32" t="s">
        <v>138</v>
      </c>
      <c r="C177" s="33" t="s">
        <v>27</v>
      </c>
      <c r="D177" s="30">
        <v>10</v>
      </c>
      <c r="E177" s="25">
        <v>0</v>
      </c>
      <c r="F177" s="26">
        <f t="shared" si="18"/>
        <v>0</v>
      </c>
      <c r="G177" s="25">
        <v>0</v>
      </c>
      <c r="H177" s="26">
        <f t="shared" si="19"/>
        <v>0</v>
      </c>
      <c r="I177" s="36"/>
      <c r="J177" s="34"/>
    </row>
    <row r="178" spans="1:10" ht="8.1" customHeight="1">
      <c r="A178" s="21">
        <f t="shared" si="20"/>
        <v>146</v>
      </c>
      <c r="B178" s="31" t="s">
        <v>139</v>
      </c>
      <c r="C178" s="23" t="s">
        <v>27</v>
      </c>
      <c r="D178" s="24">
        <v>40</v>
      </c>
      <c r="E178" s="25">
        <v>0</v>
      </c>
      <c r="F178" s="26">
        <f t="shared" si="18"/>
        <v>0</v>
      </c>
      <c r="G178" s="25">
        <v>0</v>
      </c>
      <c r="H178" s="26">
        <f t="shared" si="19"/>
        <v>0</v>
      </c>
      <c r="I178" s="27"/>
      <c r="J178" s="28"/>
    </row>
    <row r="179" spans="1:10" ht="8.1" customHeight="1">
      <c r="A179" s="21">
        <f t="shared" si="20"/>
        <v>147</v>
      </c>
      <c r="B179" s="22" t="s">
        <v>140</v>
      </c>
      <c r="C179" s="23" t="s">
        <v>19</v>
      </c>
      <c r="D179" s="24">
        <v>12</v>
      </c>
      <c r="E179" s="25">
        <v>0</v>
      </c>
      <c r="F179" s="26">
        <f t="shared" si="18"/>
        <v>0</v>
      </c>
      <c r="G179" s="25">
        <v>0</v>
      </c>
      <c r="H179" s="26">
        <f t="shared" si="19"/>
        <v>0</v>
      </c>
      <c r="I179" s="27"/>
      <c r="J179" s="28"/>
    </row>
    <row r="180" spans="1:10" ht="8.1" customHeight="1">
      <c r="A180" s="21">
        <f t="shared" si="20"/>
        <v>148</v>
      </c>
      <c r="B180" s="22" t="s">
        <v>141</v>
      </c>
      <c r="C180" s="23" t="s">
        <v>19</v>
      </c>
      <c r="D180" s="24">
        <v>10</v>
      </c>
      <c r="E180" s="25">
        <v>0</v>
      </c>
      <c r="F180" s="26">
        <f t="shared" si="18"/>
        <v>0</v>
      </c>
      <c r="G180" s="25">
        <v>0</v>
      </c>
      <c r="H180" s="26">
        <f t="shared" si="19"/>
        <v>0</v>
      </c>
      <c r="I180" s="27"/>
      <c r="J180" s="28"/>
    </row>
    <row r="181" spans="1:10" ht="8.1" customHeight="1">
      <c r="A181" s="21">
        <f t="shared" si="20"/>
        <v>149</v>
      </c>
      <c r="B181" s="22" t="s">
        <v>142</v>
      </c>
      <c r="C181" s="23" t="s">
        <v>19</v>
      </c>
      <c r="D181" s="24">
        <v>5</v>
      </c>
      <c r="E181" s="25">
        <v>0</v>
      </c>
      <c r="F181" s="26">
        <f t="shared" si="18"/>
        <v>0</v>
      </c>
      <c r="G181" s="25">
        <v>0</v>
      </c>
      <c r="H181" s="26">
        <f t="shared" si="19"/>
        <v>0</v>
      </c>
      <c r="I181" s="27"/>
      <c r="J181" s="28"/>
    </row>
    <row r="182" spans="1:10" ht="8.1" customHeight="1">
      <c r="A182" s="21">
        <f t="shared" si="20"/>
        <v>150</v>
      </c>
      <c r="B182" s="22" t="s">
        <v>143</v>
      </c>
      <c r="C182" s="23" t="s">
        <v>19</v>
      </c>
      <c r="D182" s="24">
        <v>5</v>
      </c>
      <c r="E182" s="25">
        <v>0</v>
      </c>
      <c r="F182" s="26">
        <f t="shared" si="18"/>
        <v>0</v>
      </c>
      <c r="G182" s="25">
        <v>0</v>
      </c>
      <c r="H182" s="26">
        <f t="shared" si="19"/>
        <v>0</v>
      </c>
      <c r="I182" s="27"/>
      <c r="J182" s="28"/>
    </row>
    <row r="183" spans="1:10" s="35" customFormat="1" ht="8.1" customHeight="1">
      <c r="A183" s="21">
        <f t="shared" si="20"/>
        <v>151</v>
      </c>
      <c r="B183" s="29" t="s">
        <v>24</v>
      </c>
      <c r="C183" s="33" t="s">
        <v>19</v>
      </c>
      <c r="D183" s="30">
        <v>5</v>
      </c>
      <c r="E183" s="25">
        <v>0</v>
      </c>
      <c r="F183" s="26">
        <f t="shared" si="18"/>
        <v>0</v>
      </c>
      <c r="G183" s="25">
        <v>0</v>
      </c>
      <c r="H183" s="26">
        <f t="shared" si="19"/>
        <v>0</v>
      </c>
      <c r="I183" s="36"/>
      <c r="J183" s="34"/>
    </row>
    <row r="184" spans="1:10" ht="8.1" customHeight="1">
      <c r="A184" s="21">
        <f t="shared" si="20"/>
        <v>152</v>
      </c>
      <c r="B184" s="22" t="s">
        <v>25</v>
      </c>
      <c r="C184" s="23" t="s">
        <v>19</v>
      </c>
      <c r="D184" s="24">
        <v>1</v>
      </c>
      <c r="E184" s="25">
        <v>0</v>
      </c>
      <c r="F184" s="26">
        <f t="shared" si="18"/>
        <v>0</v>
      </c>
      <c r="G184" s="25">
        <v>0</v>
      </c>
      <c r="H184" s="26">
        <f t="shared" si="19"/>
        <v>0</v>
      </c>
      <c r="I184" s="27"/>
      <c r="J184" s="28"/>
    </row>
    <row r="185" spans="1:10" ht="8.1" customHeight="1">
      <c r="A185" s="21">
        <f t="shared" si="20"/>
        <v>153</v>
      </c>
      <c r="B185" s="31" t="s">
        <v>144</v>
      </c>
      <c r="C185" s="23" t="s">
        <v>27</v>
      </c>
      <c r="D185" s="24">
        <v>400</v>
      </c>
      <c r="E185" s="25">
        <v>0</v>
      </c>
      <c r="F185" s="26">
        <f t="shared" si="18"/>
        <v>0</v>
      </c>
      <c r="G185" s="25">
        <v>0</v>
      </c>
      <c r="H185" s="26">
        <f t="shared" si="19"/>
        <v>0</v>
      </c>
      <c r="I185" s="28"/>
      <c r="J185" s="28"/>
    </row>
    <row r="186" spans="1:10" ht="8.1" customHeight="1">
      <c r="A186" s="21">
        <f t="shared" si="20"/>
        <v>154</v>
      </c>
      <c r="B186" s="31" t="s">
        <v>145</v>
      </c>
      <c r="C186" s="23" t="s">
        <v>27</v>
      </c>
      <c r="D186" s="24">
        <v>400</v>
      </c>
      <c r="E186" s="25">
        <v>0</v>
      </c>
      <c r="F186" s="26">
        <f t="shared" si="18"/>
        <v>0</v>
      </c>
      <c r="G186" s="25">
        <v>0</v>
      </c>
      <c r="H186" s="26">
        <f t="shared" si="19"/>
        <v>0</v>
      </c>
      <c r="I186" s="28"/>
      <c r="J186" s="28"/>
    </row>
    <row r="187" spans="1:10" ht="8.1" customHeight="1">
      <c r="A187" s="21">
        <f t="shared" si="20"/>
        <v>155</v>
      </c>
      <c r="B187" s="31" t="s">
        <v>146</v>
      </c>
      <c r="C187" s="23" t="s">
        <v>27</v>
      </c>
      <c r="D187" s="24">
        <v>100</v>
      </c>
      <c r="E187" s="25">
        <v>0</v>
      </c>
      <c r="F187" s="26">
        <f t="shared" si="18"/>
        <v>0</v>
      </c>
      <c r="G187" s="25">
        <v>0</v>
      </c>
      <c r="H187" s="26">
        <f t="shared" si="19"/>
        <v>0</v>
      </c>
      <c r="I187" s="28"/>
      <c r="J187" s="28"/>
    </row>
    <row r="188" spans="1:10" s="35" customFormat="1" ht="8.1" customHeight="1">
      <c r="A188" s="21">
        <f t="shared" si="20"/>
        <v>156</v>
      </c>
      <c r="B188" s="64" t="s">
        <v>147</v>
      </c>
      <c r="C188" s="71" t="s">
        <v>148</v>
      </c>
      <c r="D188" s="66">
        <v>30</v>
      </c>
      <c r="E188" s="25">
        <v>0</v>
      </c>
      <c r="F188" s="26">
        <f t="shared" si="18"/>
        <v>0</v>
      </c>
      <c r="G188" s="25">
        <v>0</v>
      </c>
      <c r="H188" s="26">
        <f t="shared" si="19"/>
        <v>0</v>
      </c>
      <c r="I188" s="36"/>
      <c r="J188" s="34"/>
    </row>
    <row r="189" spans="1:10" ht="8.1" customHeight="1">
      <c r="A189" s="21">
        <f t="shared" si="20"/>
        <v>157</v>
      </c>
      <c r="B189" s="31" t="s">
        <v>149</v>
      </c>
      <c r="C189" s="23" t="s">
        <v>59</v>
      </c>
      <c r="D189" s="24">
        <v>90</v>
      </c>
      <c r="E189" s="25">
        <v>0</v>
      </c>
      <c r="F189" s="26">
        <f t="shared" si="18"/>
        <v>0</v>
      </c>
      <c r="G189" s="25">
        <v>0</v>
      </c>
      <c r="H189" s="26">
        <f t="shared" si="19"/>
        <v>0</v>
      </c>
      <c r="I189" s="28"/>
      <c r="J189" s="28"/>
    </row>
    <row r="190" spans="1:10" ht="8.1" customHeight="1">
      <c r="A190" s="45">
        <f t="shared" si="20"/>
        <v>158</v>
      </c>
      <c r="B190" s="46"/>
      <c r="C190" s="47"/>
      <c r="D190" s="47"/>
      <c r="E190" s="47"/>
      <c r="F190" s="48">
        <f>SUM(F154:F189)</f>
        <v>0</v>
      </c>
      <c r="G190" s="46"/>
      <c r="H190" s="48">
        <f>SUM(H154:H189)</f>
        <v>0</v>
      </c>
      <c r="I190" s="49"/>
      <c r="J190" s="49"/>
    </row>
    <row r="191" spans="1:10" ht="8.1" customHeight="1">
      <c r="A191" s="50">
        <f>(SUM(A190,1))</f>
        <v>159</v>
      </c>
      <c r="B191" s="51" t="s">
        <v>60</v>
      </c>
      <c r="C191" s="52"/>
      <c r="D191" s="53">
        <v>3</v>
      </c>
      <c r="E191" s="52" t="s">
        <v>61</v>
      </c>
      <c r="F191" s="54">
        <f>ROUND(F190*D191*0.01,1)</f>
        <v>0</v>
      </c>
      <c r="G191" s="55"/>
      <c r="H191" s="56"/>
      <c r="I191" s="49"/>
      <c r="J191" s="49"/>
    </row>
    <row r="192" spans="1:10" ht="8.1" customHeight="1">
      <c r="A192" s="50">
        <f>(SUM(A191,1))</f>
        <v>160</v>
      </c>
      <c r="B192" s="51" t="s">
        <v>150</v>
      </c>
      <c r="C192" s="52"/>
      <c r="D192" s="53">
        <v>10</v>
      </c>
      <c r="E192" s="52" t="s">
        <v>61</v>
      </c>
      <c r="F192" s="57"/>
      <c r="G192" s="55"/>
      <c r="H192" s="54">
        <f>ROUND(H190*D192*0.01,1)</f>
        <v>0</v>
      </c>
      <c r="I192" s="49"/>
      <c r="J192" s="49"/>
    </row>
    <row r="193" spans="1:10" ht="8.1" customHeight="1">
      <c r="A193" s="58">
        <f>(SUM(A192,1))</f>
        <v>161</v>
      </c>
      <c r="B193" s="59" t="s">
        <v>63</v>
      </c>
      <c r="C193" s="60"/>
      <c r="D193" s="60"/>
      <c r="E193" s="60"/>
      <c r="F193" s="61">
        <f>SUM(F190:F192)</f>
        <v>0</v>
      </c>
      <c r="G193" s="62"/>
      <c r="H193" s="61">
        <f>SUM(H190:H192)</f>
        <v>0</v>
      </c>
      <c r="I193" s="49"/>
      <c r="J193" s="49"/>
    </row>
    <row r="194" spans="1:10" ht="8.1" customHeight="1">
      <c r="I194" s="77"/>
      <c r="J194" s="77"/>
    </row>
    <row r="195" spans="1:10" ht="8.1" customHeight="1">
      <c r="I195" s="77"/>
      <c r="J195" s="77"/>
    </row>
    <row r="196" spans="1:10" ht="8.1" customHeight="1">
      <c r="I196" s="77"/>
      <c r="J196" s="77"/>
    </row>
    <row r="197" spans="1:10" s="35" customFormat="1" ht="9.9499999999999993" customHeight="1">
      <c r="B197" s="13" t="s">
        <v>151</v>
      </c>
      <c r="C197" s="78"/>
      <c r="D197" s="78"/>
      <c r="E197" s="137" t="s">
        <v>10</v>
      </c>
      <c r="F197" s="137"/>
      <c r="G197" s="137" t="s">
        <v>11</v>
      </c>
      <c r="H197" s="137"/>
      <c r="I197" s="79"/>
      <c r="J197" s="79"/>
    </row>
    <row r="198" spans="1:10" s="35" customFormat="1" ht="8.1" customHeight="1">
      <c r="A198" s="16" t="s">
        <v>12</v>
      </c>
      <c r="B198" s="80" t="s">
        <v>13</v>
      </c>
      <c r="C198" s="81" t="s">
        <v>14</v>
      </c>
      <c r="D198" s="82" t="s">
        <v>15</v>
      </c>
      <c r="E198" s="81" t="s">
        <v>16</v>
      </c>
      <c r="F198" s="82" t="s">
        <v>17</v>
      </c>
      <c r="G198" s="81" t="s">
        <v>16</v>
      </c>
      <c r="H198" s="82" t="s">
        <v>17</v>
      </c>
      <c r="I198" s="79"/>
      <c r="J198" s="79"/>
    </row>
    <row r="199" spans="1:10" s="35" customFormat="1" ht="8.1" customHeight="1">
      <c r="A199" s="21">
        <f>(SUM(A193,1))</f>
        <v>162</v>
      </c>
      <c r="B199" s="29" t="s">
        <v>152</v>
      </c>
      <c r="C199" s="83" t="s">
        <v>19</v>
      </c>
      <c r="D199" s="30">
        <v>1</v>
      </c>
      <c r="E199" s="25">
        <v>0</v>
      </c>
      <c r="F199" s="26">
        <f t="shared" ref="F199:F212" si="21">PRODUCT(D199,E199)</f>
        <v>0</v>
      </c>
      <c r="G199" s="25">
        <v>0</v>
      </c>
      <c r="H199" s="26">
        <f t="shared" ref="H199:H212" si="22">PRODUCT(D199,G199)</f>
        <v>0</v>
      </c>
      <c r="I199" s="36"/>
      <c r="J199" s="34"/>
    </row>
    <row r="200" spans="1:10" s="35" customFormat="1" ht="8.1" customHeight="1">
      <c r="A200" s="21">
        <f t="shared" ref="A200:A216" si="23">(SUM(A199,1))</f>
        <v>163</v>
      </c>
      <c r="B200" s="29" t="s">
        <v>153</v>
      </c>
      <c r="C200" s="71" t="s">
        <v>19</v>
      </c>
      <c r="D200" s="30">
        <v>1</v>
      </c>
      <c r="E200" s="25">
        <v>0</v>
      </c>
      <c r="F200" s="26">
        <f t="shared" si="21"/>
        <v>0</v>
      </c>
      <c r="G200" s="25">
        <v>0</v>
      </c>
      <c r="H200" s="26">
        <f t="shared" si="22"/>
        <v>0</v>
      </c>
      <c r="I200" s="36"/>
      <c r="J200" s="34"/>
    </row>
    <row r="201" spans="1:10" s="35" customFormat="1" ht="18" customHeight="1">
      <c r="A201" s="21">
        <f t="shared" si="23"/>
        <v>164</v>
      </c>
      <c r="B201" s="29" t="s">
        <v>154</v>
      </c>
      <c r="C201" s="33" t="s">
        <v>19</v>
      </c>
      <c r="D201" s="30">
        <v>1</v>
      </c>
      <c r="E201" s="25">
        <v>0</v>
      </c>
      <c r="F201" s="26">
        <f t="shared" si="21"/>
        <v>0</v>
      </c>
      <c r="G201" s="25">
        <v>0</v>
      </c>
      <c r="H201" s="26">
        <f t="shared" si="22"/>
        <v>0</v>
      </c>
      <c r="I201" s="36"/>
      <c r="J201" s="34"/>
    </row>
    <row r="202" spans="1:10" s="35" customFormat="1" ht="8.1" customHeight="1">
      <c r="A202" s="21">
        <f t="shared" si="23"/>
        <v>165</v>
      </c>
      <c r="B202" s="29" t="s">
        <v>155</v>
      </c>
      <c r="C202" s="33" t="s">
        <v>27</v>
      </c>
      <c r="D202" s="30">
        <v>440</v>
      </c>
      <c r="E202" s="25">
        <v>0</v>
      </c>
      <c r="F202" s="26">
        <f t="shared" si="21"/>
        <v>0</v>
      </c>
      <c r="G202" s="25">
        <v>0</v>
      </c>
      <c r="H202" s="26">
        <f t="shared" si="22"/>
        <v>0</v>
      </c>
      <c r="I202" s="36"/>
      <c r="J202" s="34"/>
    </row>
    <row r="203" spans="1:10" s="35" customFormat="1" ht="8.1" customHeight="1">
      <c r="A203" s="21">
        <f t="shared" si="23"/>
        <v>166</v>
      </c>
      <c r="B203" s="32" t="s">
        <v>144</v>
      </c>
      <c r="C203" s="33" t="s">
        <v>27</v>
      </c>
      <c r="D203" s="30">
        <v>440</v>
      </c>
      <c r="E203" s="25">
        <v>0</v>
      </c>
      <c r="F203" s="26">
        <f t="shared" si="21"/>
        <v>0</v>
      </c>
      <c r="G203" s="25">
        <v>0</v>
      </c>
      <c r="H203" s="26">
        <f t="shared" si="22"/>
        <v>0</v>
      </c>
      <c r="I203" s="34"/>
      <c r="J203" s="34"/>
    </row>
    <row r="204" spans="1:10" s="35" customFormat="1" ht="8.1" customHeight="1">
      <c r="A204" s="21">
        <f t="shared" si="23"/>
        <v>167</v>
      </c>
      <c r="B204" s="32" t="s">
        <v>145</v>
      </c>
      <c r="C204" s="33" t="s">
        <v>27</v>
      </c>
      <c r="D204" s="30">
        <v>150</v>
      </c>
      <c r="E204" s="25">
        <v>0</v>
      </c>
      <c r="F204" s="26">
        <f t="shared" si="21"/>
        <v>0</v>
      </c>
      <c r="G204" s="25">
        <v>0</v>
      </c>
      <c r="H204" s="26">
        <f t="shared" si="22"/>
        <v>0</v>
      </c>
      <c r="I204" s="34"/>
      <c r="J204" s="34"/>
    </row>
    <row r="205" spans="1:10" ht="8.1" customHeight="1">
      <c r="A205" s="21">
        <f t="shared" si="23"/>
        <v>168</v>
      </c>
      <c r="B205" s="31" t="s">
        <v>139</v>
      </c>
      <c r="C205" s="23" t="s">
        <v>27</v>
      </c>
      <c r="D205" s="24">
        <v>10</v>
      </c>
      <c r="E205" s="25">
        <v>0</v>
      </c>
      <c r="F205" s="26">
        <f t="shared" si="21"/>
        <v>0</v>
      </c>
      <c r="G205" s="25">
        <v>0</v>
      </c>
      <c r="H205" s="26">
        <f t="shared" si="22"/>
        <v>0</v>
      </c>
      <c r="I205" s="27"/>
      <c r="J205" s="28"/>
    </row>
    <row r="206" spans="1:10" s="35" customFormat="1" ht="8.1" customHeight="1">
      <c r="A206" s="21">
        <f t="shared" si="23"/>
        <v>169</v>
      </c>
      <c r="B206" s="29" t="s">
        <v>18</v>
      </c>
      <c r="C206" s="33" t="s">
        <v>19</v>
      </c>
      <c r="D206" s="30">
        <v>4</v>
      </c>
      <c r="E206" s="25">
        <v>0</v>
      </c>
      <c r="F206" s="26">
        <f t="shared" si="21"/>
        <v>0</v>
      </c>
      <c r="G206" s="25">
        <v>0</v>
      </c>
      <c r="H206" s="26">
        <f t="shared" si="22"/>
        <v>0</v>
      </c>
      <c r="I206" s="36"/>
      <c r="J206" s="34"/>
    </row>
    <row r="207" spans="1:10" s="35" customFormat="1" ht="8.1" customHeight="1">
      <c r="A207" s="21">
        <f t="shared" si="23"/>
        <v>170</v>
      </c>
      <c r="B207" s="29" t="s">
        <v>142</v>
      </c>
      <c r="C207" s="33" t="s">
        <v>19</v>
      </c>
      <c r="D207" s="30">
        <v>4</v>
      </c>
      <c r="E207" s="25">
        <v>0</v>
      </c>
      <c r="F207" s="26">
        <f t="shared" si="21"/>
        <v>0</v>
      </c>
      <c r="G207" s="25">
        <v>0</v>
      </c>
      <c r="H207" s="26">
        <f t="shared" si="22"/>
        <v>0</v>
      </c>
      <c r="I207" s="36"/>
      <c r="J207" s="34"/>
    </row>
    <row r="208" spans="1:10" s="35" customFormat="1" ht="8.1" customHeight="1">
      <c r="A208" s="21">
        <f t="shared" si="23"/>
        <v>171</v>
      </c>
      <c r="B208" s="29" t="s">
        <v>143</v>
      </c>
      <c r="C208" s="33" t="s">
        <v>19</v>
      </c>
      <c r="D208" s="30">
        <v>4</v>
      </c>
      <c r="E208" s="25">
        <v>0</v>
      </c>
      <c r="F208" s="26">
        <f t="shared" si="21"/>
        <v>0</v>
      </c>
      <c r="G208" s="25">
        <v>0</v>
      </c>
      <c r="H208" s="26">
        <f t="shared" si="22"/>
        <v>0</v>
      </c>
      <c r="I208" s="36"/>
      <c r="J208" s="34"/>
    </row>
    <row r="209" spans="1:10" s="35" customFormat="1" ht="8.1" customHeight="1">
      <c r="A209" s="21">
        <f t="shared" si="23"/>
        <v>172</v>
      </c>
      <c r="B209" s="32" t="s">
        <v>156</v>
      </c>
      <c r="C209" s="33" t="s">
        <v>27</v>
      </c>
      <c r="D209" s="30">
        <v>5</v>
      </c>
      <c r="E209" s="25">
        <v>0</v>
      </c>
      <c r="F209" s="26">
        <f t="shared" si="21"/>
        <v>0</v>
      </c>
      <c r="G209" s="25">
        <v>0</v>
      </c>
      <c r="H209" s="26">
        <f t="shared" si="22"/>
        <v>0</v>
      </c>
      <c r="I209" s="34"/>
      <c r="J209" s="34"/>
    </row>
    <row r="210" spans="1:10" s="35" customFormat="1" ht="8.1" customHeight="1">
      <c r="A210" s="21">
        <f t="shared" si="23"/>
        <v>173</v>
      </c>
      <c r="B210" s="32" t="s">
        <v>157</v>
      </c>
      <c r="C210" s="33" t="s">
        <v>19</v>
      </c>
      <c r="D210" s="30">
        <v>4</v>
      </c>
      <c r="E210" s="25">
        <v>0</v>
      </c>
      <c r="F210" s="26">
        <f t="shared" si="21"/>
        <v>0</v>
      </c>
      <c r="G210" s="25">
        <v>0</v>
      </c>
      <c r="H210" s="26">
        <f t="shared" si="22"/>
        <v>0</v>
      </c>
      <c r="I210" s="36"/>
      <c r="J210" s="34"/>
    </row>
    <row r="211" spans="1:10" s="35" customFormat="1" ht="8.1" customHeight="1">
      <c r="A211" s="21">
        <f t="shared" si="23"/>
        <v>174</v>
      </c>
      <c r="B211" s="40" t="s">
        <v>158</v>
      </c>
      <c r="C211" s="84" t="s">
        <v>19</v>
      </c>
      <c r="D211" s="30">
        <v>13</v>
      </c>
      <c r="E211" s="25">
        <v>0</v>
      </c>
      <c r="F211" s="26">
        <f t="shared" si="21"/>
        <v>0</v>
      </c>
      <c r="G211" s="25">
        <v>0</v>
      </c>
      <c r="H211" s="26">
        <f t="shared" si="22"/>
        <v>0</v>
      </c>
      <c r="I211" s="36"/>
      <c r="J211" s="34"/>
    </row>
    <row r="212" spans="1:10" s="35" customFormat="1" ht="8.1" customHeight="1">
      <c r="A212" s="21">
        <f t="shared" si="23"/>
        <v>175</v>
      </c>
      <c r="B212" s="85" t="s">
        <v>58</v>
      </c>
      <c r="C212" s="86" t="s">
        <v>59</v>
      </c>
      <c r="D212" s="30">
        <v>60</v>
      </c>
      <c r="E212" s="25">
        <v>0</v>
      </c>
      <c r="F212" s="26">
        <f t="shared" si="21"/>
        <v>0</v>
      </c>
      <c r="G212" s="25">
        <v>0</v>
      </c>
      <c r="H212" s="26">
        <f t="shared" si="22"/>
        <v>0</v>
      </c>
      <c r="I212" s="36"/>
      <c r="J212" s="34"/>
    </row>
    <row r="213" spans="1:10" s="35" customFormat="1" ht="8.1" customHeight="1">
      <c r="A213" s="45">
        <f t="shared" si="23"/>
        <v>176</v>
      </c>
      <c r="B213" s="87"/>
      <c r="C213" s="88"/>
      <c r="D213" s="88"/>
      <c r="E213" s="88"/>
      <c r="F213" s="89">
        <f>SUM(F199:F212)</f>
        <v>0</v>
      </c>
      <c r="G213" s="87"/>
      <c r="H213" s="89">
        <f>SUM(H199:H212)</f>
        <v>0</v>
      </c>
      <c r="I213" s="79"/>
      <c r="J213" s="79"/>
    </row>
    <row r="214" spans="1:10" s="35" customFormat="1" ht="8.1" customHeight="1">
      <c r="A214" s="50">
        <f t="shared" si="23"/>
        <v>177</v>
      </c>
      <c r="B214" s="90" t="s">
        <v>60</v>
      </c>
      <c r="C214" s="91"/>
      <c r="D214" s="92">
        <v>3</v>
      </c>
      <c r="E214" s="91" t="s">
        <v>61</v>
      </c>
      <c r="F214" s="93">
        <f>ROUND(F213*D214*0.01,1)</f>
        <v>0</v>
      </c>
      <c r="G214" s="94"/>
      <c r="H214" s="95"/>
      <c r="I214" s="79"/>
      <c r="J214" s="79"/>
    </row>
    <row r="215" spans="1:10" s="35" customFormat="1" ht="8.1" customHeight="1">
      <c r="A215" s="50">
        <f t="shared" si="23"/>
        <v>178</v>
      </c>
      <c r="B215" s="90" t="s">
        <v>62</v>
      </c>
      <c r="C215" s="91"/>
      <c r="D215" s="92">
        <v>20</v>
      </c>
      <c r="E215" s="91" t="s">
        <v>61</v>
      </c>
      <c r="F215" s="96"/>
      <c r="G215" s="94"/>
      <c r="H215" s="93">
        <f>ROUND(H213*D215*0.01,1)</f>
        <v>0</v>
      </c>
      <c r="I215" s="79"/>
      <c r="J215" s="79"/>
    </row>
    <row r="216" spans="1:10" s="35" customFormat="1" ht="8.1" customHeight="1">
      <c r="A216" s="58">
        <f t="shared" si="23"/>
        <v>179</v>
      </c>
      <c r="B216" s="97" t="s">
        <v>63</v>
      </c>
      <c r="C216" s="98"/>
      <c r="D216" s="98"/>
      <c r="E216" s="98"/>
      <c r="F216" s="99">
        <f>SUM(F213:F215)</f>
        <v>0</v>
      </c>
      <c r="G216" s="100"/>
      <c r="H216" s="99">
        <f>SUM(H213:H215)</f>
        <v>0</v>
      </c>
      <c r="I216" s="79"/>
      <c r="J216" s="79"/>
    </row>
    <row r="217" spans="1:10" ht="8.1" customHeight="1">
      <c r="I217" s="77"/>
      <c r="J217" s="77"/>
    </row>
    <row r="218" spans="1:10" ht="8.1" customHeight="1">
      <c r="I218" s="77"/>
      <c r="J218" s="77"/>
    </row>
    <row r="219" spans="1:10" ht="8.1" customHeight="1">
      <c r="B219" s="67"/>
      <c r="C219" s="52"/>
      <c r="D219" s="52"/>
      <c r="E219" s="52"/>
      <c r="F219" s="68"/>
      <c r="G219" s="52"/>
      <c r="H219" s="68"/>
      <c r="I219" s="49"/>
      <c r="J219" s="49"/>
    </row>
    <row r="220" spans="1:10" s="35" customFormat="1" ht="9.9499999999999993" customHeight="1">
      <c r="B220" s="13" t="s">
        <v>159</v>
      </c>
      <c r="C220" s="78"/>
      <c r="D220" s="78"/>
      <c r="E220" s="137" t="s">
        <v>10</v>
      </c>
      <c r="F220" s="137"/>
      <c r="G220" s="137" t="s">
        <v>11</v>
      </c>
      <c r="H220" s="137"/>
      <c r="I220" s="79"/>
      <c r="J220" s="79"/>
    </row>
    <row r="221" spans="1:10" s="35" customFormat="1" ht="8.1" customHeight="1">
      <c r="A221" s="16" t="s">
        <v>12</v>
      </c>
      <c r="B221" s="80" t="s">
        <v>13</v>
      </c>
      <c r="C221" s="81" t="s">
        <v>14</v>
      </c>
      <c r="D221" s="82" t="s">
        <v>15</v>
      </c>
      <c r="E221" s="81" t="s">
        <v>16</v>
      </c>
      <c r="F221" s="82" t="s">
        <v>17</v>
      </c>
      <c r="G221" s="81" t="s">
        <v>16</v>
      </c>
      <c r="H221" s="82" t="s">
        <v>17</v>
      </c>
      <c r="I221" s="79"/>
      <c r="J221" s="79"/>
    </row>
    <row r="222" spans="1:10" s="35" customFormat="1" ht="18" customHeight="1">
      <c r="A222" s="21">
        <f>(SUM(A216,1))</f>
        <v>180</v>
      </c>
      <c r="B222" s="29" t="s">
        <v>160</v>
      </c>
      <c r="C222" s="83" t="s">
        <v>19</v>
      </c>
      <c r="D222" s="30">
        <v>1</v>
      </c>
      <c r="E222" s="25">
        <v>0</v>
      </c>
      <c r="F222" s="26">
        <f t="shared" ref="F222" si="24">PRODUCT(D222,E222)</f>
        <v>0</v>
      </c>
      <c r="G222" s="25">
        <v>0</v>
      </c>
      <c r="H222" s="26">
        <f t="shared" ref="H222" si="25">PRODUCT(D222,G222)</f>
        <v>0</v>
      </c>
      <c r="I222" s="36"/>
      <c r="J222" s="34"/>
    </row>
    <row r="223" spans="1:10" s="35" customFormat="1" ht="8.1" customHeight="1">
      <c r="A223" s="45">
        <f t="shared" ref="A223:A226" si="26">(SUM(A222,1))</f>
        <v>181</v>
      </c>
      <c r="B223" s="87"/>
      <c r="C223" s="88"/>
      <c r="D223" s="88"/>
      <c r="E223" s="88"/>
      <c r="F223" s="89">
        <f>SUM(F222:F222)</f>
        <v>0</v>
      </c>
      <c r="G223" s="87"/>
      <c r="H223" s="89">
        <f>SUM(H222:H222)</f>
        <v>0</v>
      </c>
      <c r="I223" s="79"/>
      <c r="J223" s="79"/>
    </row>
    <row r="224" spans="1:10" s="35" customFormat="1" ht="8.1" customHeight="1">
      <c r="A224" s="50">
        <f t="shared" si="26"/>
        <v>182</v>
      </c>
      <c r="B224" s="90" t="s">
        <v>60</v>
      </c>
      <c r="C224" s="91"/>
      <c r="D224" s="92">
        <v>0</v>
      </c>
      <c r="E224" s="91" t="s">
        <v>61</v>
      </c>
      <c r="F224" s="93">
        <f>ROUND(F223*D224*0.01,1)</f>
        <v>0</v>
      </c>
      <c r="G224" s="94"/>
      <c r="H224" s="95"/>
      <c r="I224" s="79"/>
      <c r="J224" s="79"/>
    </row>
    <row r="225" spans="1:11" s="35" customFormat="1" ht="8.1" customHeight="1">
      <c r="A225" s="50">
        <f t="shared" si="26"/>
        <v>183</v>
      </c>
      <c r="B225" s="90" t="s">
        <v>62</v>
      </c>
      <c r="C225" s="91"/>
      <c r="D225" s="92">
        <v>0</v>
      </c>
      <c r="E225" s="91" t="s">
        <v>61</v>
      </c>
      <c r="F225" s="96"/>
      <c r="G225" s="94"/>
      <c r="H225" s="93">
        <f>ROUND(H223*D225*0.01,1)</f>
        <v>0</v>
      </c>
      <c r="I225" s="79"/>
      <c r="J225" s="79"/>
    </row>
    <row r="226" spans="1:11" s="35" customFormat="1" ht="8.1" customHeight="1">
      <c r="A226" s="58">
        <f t="shared" si="26"/>
        <v>184</v>
      </c>
      <c r="B226" s="97" t="s">
        <v>63</v>
      </c>
      <c r="C226" s="98"/>
      <c r="D226" s="98"/>
      <c r="E226" s="98"/>
      <c r="F226" s="99">
        <f>SUM(F223:F225)</f>
        <v>0</v>
      </c>
      <c r="G226" s="100"/>
      <c r="H226" s="99">
        <f>SUM(H223:H225)</f>
        <v>0</v>
      </c>
      <c r="I226" s="79"/>
      <c r="J226" s="79"/>
    </row>
    <row r="227" spans="1:11" ht="8.1" customHeight="1">
      <c r="B227" s="67"/>
      <c r="C227" s="52"/>
      <c r="D227" s="52"/>
      <c r="E227" s="52"/>
      <c r="F227" s="68"/>
      <c r="G227" s="52"/>
      <c r="H227" s="68"/>
      <c r="I227" s="49"/>
      <c r="J227" s="49"/>
    </row>
    <row r="228" spans="1:11" ht="8.1" customHeight="1">
      <c r="B228" s="67"/>
      <c r="C228" s="52"/>
      <c r="D228" s="52"/>
      <c r="E228" s="52"/>
      <c r="F228" s="68"/>
      <c r="G228" s="52"/>
      <c r="H228" s="68"/>
      <c r="I228" s="49"/>
      <c r="J228" s="49"/>
    </row>
    <row r="229" spans="1:11" ht="8.1" customHeight="1">
      <c r="B229" s="67"/>
      <c r="C229" s="52"/>
      <c r="D229" s="52"/>
      <c r="E229" s="52"/>
      <c r="F229" s="68"/>
      <c r="G229" s="52"/>
      <c r="H229" s="68"/>
      <c r="I229" s="49"/>
      <c r="J229" s="49"/>
    </row>
    <row r="230" spans="1:11" ht="9.9499999999999993" customHeight="1">
      <c r="A230" s="12"/>
      <c r="B230" s="13" t="s">
        <v>161</v>
      </c>
      <c r="C230" s="78"/>
      <c r="D230" s="78"/>
      <c r="E230" s="137" t="s">
        <v>10</v>
      </c>
      <c r="F230" s="137"/>
      <c r="G230" s="137" t="s">
        <v>11</v>
      </c>
      <c r="H230" s="137"/>
      <c r="I230" s="101"/>
      <c r="J230" s="101"/>
    </row>
    <row r="231" spans="1:11" ht="8.1" customHeight="1">
      <c r="A231" s="16" t="s">
        <v>12</v>
      </c>
      <c r="B231" s="80" t="s">
        <v>13</v>
      </c>
      <c r="C231" s="81" t="s">
        <v>14</v>
      </c>
      <c r="D231" s="82" t="s">
        <v>15</v>
      </c>
      <c r="E231" s="81" t="s">
        <v>16</v>
      </c>
      <c r="F231" s="82" t="s">
        <v>17</v>
      </c>
      <c r="G231" s="81" t="s">
        <v>16</v>
      </c>
      <c r="H231" s="82" t="s">
        <v>17</v>
      </c>
      <c r="I231" s="20"/>
      <c r="J231" s="20"/>
    </row>
    <row r="232" spans="1:11" s="35" customFormat="1" ht="8.1" customHeight="1">
      <c r="A232" s="21">
        <f>(SUM(A226,1))</f>
        <v>185</v>
      </c>
      <c r="B232" s="64" t="s">
        <v>162</v>
      </c>
      <c r="C232" s="71" t="s">
        <v>27</v>
      </c>
      <c r="D232" s="66">
        <v>120</v>
      </c>
      <c r="E232" s="25">
        <v>0</v>
      </c>
      <c r="F232" s="26">
        <f t="shared" ref="F232:F252" si="27">PRODUCT(D232,E232)</f>
        <v>0</v>
      </c>
      <c r="G232" s="25">
        <v>0</v>
      </c>
      <c r="H232" s="26">
        <f t="shared" ref="H232:H252" si="28">PRODUCT(D232,G232)</f>
        <v>0</v>
      </c>
      <c r="I232" s="36"/>
      <c r="J232" s="34"/>
      <c r="K232" s="34"/>
    </row>
    <row r="233" spans="1:11" s="35" customFormat="1" ht="8.1" customHeight="1">
      <c r="A233" s="21">
        <f>(SUM(A232,1))</f>
        <v>186</v>
      </c>
      <c r="B233" s="29" t="s">
        <v>163</v>
      </c>
      <c r="C233" s="71" t="s">
        <v>27</v>
      </c>
      <c r="D233" s="66">
        <v>120</v>
      </c>
      <c r="E233" s="25">
        <v>0</v>
      </c>
      <c r="F233" s="26">
        <f t="shared" si="27"/>
        <v>0</v>
      </c>
      <c r="G233" s="25">
        <v>0</v>
      </c>
      <c r="H233" s="26">
        <f t="shared" si="28"/>
        <v>0</v>
      </c>
      <c r="I233" s="36"/>
      <c r="J233" s="34"/>
      <c r="K233" s="34"/>
    </row>
    <row r="234" spans="1:11" s="35" customFormat="1" ht="8.1" customHeight="1">
      <c r="A234" s="21">
        <f t="shared" ref="A234:A252" si="29">(SUM(A233,1))</f>
        <v>187</v>
      </c>
      <c r="B234" s="29" t="s">
        <v>164</v>
      </c>
      <c r="C234" s="71" t="s">
        <v>27</v>
      </c>
      <c r="D234" s="66">
        <v>200</v>
      </c>
      <c r="E234" s="25">
        <v>0</v>
      </c>
      <c r="F234" s="26">
        <f t="shared" si="27"/>
        <v>0</v>
      </c>
      <c r="G234" s="25">
        <v>0</v>
      </c>
      <c r="H234" s="26">
        <f t="shared" si="28"/>
        <v>0</v>
      </c>
      <c r="I234" s="36"/>
      <c r="J234" s="34"/>
      <c r="K234" s="34"/>
    </row>
    <row r="235" spans="1:11" s="35" customFormat="1" ht="8.1" customHeight="1">
      <c r="A235" s="21">
        <f t="shared" si="29"/>
        <v>188</v>
      </c>
      <c r="B235" s="32" t="s">
        <v>50</v>
      </c>
      <c r="C235" s="33" t="s">
        <v>27</v>
      </c>
      <c r="D235" s="30">
        <v>20</v>
      </c>
      <c r="E235" s="25">
        <v>0</v>
      </c>
      <c r="F235" s="26">
        <f t="shared" si="27"/>
        <v>0</v>
      </c>
      <c r="G235" s="25">
        <v>0</v>
      </c>
      <c r="H235" s="26">
        <f t="shared" si="28"/>
        <v>0</v>
      </c>
      <c r="I235" s="36"/>
      <c r="J235" s="34"/>
      <c r="K235" s="34"/>
    </row>
    <row r="236" spans="1:11" s="35" customFormat="1" ht="8.1" customHeight="1">
      <c r="A236" s="21">
        <f t="shared" si="29"/>
        <v>189</v>
      </c>
      <c r="B236" s="64" t="s">
        <v>165</v>
      </c>
      <c r="C236" s="71" t="s">
        <v>19</v>
      </c>
      <c r="D236" s="66">
        <v>80</v>
      </c>
      <c r="E236" s="25">
        <v>0</v>
      </c>
      <c r="F236" s="26">
        <f t="shared" si="27"/>
        <v>0</v>
      </c>
      <c r="G236" s="25">
        <v>0</v>
      </c>
      <c r="H236" s="26">
        <f t="shared" si="28"/>
        <v>0</v>
      </c>
      <c r="I236" s="36"/>
      <c r="J236" s="34"/>
      <c r="K236" s="34"/>
    </row>
    <row r="237" spans="1:11" s="35" customFormat="1" ht="8.1" customHeight="1">
      <c r="A237" s="21">
        <f t="shared" si="29"/>
        <v>190</v>
      </c>
      <c r="B237" s="64" t="s">
        <v>166</v>
      </c>
      <c r="C237" s="71" t="s">
        <v>19</v>
      </c>
      <c r="D237" s="66">
        <v>9</v>
      </c>
      <c r="E237" s="25">
        <v>0</v>
      </c>
      <c r="F237" s="26">
        <f t="shared" si="27"/>
        <v>0</v>
      </c>
      <c r="G237" s="25">
        <v>0</v>
      </c>
      <c r="H237" s="26">
        <f t="shared" si="28"/>
        <v>0</v>
      </c>
      <c r="I237" s="36"/>
      <c r="J237" s="34"/>
      <c r="K237" s="34"/>
    </row>
    <row r="238" spans="1:11" s="35" customFormat="1" ht="8.1" customHeight="1">
      <c r="A238" s="21">
        <f t="shared" si="29"/>
        <v>191</v>
      </c>
      <c r="B238" s="64" t="s">
        <v>167</v>
      </c>
      <c r="C238" s="71" t="s">
        <v>19</v>
      </c>
      <c r="D238" s="66">
        <v>10</v>
      </c>
      <c r="E238" s="25">
        <v>0</v>
      </c>
      <c r="F238" s="26">
        <f t="shared" si="27"/>
        <v>0</v>
      </c>
      <c r="G238" s="25">
        <v>0</v>
      </c>
      <c r="H238" s="26">
        <f t="shared" si="28"/>
        <v>0</v>
      </c>
      <c r="I238" s="36"/>
      <c r="J238" s="34"/>
      <c r="K238" s="34"/>
    </row>
    <row r="239" spans="1:11" s="35" customFormat="1" ht="8.1" customHeight="1">
      <c r="A239" s="21">
        <f t="shared" si="29"/>
        <v>192</v>
      </c>
      <c r="B239" s="70" t="s">
        <v>168</v>
      </c>
      <c r="C239" s="65" t="s">
        <v>19</v>
      </c>
      <c r="D239" s="69">
        <v>14</v>
      </c>
      <c r="E239" s="25">
        <v>0</v>
      </c>
      <c r="F239" s="26">
        <f t="shared" si="27"/>
        <v>0</v>
      </c>
      <c r="G239" s="25">
        <v>0</v>
      </c>
      <c r="H239" s="26">
        <f t="shared" si="28"/>
        <v>0</v>
      </c>
      <c r="I239" s="27"/>
      <c r="J239" s="28"/>
      <c r="K239" s="34"/>
    </row>
    <row r="240" spans="1:11" s="35" customFormat="1" ht="8.1" customHeight="1">
      <c r="A240" s="21">
        <f t="shared" si="29"/>
        <v>193</v>
      </c>
      <c r="B240" s="64" t="s">
        <v>169</v>
      </c>
      <c r="C240" s="71" t="s">
        <v>19</v>
      </c>
      <c r="D240" s="66">
        <v>12</v>
      </c>
      <c r="E240" s="25">
        <v>0</v>
      </c>
      <c r="F240" s="26">
        <f t="shared" si="27"/>
        <v>0</v>
      </c>
      <c r="G240" s="25">
        <v>0</v>
      </c>
      <c r="H240" s="26">
        <f t="shared" si="28"/>
        <v>0</v>
      </c>
      <c r="I240" s="36"/>
      <c r="J240" s="34"/>
      <c r="K240" s="34"/>
    </row>
    <row r="241" spans="1:11" s="35" customFormat="1" ht="8.1" customHeight="1">
      <c r="A241" s="21">
        <f t="shared" si="29"/>
        <v>194</v>
      </c>
      <c r="B241" s="64" t="s">
        <v>170</v>
      </c>
      <c r="C241" s="71" t="s">
        <v>19</v>
      </c>
      <c r="D241" s="66">
        <v>50</v>
      </c>
      <c r="E241" s="25">
        <v>0</v>
      </c>
      <c r="F241" s="26">
        <f t="shared" si="27"/>
        <v>0</v>
      </c>
      <c r="G241" s="25">
        <v>0</v>
      </c>
      <c r="H241" s="26">
        <f t="shared" si="28"/>
        <v>0</v>
      </c>
      <c r="I241" s="36"/>
      <c r="J241" s="34"/>
      <c r="K241" s="34"/>
    </row>
    <row r="242" spans="1:11" s="35" customFormat="1" ht="8.1" customHeight="1">
      <c r="A242" s="21">
        <f t="shared" si="29"/>
        <v>195</v>
      </c>
      <c r="B242" s="64" t="s">
        <v>171</v>
      </c>
      <c r="C242" s="71" t="s">
        <v>19</v>
      </c>
      <c r="D242" s="66">
        <v>20</v>
      </c>
      <c r="E242" s="25">
        <v>0</v>
      </c>
      <c r="F242" s="26">
        <f t="shared" si="27"/>
        <v>0</v>
      </c>
      <c r="G242" s="25">
        <v>0</v>
      </c>
      <c r="H242" s="26">
        <f t="shared" si="28"/>
        <v>0</v>
      </c>
      <c r="I242" s="36"/>
      <c r="J242" s="34"/>
      <c r="K242" s="34"/>
    </row>
    <row r="243" spans="1:11" s="35" customFormat="1" ht="8.1" customHeight="1">
      <c r="A243" s="21">
        <f t="shared" si="29"/>
        <v>196</v>
      </c>
      <c r="B243" s="64" t="s">
        <v>172</v>
      </c>
      <c r="C243" s="71" t="s">
        <v>19</v>
      </c>
      <c r="D243" s="66">
        <v>30</v>
      </c>
      <c r="E243" s="25">
        <v>0</v>
      </c>
      <c r="F243" s="26">
        <f t="shared" si="27"/>
        <v>0</v>
      </c>
      <c r="G243" s="25">
        <v>0</v>
      </c>
      <c r="H243" s="26">
        <f t="shared" si="28"/>
        <v>0</v>
      </c>
      <c r="I243" s="36"/>
      <c r="J243" s="34"/>
      <c r="K243" s="34"/>
    </row>
    <row r="244" spans="1:11" s="35" customFormat="1" ht="8.1" customHeight="1">
      <c r="A244" s="21">
        <f t="shared" si="29"/>
        <v>197</v>
      </c>
      <c r="B244" s="64" t="s">
        <v>173</v>
      </c>
      <c r="C244" s="71" t="s">
        <v>19</v>
      </c>
      <c r="D244" s="66">
        <v>80</v>
      </c>
      <c r="E244" s="25">
        <v>0</v>
      </c>
      <c r="F244" s="26">
        <f t="shared" si="27"/>
        <v>0</v>
      </c>
      <c r="G244" s="25">
        <v>0</v>
      </c>
      <c r="H244" s="26">
        <f t="shared" si="28"/>
        <v>0</v>
      </c>
      <c r="I244" s="36"/>
      <c r="J244" s="34"/>
      <c r="K244" s="34"/>
    </row>
    <row r="245" spans="1:11" s="35" customFormat="1" ht="8.1" customHeight="1">
      <c r="A245" s="21">
        <f t="shared" si="29"/>
        <v>198</v>
      </c>
      <c r="B245" s="64" t="s">
        <v>174</v>
      </c>
      <c r="C245" s="71" t="s">
        <v>19</v>
      </c>
      <c r="D245" s="66">
        <v>4</v>
      </c>
      <c r="E245" s="25">
        <v>0</v>
      </c>
      <c r="F245" s="26">
        <f t="shared" si="27"/>
        <v>0</v>
      </c>
      <c r="G245" s="25">
        <v>0</v>
      </c>
      <c r="H245" s="26">
        <f t="shared" si="28"/>
        <v>0</v>
      </c>
      <c r="I245" s="36"/>
      <c r="J245" s="34"/>
    </row>
    <row r="246" spans="1:11" s="35" customFormat="1" ht="8.1" customHeight="1">
      <c r="A246" s="21">
        <f t="shared" si="29"/>
        <v>199</v>
      </c>
      <c r="B246" s="64" t="s">
        <v>175</v>
      </c>
      <c r="C246" s="71" t="s">
        <v>19</v>
      </c>
      <c r="D246" s="66">
        <v>1</v>
      </c>
      <c r="E246" s="25">
        <v>0</v>
      </c>
      <c r="F246" s="26">
        <f t="shared" si="27"/>
        <v>0</v>
      </c>
      <c r="G246" s="25">
        <v>0</v>
      </c>
      <c r="H246" s="26">
        <f t="shared" si="28"/>
        <v>0</v>
      </c>
      <c r="I246" s="36"/>
      <c r="J246" s="34"/>
    </row>
    <row r="247" spans="1:11" s="35" customFormat="1" ht="8.1" customHeight="1">
      <c r="A247" s="21">
        <f t="shared" si="29"/>
        <v>200</v>
      </c>
      <c r="B247" s="64" t="s">
        <v>176</v>
      </c>
      <c r="C247" s="71" t="s">
        <v>19</v>
      </c>
      <c r="D247" s="66">
        <v>10</v>
      </c>
      <c r="E247" s="25">
        <v>0</v>
      </c>
      <c r="F247" s="26">
        <f t="shared" si="27"/>
        <v>0</v>
      </c>
      <c r="G247" s="25">
        <v>0</v>
      </c>
      <c r="H247" s="26">
        <f t="shared" si="28"/>
        <v>0</v>
      </c>
      <c r="I247" s="36"/>
      <c r="J247" s="34"/>
    </row>
    <row r="248" spans="1:11" s="35" customFormat="1" ht="8.1" customHeight="1">
      <c r="A248" s="21">
        <f t="shared" si="29"/>
        <v>201</v>
      </c>
      <c r="B248" s="102" t="s">
        <v>177</v>
      </c>
      <c r="C248" s="71" t="s">
        <v>19</v>
      </c>
      <c r="D248" s="66">
        <v>10</v>
      </c>
      <c r="E248" s="25">
        <v>0</v>
      </c>
      <c r="F248" s="26">
        <f t="shared" si="27"/>
        <v>0</v>
      </c>
      <c r="G248" s="25">
        <v>0</v>
      </c>
      <c r="H248" s="26">
        <f t="shared" si="28"/>
        <v>0</v>
      </c>
      <c r="I248" s="34"/>
      <c r="J248" s="34"/>
      <c r="K248" s="34"/>
    </row>
    <row r="249" spans="1:11" s="35" customFormat="1" ht="8.1" customHeight="1">
      <c r="A249" s="21">
        <f t="shared" si="29"/>
        <v>202</v>
      </c>
      <c r="B249" s="64" t="s">
        <v>178</v>
      </c>
      <c r="C249" s="71" t="s">
        <v>19</v>
      </c>
      <c r="D249" s="66">
        <v>9</v>
      </c>
      <c r="E249" s="25">
        <v>0</v>
      </c>
      <c r="F249" s="26">
        <f t="shared" si="27"/>
        <v>0</v>
      </c>
      <c r="G249" s="25">
        <v>0</v>
      </c>
      <c r="H249" s="26">
        <f t="shared" si="28"/>
        <v>0</v>
      </c>
      <c r="I249" s="36"/>
      <c r="J249" s="34"/>
      <c r="K249" s="34"/>
    </row>
    <row r="250" spans="1:11" s="35" customFormat="1" ht="8.1" customHeight="1">
      <c r="A250" s="21">
        <f t="shared" si="29"/>
        <v>203</v>
      </c>
      <c r="B250" s="64" t="s">
        <v>179</v>
      </c>
      <c r="C250" s="71" t="s">
        <v>19</v>
      </c>
      <c r="D250" s="66">
        <v>18</v>
      </c>
      <c r="E250" s="25">
        <v>0</v>
      </c>
      <c r="F250" s="26">
        <f t="shared" si="27"/>
        <v>0</v>
      </c>
      <c r="G250" s="25">
        <v>0</v>
      </c>
      <c r="H250" s="26">
        <f t="shared" si="28"/>
        <v>0</v>
      </c>
      <c r="I250" s="36"/>
      <c r="J250" s="34"/>
      <c r="K250" s="34"/>
    </row>
    <row r="251" spans="1:11" s="35" customFormat="1" ht="8.1" customHeight="1">
      <c r="A251" s="21">
        <f t="shared" si="29"/>
        <v>204</v>
      </c>
      <c r="B251" s="64" t="s">
        <v>180</v>
      </c>
      <c r="C251" s="71" t="s">
        <v>19</v>
      </c>
      <c r="D251" s="66">
        <v>38</v>
      </c>
      <c r="E251" s="25">
        <v>0</v>
      </c>
      <c r="F251" s="26">
        <f t="shared" si="27"/>
        <v>0</v>
      </c>
      <c r="G251" s="25">
        <v>0</v>
      </c>
      <c r="H251" s="26">
        <f t="shared" si="28"/>
        <v>0</v>
      </c>
      <c r="I251" s="36"/>
      <c r="J251" s="34"/>
      <c r="K251" s="34"/>
    </row>
    <row r="252" spans="1:11" s="35" customFormat="1" ht="8.1" customHeight="1">
      <c r="A252" s="21">
        <f t="shared" si="29"/>
        <v>205</v>
      </c>
      <c r="B252" s="64" t="s">
        <v>181</v>
      </c>
      <c r="C252" s="71" t="s">
        <v>19</v>
      </c>
      <c r="D252" s="66">
        <v>20</v>
      </c>
      <c r="E252" s="25">
        <v>0</v>
      </c>
      <c r="F252" s="26">
        <f t="shared" si="27"/>
        <v>0</v>
      </c>
      <c r="G252" s="25">
        <v>0</v>
      </c>
      <c r="H252" s="26">
        <f t="shared" si="28"/>
        <v>0</v>
      </c>
      <c r="I252" s="36"/>
      <c r="J252" s="34"/>
      <c r="K252" s="34"/>
    </row>
    <row r="253" spans="1:11" ht="8.1" customHeight="1">
      <c r="A253" s="45">
        <f>(SUM(A252,1))</f>
        <v>206</v>
      </c>
      <c r="B253" s="87"/>
      <c r="C253" s="88"/>
      <c r="D253" s="88"/>
      <c r="E253" s="88"/>
      <c r="F253" s="89">
        <f>SUM(F232:F252)</f>
        <v>0</v>
      </c>
      <c r="G253" s="87"/>
      <c r="H253" s="89">
        <f>SUM(H232:H252)</f>
        <v>0</v>
      </c>
      <c r="I253" s="79"/>
      <c r="J253" s="79"/>
    </row>
    <row r="254" spans="1:11" ht="8.1" customHeight="1">
      <c r="A254" s="50">
        <f>(SUM(A253,1))</f>
        <v>207</v>
      </c>
      <c r="B254" s="90" t="s">
        <v>60</v>
      </c>
      <c r="C254" s="91"/>
      <c r="D254" s="92">
        <v>3</v>
      </c>
      <c r="E254" s="91" t="s">
        <v>61</v>
      </c>
      <c r="F254" s="93">
        <f>ROUND(F253*D254*0.01,1)</f>
        <v>0</v>
      </c>
      <c r="G254" s="94"/>
      <c r="H254" s="95"/>
      <c r="I254" s="79"/>
      <c r="J254" s="79"/>
    </row>
    <row r="255" spans="1:11" ht="8.1" customHeight="1">
      <c r="A255" s="50">
        <f>(SUM(A254,1))</f>
        <v>208</v>
      </c>
      <c r="B255" s="90" t="s">
        <v>62</v>
      </c>
      <c r="C255" s="91"/>
      <c r="D255" s="92">
        <v>10</v>
      </c>
      <c r="E255" s="91" t="s">
        <v>61</v>
      </c>
      <c r="F255" s="96"/>
      <c r="G255" s="94"/>
      <c r="H255" s="93">
        <f>ROUND(H253*D255*0.01,1)</f>
        <v>0</v>
      </c>
      <c r="I255" s="79"/>
      <c r="J255" s="79"/>
    </row>
    <row r="256" spans="1:11" ht="8.1" customHeight="1">
      <c r="A256" s="58">
        <f>(SUM(A255,1))</f>
        <v>209</v>
      </c>
      <c r="B256" s="97" t="s">
        <v>63</v>
      </c>
      <c r="C256" s="98"/>
      <c r="D256" s="98"/>
      <c r="E256" s="98"/>
      <c r="F256" s="99">
        <f>SUM(F253:F255)</f>
        <v>0</v>
      </c>
      <c r="G256" s="100"/>
      <c r="H256" s="99">
        <f>SUM(H253:H255)</f>
        <v>0</v>
      </c>
      <c r="I256" s="79"/>
      <c r="J256" s="79"/>
    </row>
    <row r="257" spans="1:10" ht="8.1" customHeight="1">
      <c r="B257" s="67"/>
      <c r="C257" s="52"/>
      <c r="D257" s="52"/>
      <c r="E257" s="52"/>
      <c r="F257" s="68"/>
      <c r="G257" s="52"/>
      <c r="H257" s="68"/>
      <c r="I257" s="49"/>
      <c r="J257" s="49"/>
    </row>
    <row r="258" spans="1:10" ht="8.1" customHeight="1">
      <c r="B258" s="67"/>
      <c r="C258" s="52"/>
      <c r="D258" s="52"/>
      <c r="E258" s="52"/>
      <c r="F258" s="68"/>
      <c r="G258" s="52"/>
      <c r="H258" s="68"/>
      <c r="I258" s="49"/>
      <c r="J258" s="49"/>
    </row>
    <row r="259" spans="1:10" ht="8.1" customHeight="1">
      <c r="I259" s="77"/>
      <c r="J259" s="77"/>
    </row>
    <row r="260" spans="1:10" s="35" customFormat="1" ht="9.9499999999999993" customHeight="1">
      <c r="B260" s="13" t="s">
        <v>182</v>
      </c>
      <c r="C260" s="78"/>
      <c r="D260" s="78"/>
      <c r="E260" s="137" t="s">
        <v>10</v>
      </c>
      <c r="F260" s="137"/>
      <c r="G260" s="137" t="s">
        <v>11</v>
      </c>
      <c r="H260" s="137"/>
    </row>
    <row r="261" spans="1:10" s="35" customFormat="1" ht="8.1" customHeight="1">
      <c r="A261" s="16" t="s">
        <v>12</v>
      </c>
      <c r="B261" s="80" t="s">
        <v>13</v>
      </c>
      <c r="C261" s="81" t="s">
        <v>14</v>
      </c>
      <c r="D261" s="82" t="s">
        <v>15</v>
      </c>
      <c r="E261" s="81" t="s">
        <v>16</v>
      </c>
      <c r="F261" s="82" t="s">
        <v>17</v>
      </c>
      <c r="G261" s="81" t="s">
        <v>16</v>
      </c>
      <c r="H261" s="82" t="s">
        <v>17</v>
      </c>
      <c r="I261" s="101"/>
      <c r="J261" s="101"/>
    </row>
    <row r="262" spans="1:10" s="35" customFormat="1" ht="8.1" customHeight="1">
      <c r="A262" s="21">
        <f>(SUM(A256,1))</f>
        <v>210</v>
      </c>
      <c r="B262" s="64" t="s">
        <v>183</v>
      </c>
      <c r="C262" s="71" t="s">
        <v>52</v>
      </c>
      <c r="D262" s="66">
        <v>1</v>
      </c>
      <c r="E262" s="25">
        <v>0</v>
      </c>
      <c r="F262" s="26">
        <f t="shared" ref="F262:F266" si="30">PRODUCT(D262,E262)</f>
        <v>0</v>
      </c>
      <c r="G262" s="25">
        <v>0</v>
      </c>
      <c r="H262" s="26">
        <f t="shared" ref="H262:H266" si="31">PRODUCT(D262,G262)</f>
        <v>0</v>
      </c>
      <c r="I262" s="36"/>
      <c r="J262" s="34"/>
    </row>
    <row r="263" spans="1:10" s="35" customFormat="1" ht="8.1" customHeight="1">
      <c r="A263" s="21">
        <f t="shared" ref="A263:A270" si="32">(SUM(A262,1))</f>
        <v>211</v>
      </c>
      <c r="B263" s="64" t="s">
        <v>184</v>
      </c>
      <c r="C263" s="71" t="s">
        <v>148</v>
      </c>
      <c r="D263" s="66">
        <v>20</v>
      </c>
      <c r="E263" s="25">
        <v>0</v>
      </c>
      <c r="F263" s="26">
        <f t="shared" si="30"/>
        <v>0</v>
      </c>
      <c r="G263" s="25">
        <v>0</v>
      </c>
      <c r="H263" s="26">
        <f t="shared" si="31"/>
        <v>0</v>
      </c>
      <c r="I263" s="36"/>
      <c r="J263" s="34"/>
    </row>
    <row r="264" spans="1:10" s="35" customFormat="1" ht="8.1" customHeight="1">
      <c r="A264" s="21">
        <f t="shared" si="32"/>
        <v>212</v>
      </c>
      <c r="B264" s="64" t="s">
        <v>185</v>
      </c>
      <c r="C264" s="71" t="s">
        <v>148</v>
      </c>
      <c r="D264" s="66">
        <v>20</v>
      </c>
      <c r="E264" s="25">
        <v>0</v>
      </c>
      <c r="F264" s="26">
        <f t="shared" si="30"/>
        <v>0</v>
      </c>
      <c r="G264" s="25">
        <v>0</v>
      </c>
      <c r="H264" s="26">
        <f t="shared" si="31"/>
        <v>0</v>
      </c>
      <c r="I264" s="36"/>
      <c r="J264" s="34"/>
    </row>
    <row r="265" spans="1:10" s="35" customFormat="1" ht="8.1" customHeight="1">
      <c r="A265" s="21">
        <f t="shared" si="32"/>
        <v>213</v>
      </c>
      <c r="B265" s="32" t="s">
        <v>186</v>
      </c>
      <c r="C265" s="33" t="s">
        <v>52</v>
      </c>
      <c r="D265" s="30">
        <v>1</v>
      </c>
      <c r="E265" s="25">
        <v>0</v>
      </c>
      <c r="F265" s="26">
        <f t="shared" si="30"/>
        <v>0</v>
      </c>
      <c r="G265" s="25">
        <v>0</v>
      </c>
      <c r="H265" s="26">
        <f t="shared" si="31"/>
        <v>0</v>
      </c>
      <c r="I265" s="36"/>
      <c r="J265" s="34"/>
    </row>
    <row r="266" spans="1:10" s="35" customFormat="1" ht="8.1" customHeight="1">
      <c r="A266" s="21">
        <f t="shared" si="32"/>
        <v>214</v>
      </c>
      <c r="B266" s="102" t="s">
        <v>187</v>
      </c>
      <c r="C266" s="71" t="s">
        <v>52</v>
      </c>
      <c r="D266" s="66">
        <v>1</v>
      </c>
      <c r="E266" s="25">
        <v>0</v>
      </c>
      <c r="F266" s="26">
        <f t="shared" si="30"/>
        <v>0</v>
      </c>
      <c r="G266" s="25">
        <v>0</v>
      </c>
      <c r="H266" s="26">
        <f t="shared" si="31"/>
        <v>0</v>
      </c>
      <c r="I266" s="36"/>
      <c r="J266" s="34"/>
    </row>
    <row r="267" spans="1:10" s="35" customFormat="1" ht="8.1" customHeight="1">
      <c r="A267" s="45">
        <f t="shared" si="32"/>
        <v>215</v>
      </c>
      <c r="B267" s="87"/>
      <c r="C267" s="88"/>
      <c r="D267" s="88"/>
      <c r="E267" s="88"/>
      <c r="F267" s="89">
        <f>SUM(F262:F266)</f>
        <v>0</v>
      </c>
      <c r="G267" s="87"/>
      <c r="H267" s="89">
        <f>SUM(H262:H266)</f>
        <v>0</v>
      </c>
      <c r="I267" s="79"/>
      <c r="J267" s="79"/>
    </row>
    <row r="268" spans="1:10" s="35" customFormat="1" ht="8.1" customHeight="1">
      <c r="A268" s="50">
        <f t="shared" si="32"/>
        <v>216</v>
      </c>
      <c r="B268" s="90" t="s">
        <v>60</v>
      </c>
      <c r="C268" s="91"/>
      <c r="D268" s="92">
        <v>0</v>
      </c>
      <c r="E268" s="91" t="s">
        <v>61</v>
      </c>
      <c r="F268" s="93">
        <f>ROUND(F267*D268*0.01,1)</f>
        <v>0</v>
      </c>
      <c r="G268" s="94"/>
      <c r="H268" s="95"/>
      <c r="I268" s="79"/>
      <c r="J268" s="79"/>
    </row>
    <row r="269" spans="1:10" s="35" customFormat="1" ht="8.1" customHeight="1">
      <c r="A269" s="50">
        <f t="shared" si="32"/>
        <v>217</v>
      </c>
      <c r="B269" s="90" t="s">
        <v>62</v>
      </c>
      <c r="C269" s="91"/>
      <c r="D269" s="92">
        <v>0</v>
      </c>
      <c r="E269" s="91" t="s">
        <v>61</v>
      </c>
      <c r="F269" s="96"/>
      <c r="G269" s="94"/>
      <c r="H269" s="93">
        <f>ROUND(H267*D269*0.01,1)</f>
        <v>0</v>
      </c>
      <c r="I269" s="79"/>
      <c r="J269" s="79"/>
    </row>
    <row r="270" spans="1:10" s="35" customFormat="1" ht="8.1" customHeight="1">
      <c r="A270" s="58">
        <f t="shared" si="32"/>
        <v>218</v>
      </c>
      <c r="B270" s="97" t="s">
        <v>63</v>
      </c>
      <c r="C270" s="98"/>
      <c r="D270" s="98"/>
      <c r="E270" s="98"/>
      <c r="F270" s="99">
        <f>SUM(F267:F269)</f>
        <v>0</v>
      </c>
      <c r="G270" s="100"/>
      <c r="H270" s="99">
        <f>SUM(H267:H269)</f>
        <v>0</v>
      </c>
      <c r="I270" s="79"/>
      <c r="J270" s="79"/>
    </row>
    <row r="271" spans="1:10" ht="8.1" customHeight="1"/>
    <row r="272" spans="1:10" ht="8.1" customHeight="1"/>
    <row r="273" spans="1:10" ht="8.1" customHeight="1"/>
    <row r="274" spans="1:10" ht="8.1" customHeight="1"/>
    <row r="275" spans="1:10" ht="8.1" customHeight="1"/>
    <row r="276" spans="1:10" ht="8.1" customHeight="1"/>
    <row r="277" spans="1:10" ht="8.1" customHeight="1" thickBot="1">
      <c r="A277" s="103"/>
      <c r="B277" s="104"/>
      <c r="C277" s="104"/>
      <c r="D277" s="104"/>
      <c r="E277" s="104"/>
      <c r="F277" s="104"/>
      <c r="G277" s="104"/>
      <c r="H277" s="104"/>
    </row>
    <row r="278" spans="1:10" ht="8.1" customHeight="1" thickTop="1">
      <c r="A278" s="35"/>
    </row>
    <row r="279" spans="1:10" ht="9.9499999999999993" customHeight="1">
      <c r="A279" s="35"/>
      <c r="B279" s="105" t="s">
        <v>188</v>
      </c>
      <c r="C279" s="14"/>
      <c r="D279" s="14"/>
      <c r="E279" s="138" t="s">
        <v>10</v>
      </c>
      <c r="F279" s="138"/>
      <c r="G279" s="138" t="s">
        <v>11</v>
      </c>
      <c r="H279" s="138"/>
    </row>
    <row r="280" spans="1:10" ht="8.1" customHeight="1">
      <c r="A280" s="16" t="s">
        <v>12</v>
      </c>
      <c r="B280" s="134" t="s">
        <v>13</v>
      </c>
      <c r="C280" s="135"/>
      <c r="D280" s="136"/>
      <c r="E280" s="106"/>
      <c r="F280" s="19" t="s">
        <v>17</v>
      </c>
      <c r="G280" s="18"/>
      <c r="H280" s="19" t="s">
        <v>17</v>
      </c>
    </row>
    <row r="281" spans="1:10" ht="8.1" customHeight="1">
      <c r="A281" s="21">
        <f>(SUM(A270,1))</f>
        <v>219</v>
      </c>
      <c r="B281" s="107" t="str">
        <f>B1</f>
        <v>Elektroinstalace - silnoproudá</v>
      </c>
      <c r="C281" s="108"/>
      <c r="D281" s="109">
        <v>21</v>
      </c>
      <c r="E281" s="129">
        <f>F44</f>
        <v>0</v>
      </c>
      <c r="F281" s="130"/>
      <c r="G281" s="129">
        <f>H44</f>
        <v>0</v>
      </c>
      <c r="H281" s="130"/>
      <c r="I281" s="49"/>
      <c r="J281" s="49"/>
    </row>
    <row r="282" spans="1:10" ht="8.1" customHeight="1">
      <c r="A282" s="21">
        <f>(SUM(A281,1))</f>
        <v>220</v>
      </c>
      <c r="B282" s="107" t="str">
        <f>B48</f>
        <v>Elektroinstalace - napojení NN - měření el. energie - napojení rozváděčů</v>
      </c>
      <c r="C282" s="108"/>
      <c r="D282" s="109">
        <v>21</v>
      </c>
      <c r="E282" s="129">
        <f>F61</f>
        <v>0</v>
      </c>
      <c r="F282" s="130"/>
      <c r="G282" s="129">
        <f>H61</f>
        <v>0</v>
      </c>
      <c r="H282" s="130"/>
      <c r="I282" s="49"/>
      <c r="J282" s="49"/>
    </row>
    <row r="283" spans="1:10" ht="8.1" customHeight="1">
      <c r="A283" s="21">
        <f t="shared" ref="A283:A290" si="33">(SUM(A282,1))</f>
        <v>221</v>
      </c>
      <c r="B283" s="107" t="str">
        <f>B65</f>
        <v>Rozváděč RH</v>
      </c>
      <c r="C283" s="108"/>
      <c r="D283" s="109">
        <v>21</v>
      </c>
      <c r="E283" s="129">
        <f>F89</f>
        <v>0</v>
      </c>
      <c r="F283" s="130"/>
      <c r="G283" s="129">
        <f>H89</f>
        <v>0</v>
      </c>
      <c r="H283" s="130"/>
      <c r="I283" s="49"/>
      <c r="J283" s="49"/>
    </row>
    <row r="284" spans="1:10" ht="8.1" customHeight="1">
      <c r="A284" s="21">
        <f t="shared" si="33"/>
        <v>222</v>
      </c>
      <c r="B284" s="107" t="str">
        <f>B93</f>
        <v>Rozváděč R11</v>
      </c>
      <c r="C284" s="108"/>
      <c r="D284" s="109">
        <v>21</v>
      </c>
      <c r="E284" s="129">
        <f>F107</f>
        <v>0</v>
      </c>
      <c r="F284" s="130"/>
      <c r="G284" s="129">
        <f>H107</f>
        <v>0</v>
      </c>
      <c r="H284" s="130"/>
      <c r="I284" s="49"/>
      <c r="J284" s="49"/>
    </row>
    <row r="285" spans="1:10" ht="8.1" customHeight="1">
      <c r="A285" s="21">
        <f t="shared" si="33"/>
        <v>223</v>
      </c>
      <c r="B285" s="107" t="str">
        <f>B111</f>
        <v>Rozváděč R21</v>
      </c>
      <c r="C285" s="108"/>
      <c r="D285" s="109">
        <v>21</v>
      </c>
      <c r="E285" s="129">
        <f>F126</f>
        <v>0</v>
      </c>
      <c r="F285" s="130"/>
      <c r="G285" s="129">
        <f>H126</f>
        <v>0</v>
      </c>
      <c r="H285" s="130"/>
      <c r="I285" s="49"/>
      <c r="J285" s="49"/>
    </row>
    <row r="286" spans="1:10" ht="8.1" customHeight="1">
      <c r="A286" s="21">
        <f t="shared" si="33"/>
        <v>224</v>
      </c>
      <c r="B286" s="107" t="str">
        <f>B130</f>
        <v>Svítidla vč. zdrojů a předřadníků</v>
      </c>
      <c r="C286" s="108"/>
      <c r="D286" s="109">
        <v>21</v>
      </c>
      <c r="E286" s="129">
        <f>F148</f>
        <v>0</v>
      </c>
      <c r="F286" s="130"/>
      <c r="G286" s="129">
        <f>H148</f>
        <v>0</v>
      </c>
      <c r="H286" s="130"/>
      <c r="I286" s="49"/>
      <c r="J286" s="49"/>
    </row>
    <row r="287" spans="1:10" ht="8.1" customHeight="1">
      <c r="A287" s="21">
        <f t="shared" si="33"/>
        <v>225</v>
      </c>
      <c r="B287" s="107" t="str">
        <f>B152</f>
        <v>Strukturovaná kabeláž, telekomunikace, A/V, Domovní telefon</v>
      </c>
      <c r="C287" s="108"/>
      <c r="D287" s="109">
        <v>21</v>
      </c>
      <c r="E287" s="129">
        <f>F193</f>
        <v>0</v>
      </c>
      <c r="F287" s="130"/>
      <c r="G287" s="129">
        <f>H193</f>
        <v>0</v>
      </c>
      <c r="H287" s="130"/>
      <c r="I287" s="49"/>
      <c r="J287" s="49"/>
    </row>
    <row r="288" spans="1:10" ht="8.1" customHeight="1">
      <c r="A288" s="21">
        <f t="shared" si="33"/>
        <v>226</v>
      </c>
      <c r="B288" s="107" t="str">
        <f>B197</f>
        <v>Satelitní a televizní systém</v>
      </c>
      <c r="C288" s="108"/>
      <c r="D288" s="109">
        <v>21</v>
      </c>
      <c r="E288" s="129">
        <f>F216</f>
        <v>0</v>
      </c>
      <c r="F288" s="130"/>
      <c r="G288" s="129">
        <f>H216</f>
        <v>0</v>
      </c>
      <c r="H288" s="130"/>
      <c r="I288" s="49"/>
      <c r="J288" s="49"/>
    </row>
    <row r="289" spans="1:11" ht="8.1" customHeight="1">
      <c r="A289" s="21">
        <f t="shared" si="33"/>
        <v>227</v>
      </c>
      <c r="B289" s="107" t="str">
        <f>B220</f>
        <v>Dodávky</v>
      </c>
      <c r="C289" s="108"/>
      <c r="D289" s="109">
        <v>21</v>
      </c>
      <c r="E289" s="129">
        <f>F226</f>
        <v>0</v>
      </c>
      <c r="F289" s="130"/>
      <c r="G289" s="129">
        <f>H226</f>
        <v>0</v>
      </c>
      <c r="H289" s="130"/>
      <c r="I289" s="49"/>
      <c r="J289" s="49"/>
    </row>
    <row r="290" spans="1:11" ht="8.1" customHeight="1">
      <c r="A290" s="21">
        <f t="shared" si="33"/>
        <v>228</v>
      </c>
      <c r="B290" s="107" t="str">
        <f>B230</f>
        <v>Hromosvodu a uzemnění</v>
      </c>
      <c r="C290" s="108"/>
      <c r="D290" s="109">
        <v>21</v>
      </c>
      <c r="E290" s="129">
        <f>F256</f>
        <v>0</v>
      </c>
      <c r="F290" s="130"/>
      <c r="G290" s="129">
        <f>H256</f>
        <v>0</v>
      </c>
      <c r="H290" s="130"/>
      <c r="I290" s="49"/>
      <c r="J290" s="49"/>
    </row>
    <row r="291" spans="1:11" ht="8.1" customHeight="1">
      <c r="A291" s="21">
        <f>(SUM(A290,1))</f>
        <v>229</v>
      </c>
      <c r="B291" s="107" t="str">
        <f>B260</f>
        <v>HZS, PD, revize</v>
      </c>
      <c r="C291" s="108"/>
      <c r="D291" s="109">
        <v>21</v>
      </c>
      <c r="E291" s="129">
        <f>F270</f>
        <v>0</v>
      </c>
      <c r="F291" s="130"/>
      <c r="G291" s="129">
        <f>H270</f>
        <v>0</v>
      </c>
      <c r="H291" s="130"/>
      <c r="I291" s="49"/>
      <c r="J291" s="49"/>
    </row>
    <row r="292" spans="1:11" ht="8.1" customHeight="1">
      <c r="A292" s="45"/>
      <c r="B292" s="46"/>
      <c r="C292" s="47"/>
      <c r="D292" s="47"/>
      <c r="E292" s="47"/>
      <c r="F292" s="48"/>
      <c r="G292" s="46"/>
      <c r="H292" s="110"/>
    </row>
    <row r="293" spans="1:11" ht="8.1" customHeight="1">
      <c r="A293" s="50"/>
      <c r="B293" s="51"/>
      <c r="C293" s="52"/>
      <c r="D293" s="53"/>
      <c r="E293" s="52"/>
      <c r="F293" s="57"/>
      <c r="G293" s="55"/>
      <c r="H293" s="56"/>
    </row>
    <row r="294" spans="1:11" ht="8.1" customHeight="1">
      <c r="A294" s="58">
        <f>(SUM(A291,1))</f>
        <v>230</v>
      </c>
      <c r="B294" s="59" t="s">
        <v>63</v>
      </c>
      <c r="C294" s="60"/>
      <c r="D294" s="60"/>
      <c r="E294" s="131">
        <f>SUM(E281:F291)</f>
        <v>0</v>
      </c>
      <c r="F294" s="132"/>
      <c r="G294" s="133">
        <f>SUM(G281:H291)</f>
        <v>0</v>
      </c>
      <c r="H294" s="132"/>
      <c r="I294" s="49"/>
      <c r="J294" s="49"/>
    </row>
    <row r="295" spans="1:11" ht="8.1" customHeight="1">
      <c r="A295" s="35"/>
    </row>
    <row r="296" spans="1:11" ht="8.1" customHeight="1">
      <c r="A296" s="35"/>
    </row>
    <row r="297" spans="1:11" s="35" customFormat="1" ht="12" customHeight="1">
      <c r="A297" s="111">
        <f>(SUM(A294,1))</f>
        <v>231</v>
      </c>
      <c r="B297" s="112" t="s">
        <v>189</v>
      </c>
      <c r="C297" s="112"/>
      <c r="D297" s="112"/>
      <c r="E297" s="124">
        <f>SUM(E294:H294)</f>
        <v>0</v>
      </c>
      <c r="F297" s="124"/>
      <c r="G297" s="113" t="s">
        <v>190</v>
      </c>
      <c r="I297" s="79"/>
      <c r="J297" s="79"/>
    </row>
    <row r="298" spans="1:11" s="35" customFormat="1" ht="8.1" customHeight="1">
      <c r="B298" s="114"/>
      <c r="I298" s="79"/>
      <c r="J298" s="79"/>
      <c r="K298" s="115"/>
    </row>
    <row r="299" spans="1:11" s="35" customFormat="1" ht="8.1" customHeight="1">
      <c r="I299" s="79"/>
      <c r="J299" s="79"/>
    </row>
    <row r="300" spans="1:11" s="35" customFormat="1" ht="9.9499999999999993" customHeight="1">
      <c r="B300" s="116">
        <f>E300+G300</f>
        <v>0</v>
      </c>
      <c r="C300" s="117"/>
      <c r="D300" s="118">
        <v>15</v>
      </c>
      <c r="E300" s="125">
        <f>SUM(SUMIF(D281:D291,D300,E281:E291),SUMIF(D281:D291,D300,G281:G291))</f>
        <v>0</v>
      </c>
      <c r="F300" s="125"/>
      <c r="G300" s="126">
        <f>CEILING(E300*D300/100,0.1)</f>
        <v>0</v>
      </c>
      <c r="H300" s="127"/>
      <c r="I300" s="79"/>
      <c r="J300" s="79"/>
    </row>
    <row r="301" spans="1:11" s="35" customFormat="1" ht="9.9499999999999993" customHeight="1">
      <c r="B301" s="119">
        <f>E301+G301</f>
        <v>0</v>
      </c>
      <c r="C301" s="117"/>
      <c r="D301" s="118">
        <v>21</v>
      </c>
      <c r="E301" s="125">
        <f>SUM(SUMIF(D281:D291,D301,E281:E291),SUMIF(D281:D291,D301,G281:G291))</f>
        <v>0</v>
      </c>
      <c r="F301" s="125"/>
      <c r="G301" s="126">
        <f>CEILING(E301*D301/100,0.1)</f>
        <v>0</v>
      </c>
      <c r="H301" s="127"/>
      <c r="I301" s="79"/>
      <c r="J301" s="79"/>
    </row>
    <row r="302" spans="1:11" s="35" customFormat="1" ht="8.1" customHeight="1">
      <c r="I302" s="79"/>
      <c r="J302" s="79"/>
    </row>
    <row r="303" spans="1:11" s="35" customFormat="1" ht="8.1" customHeight="1">
      <c r="I303" s="79"/>
      <c r="J303" s="79"/>
    </row>
    <row r="304" spans="1:11" s="35" customFormat="1" ht="12" customHeight="1">
      <c r="A304" s="111">
        <f>(SUM(A297,1))</f>
        <v>232</v>
      </c>
      <c r="B304" s="120" t="s">
        <v>191</v>
      </c>
      <c r="E304" s="128">
        <f>SUM(B300:B301)</f>
        <v>0</v>
      </c>
      <c r="F304" s="128"/>
      <c r="G304" s="121" t="s">
        <v>192</v>
      </c>
      <c r="I304" s="79"/>
      <c r="J304" s="79"/>
    </row>
    <row r="305" spans="1:10" ht="8.1" customHeight="1" thickBot="1">
      <c r="A305" s="104"/>
      <c r="B305" s="122"/>
      <c r="C305" s="104"/>
      <c r="D305" s="104"/>
      <c r="E305" s="104"/>
      <c r="F305" s="104"/>
      <c r="G305" s="104"/>
      <c r="H305" s="104"/>
      <c r="I305" s="49"/>
      <c r="J305" s="49"/>
    </row>
    <row r="306" spans="1:10" ht="8.1" customHeight="1" thickTop="1"/>
    <row r="307" spans="1:10" ht="8.1" customHeight="1"/>
    <row r="308" spans="1:10" ht="8.1" customHeight="1"/>
    <row r="309" spans="1:10" ht="8.1" customHeight="1"/>
    <row r="310" spans="1:10" ht="8.1" customHeight="1"/>
    <row r="311" spans="1:10" ht="8.1" customHeight="1"/>
    <row r="312" spans="1:10" ht="8.1" customHeight="1"/>
    <row r="313" spans="1:10" ht="8.1" customHeight="1"/>
    <row r="314" spans="1:10" ht="8.1" customHeight="1"/>
    <row r="315" spans="1:10" ht="8.1" customHeight="1"/>
    <row r="316" spans="1:10" ht="8.1" customHeight="1"/>
    <row r="317" spans="1:10" ht="8.1" customHeight="1"/>
    <row r="318" spans="1:10" ht="8.1" customHeight="1"/>
    <row r="319" spans="1:10" ht="8.1" customHeight="1"/>
    <row r="320" spans="1:10" ht="8.1" customHeight="1"/>
    <row r="321" ht="8.1" customHeight="1"/>
    <row r="322" ht="8.1" customHeight="1"/>
    <row r="323" ht="8.1" customHeight="1"/>
    <row r="324" ht="8.1" customHeight="1"/>
    <row r="325" ht="8.1" customHeight="1"/>
    <row r="326" ht="8.1" customHeight="1"/>
    <row r="327" ht="8.1" customHeight="1"/>
    <row r="328" ht="8.1" customHeight="1"/>
    <row r="329" ht="8.1" customHeight="1"/>
    <row r="330" ht="8.1" customHeight="1"/>
    <row r="331" ht="8.1" customHeight="1"/>
    <row r="332" ht="8.1" customHeight="1"/>
    <row r="333" ht="8.1" customHeight="1"/>
    <row r="334" ht="8.1" customHeight="1"/>
    <row r="335" ht="8.1" customHeight="1"/>
    <row r="336" ht="8.1" customHeight="1"/>
    <row r="337" ht="8.1" customHeight="1"/>
    <row r="338" ht="8.1" customHeight="1"/>
    <row r="339" ht="8.1" customHeight="1"/>
    <row r="340" ht="8.1" customHeight="1"/>
    <row r="341" ht="8.1" customHeight="1"/>
    <row r="342" ht="8.1" customHeight="1"/>
    <row r="343" ht="8.1" customHeight="1"/>
    <row r="344" ht="8.1" customHeight="1"/>
    <row r="345" ht="8.1" customHeight="1"/>
    <row r="346" ht="8.1" customHeight="1"/>
    <row r="347" ht="8.1" customHeight="1"/>
    <row r="348" ht="8.1" customHeight="1"/>
    <row r="349" ht="8.1" customHeight="1"/>
    <row r="350" ht="8.1" customHeight="1"/>
    <row r="351" ht="8.1" customHeight="1"/>
    <row r="352" ht="8.1" customHeight="1"/>
    <row r="353" ht="8.1" customHeight="1"/>
    <row r="354" ht="8.1" customHeight="1"/>
    <row r="355" ht="8.1" customHeight="1"/>
    <row r="356" ht="8.1" customHeight="1"/>
    <row r="357" ht="8.1" customHeight="1"/>
    <row r="358" ht="8.1" customHeight="1"/>
    <row r="359" ht="8.1" customHeight="1"/>
    <row r="360" ht="8.1" customHeight="1"/>
    <row r="361" ht="8.1" customHeight="1"/>
    <row r="362" ht="8.1" customHeight="1"/>
    <row r="363" ht="8.1" customHeight="1"/>
    <row r="364" ht="8.1" customHeight="1"/>
    <row r="365" ht="8.1" customHeight="1"/>
    <row r="366" ht="8.1" customHeight="1"/>
    <row r="367" ht="8.1" customHeight="1"/>
    <row r="368" ht="8.1" customHeight="1"/>
    <row r="369" ht="8.1" customHeight="1"/>
    <row r="370" ht="8.1" customHeight="1"/>
    <row r="371" ht="8.1" customHeight="1"/>
    <row r="372" ht="8.1" customHeight="1"/>
    <row r="373" ht="8.1" customHeight="1"/>
    <row r="374" ht="8.1" customHeight="1"/>
    <row r="375" ht="8.1" customHeight="1"/>
    <row r="376" ht="8.1" customHeight="1"/>
    <row r="377" ht="8.1" customHeight="1"/>
    <row r="378" ht="8.1" customHeight="1"/>
    <row r="379" ht="8.1" customHeight="1"/>
    <row r="380" ht="8.1" customHeight="1"/>
    <row r="381" ht="8.1" customHeight="1"/>
    <row r="382" ht="8.1" customHeight="1"/>
    <row r="383" ht="8.1" customHeight="1"/>
    <row r="384" ht="8.1" customHeight="1"/>
    <row r="385" ht="8.1" customHeight="1"/>
    <row r="386" ht="8.1" customHeight="1"/>
    <row r="387" ht="8.1" customHeight="1"/>
    <row r="388" ht="8.1" customHeight="1"/>
    <row r="389" ht="8.1" customHeight="1"/>
    <row r="390" ht="8.1" customHeight="1"/>
    <row r="391" ht="8.1" customHeight="1"/>
    <row r="392" ht="8.1" customHeight="1"/>
    <row r="393" ht="8.1" customHeight="1"/>
    <row r="394" ht="8.1" customHeight="1"/>
    <row r="395" ht="8.1" customHeight="1"/>
    <row r="396" ht="8.1" customHeight="1"/>
    <row r="397" ht="8.1" customHeight="1"/>
    <row r="398" ht="8.1" customHeight="1"/>
    <row r="399" ht="8.1" customHeight="1"/>
    <row r="400" ht="8.1" customHeight="1"/>
    <row r="401" ht="8.1" customHeight="1"/>
    <row r="402" ht="8.1" customHeight="1"/>
    <row r="403" ht="8.1" customHeight="1"/>
    <row r="404" ht="8.1" customHeight="1"/>
    <row r="405" ht="8.1" customHeight="1"/>
    <row r="406" ht="8.1" customHeight="1"/>
    <row r="407" ht="8.1" customHeight="1"/>
    <row r="408" ht="8.1" customHeight="1"/>
    <row r="409" ht="8.1" customHeight="1"/>
    <row r="410" ht="8.1" customHeight="1"/>
    <row r="411" ht="8.1" customHeight="1"/>
    <row r="412" ht="8.1" customHeight="1"/>
    <row r="413" ht="8.1" customHeight="1"/>
    <row r="414" ht="8.1" customHeight="1"/>
    <row r="415" ht="8.1" customHeight="1"/>
    <row r="416" ht="8.1" customHeight="1"/>
    <row r="417" ht="8.1" customHeight="1"/>
    <row r="418" ht="8.1" customHeight="1"/>
    <row r="419" ht="8.1" customHeight="1"/>
    <row r="420" ht="8.1" customHeight="1"/>
    <row r="421" ht="8.1" customHeight="1"/>
    <row r="422" ht="8.1" customHeight="1"/>
    <row r="423" ht="8.1" customHeight="1"/>
    <row r="424" ht="8.1" customHeight="1"/>
    <row r="425" ht="8.1" customHeight="1"/>
    <row r="426" ht="8.1" customHeight="1"/>
    <row r="427" ht="8.1" customHeight="1"/>
  </sheetData>
  <sheetProtection password="C869" sheet="1" objects="1" scenarios="1"/>
  <protectedRanges>
    <protectedRange sqref="E1:E1048576 G1:G1048576" name="Oblast1"/>
  </protectedRanges>
  <mergeCells count="55">
    <mergeCell ref="E1:F1"/>
    <mergeCell ref="G1:H1"/>
    <mergeCell ref="E48:F48"/>
    <mergeCell ref="G48:H48"/>
    <mergeCell ref="E65:F65"/>
    <mergeCell ref="G65:H65"/>
    <mergeCell ref="E93:F93"/>
    <mergeCell ref="G93:H93"/>
    <mergeCell ref="E111:F111"/>
    <mergeCell ref="G111:H111"/>
    <mergeCell ref="E130:F130"/>
    <mergeCell ref="G130:H130"/>
    <mergeCell ref="E152:F152"/>
    <mergeCell ref="G152:H152"/>
    <mergeCell ref="E197:F197"/>
    <mergeCell ref="G197:H197"/>
    <mergeCell ref="E220:F220"/>
    <mergeCell ref="G220:H220"/>
    <mergeCell ref="E283:F283"/>
    <mergeCell ref="G283:H283"/>
    <mergeCell ref="E230:F230"/>
    <mergeCell ref="G230:H230"/>
    <mergeCell ref="E260:F260"/>
    <mergeCell ref="G260:H260"/>
    <mergeCell ref="E279:F279"/>
    <mergeCell ref="G279:H279"/>
    <mergeCell ref="B280:D280"/>
    <mergeCell ref="E281:F281"/>
    <mergeCell ref="G281:H281"/>
    <mergeCell ref="E282:F282"/>
    <mergeCell ref="G282:H282"/>
    <mergeCell ref="E284:F284"/>
    <mergeCell ref="G284:H284"/>
    <mergeCell ref="E285:F285"/>
    <mergeCell ref="G285:H285"/>
    <mergeCell ref="E286:F286"/>
    <mergeCell ref="G286:H286"/>
    <mergeCell ref="E287:F287"/>
    <mergeCell ref="G287:H287"/>
    <mergeCell ref="E288:F288"/>
    <mergeCell ref="G288:H288"/>
    <mergeCell ref="E289:F289"/>
    <mergeCell ref="G289:H289"/>
    <mergeCell ref="E304:F304"/>
    <mergeCell ref="E290:F290"/>
    <mergeCell ref="G290:H290"/>
    <mergeCell ref="E291:F291"/>
    <mergeCell ref="G291:H291"/>
    <mergeCell ref="E294:F294"/>
    <mergeCell ref="G294:H294"/>
    <mergeCell ref="E297:F297"/>
    <mergeCell ref="E300:F300"/>
    <mergeCell ref="G300:H300"/>
    <mergeCell ref="E301:F301"/>
    <mergeCell ref="G301:H301"/>
  </mergeCells>
  <printOptions horizontalCentered="1"/>
  <pageMargins left="0.39370078740157483" right="0.39370078740157483" top="0.59055118110236227" bottom="0.78740157480314965" header="0.39370078740157483" footer="0.39370078740157483"/>
  <pageSetup paperSize="9" orientation="portrait" r:id="rId1"/>
  <headerFooter alignWithMargins="0">
    <oddHeader>&amp;C&amp;6Elektroinstalace - &amp;"Arial CE,Tučné"Stavební úpravy budovy obecního úřadu - Staré Místo č.p. 70, k.ú. Staré Místo [723754]</oddHeader>
    <oddFooter>&amp;L&amp;6Vypracoval :
Roman Hladík&amp;C&amp;6Stránka &amp;P z &amp;N&amp;R&amp;6Datum vytvoření - 29.7.2020
Datum tisku -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13</vt:i4>
      </vt:variant>
    </vt:vector>
  </HeadingPairs>
  <TitlesOfParts>
    <vt:vector size="15" baseType="lpstr">
      <vt:lpstr>Ú-V-OÚ</vt:lpstr>
      <vt:lpstr>VV-OÚ</vt:lpstr>
      <vt:lpstr>'VV-OÚ'!Oblast_tisku</vt:lpstr>
      <vt:lpstr>'VV-OÚ'!Rozpočet1</vt:lpstr>
      <vt:lpstr>'VV-OÚ'!Rozpočet1_100</vt:lpstr>
      <vt:lpstr>'VV-OÚ'!Rozpočet1_101</vt:lpstr>
      <vt:lpstr>'VV-OÚ'!Rozpočet1_102</vt:lpstr>
      <vt:lpstr>'VV-OÚ'!Rozpočet1_103</vt:lpstr>
      <vt:lpstr>'VV-OÚ'!Rozpočet1_105</vt:lpstr>
      <vt:lpstr>'VV-OÚ'!Rozpočet1_42</vt:lpstr>
      <vt:lpstr>'VV-OÚ'!Rozpočet1_78</vt:lpstr>
      <vt:lpstr>'VV-OÚ'!Rozpočet1_81</vt:lpstr>
      <vt:lpstr>'VV-OÚ'!Rozpočet1_92</vt:lpstr>
      <vt:lpstr>'VV-OÚ'!Rozpočet1_93</vt:lpstr>
      <vt:lpstr>'VV-OÚ'!Rozpočet1_95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Hladík</dc:creator>
  <cp:lastModifiedBy>David</cp:lastModifiedBy>
  <dcterms:created xsi:type="dcterms:W3CDTF">2020-09-22T06:02:31Z</dcterms:created>
  <dcterms:modified xsi:type="dcterms:W3CDTF">2020-12-13T20:21:47Z</dcterms:modified>
</cp:coreProperties>
</file>