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42073\Desktop\"/>
    </mc:Choice>
  </mc:AlternateContent>
  <bookViews>
    <workbookView xWindow="0" yWindow="0" windowWidth="0" windowHeight="0"/>
  </bookViews>
  <sheets>
    <sheet name="Rekapitulace stavby" sheetId="1" r:id="rId1"/>
    <sheet name="2020047-01 - Požární zbro..." sheetId="2" r:id="rId2"/>
    <sheet name="2020047-02 - Požární zbro..." sheetId="3" r:id="rId3"/>
    <sheet name="2020047-03 - Obecní úřad ..." sheetId="4" r:id="rId4"/>
    <sheet name="2020047-04 - Zpevněné ploch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'2020047-01 - Požární zbro...'!$C$118:$K$149</definedName>
    <definedName name="_xlnm.Print_Area" localSheetId="1">'2020047-01 - Požární zbro...'!$C$4:$J$76,'2020047-01 - Požární zbro...'!$C$82:$J$100,'2020047-01 - Požární zbro...'!$C$106:$K$149</definedName>
    <definedName name="_xlnm.Print_Titles" localSheetId="1">'2020047-01 - Požární zbro...'!$118:$118</definedName>
    <definedName name="_xlnm._FilterDatabase" localSheetId="2" hidden="1">'2020047-02 - Požární zbro...'!$C$145:$K$1382</definedName>
    <definedName name="_xlnm.Print_Area" localSheetId="2">'2020047-02 - Požární zbro...'!$C$4:$J$76,'2020047-02 - Požární zbro...'!$C$82:$J$127,'2020047-02 - Požární zbro...'!$C$133:$K$1382</definedName>
    <definedName name="_xlnm.Print_Titles" localSheetId="2">'2020047-02 - Požární zbro...'!$145:$145</definedName>
    <definedName name="_xlnm._FilterDatabase" localSheetId="3" hidden="1">'2020047-03 - Obecní úřad ...'!$C$141:$K$740</definedName>
    <definedName name="_xlnm.Print_Area" localSheetId="3">'2020047-03 - Obecní úřad ...'!$C$4:$J$76,'2020047-03 - Obecní úřad ...'!$C$82:$J$123,'2020047-03 - Obecní úřad ...'!$C$129:$K$740</definedName>
    <definedName name="_xlnm.Print_Titles" localSheetId="3">'2020047-03 - Obecní úřad ...'!$141:$141</definedName>
    <definedName name="_xlnm._FilterDatabase" localSheetId="4" hidden="1">'2020047-04 - Zpevněné plochy'!$C$123:$K$229</definedName>
    <definedName name="_xlnm.Print_Area" localSheetId="4">'2020047-04 - Zpevněné plochy'!$C$4:$J$76,'2020047-04 - Zpevněné plochy'!$C$82:$J$105,'2020047-04 - Zpevněné plochy'!$C$111:$K$229</definedName>
    <definedName name="_xlnm.Print_Titles" localSheetId="4">'2020047-04 - Zpevněné plochy'!$123:$123</definedName>
  </definedNames>
  <calcPr/>
</workbook>
</file>

<file path=xl/calcChain.xml><?xml version="1.0" encoding="utf-8"?>
<calcChain xmlns="http://schemas.openxmlformats.org/spreadsheetml/2006/main">
  <c i="5" l="1" r="P126"/>
  <c r="J37"/>
  <c r="J36"/>
  <c i="1" r="AY98"/>
  <c i="5" r="J35"/>
  <c i="1" r="AX98"/>
  <c i="5"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4" r="J37"/>
  <c r="J36"/>
  <c i="1" r="AY97"/>
  <c i="4" r="J35"/>
  <c i="1" r="AX97"/>
  <c i="4" r="BI739"/>
  <c r="BH739"/>
  <c r="BG739"/>
  <c r="BF739"/>
  <c r="T739"/>
  <c r="T738"/>
  <c r="T737"/>
  <c r="R739"/>
  <c r="R738"/>
  <c r="R737"/>
  <c r="P739"/>
  <c r="P738"/>
  <c r="P737"/>
  <c r="BI718"/>
  <c r="BH718"/>
  <c r="BG718"/>
  <c r="BF718"/>
  <c r="T718"/>
  <c r="R718"/>
  <c r="P718"/>
  <c r="BI699"/>
  <c r="BH699"/>
  <c r="BG699"/>
  <c r="BF699"/>
  <c r="T699"/>
  <c r="R699"/>
  <c r="P699"/>
  <c r="BI680"/>
  <c r="BH680"/>
  <c r="BG680"/>
  <c r="BF680"/>
  <c r="T680"/>
  <c r="R680"/>
  <c r="P680"/>
  <c r="BI677"/>
  <c r="BH677"/>
  <c r="BG677"/>
  <c r="BF677"/>
  <c r="T677"/>
  <c r="R677"/>
  <c r="P677"/>
  <c r="BI667"/>
  <c r="BH667"/>
  <c r="BG667"/>
  <c r="BF667"/>
  <c r="T667"/>
  <c r="R667"/>
  <c r="P667"/>
  <c r="BI664"/>
  <c r="BH664"/>
  <c r="BG664"/>
  <c r="BF664"/>
  <c r="T664"/>
  <c r="R664"/>
  <c r="P664"/>
  <c r="BI654"/>
  <c r="BH654"/>
  <c r="BG654"/>
  <c r="BF654"/>
  <c r="T654"/>
  <c r="R654"/>
  <c r="P654"/>
  <c r="BI644"/>
  <c r="BH644"/>
  <c r="BG644"/>
  <c r="BF644"/>
  <c r="T644"/>
  <c r="R644"/>
  <c r="P644"/>
  <c r="BI634"/>
  <c r="BH634"/>
  <c r="BG634"/>
  <c r="BF634"/>
  <c r="T634"/>
  <c r="R634"/>
  <c r="P634"/>
  <c r="BI631"/>
  <c r="BH631"/>
  <c r="BG631"/>
  <c r="BF631"/>
  <c r="T631"/>
  <c r="R631"/>
  <c r="P631"/>
  <c r="BI623"/>
  <c r="BH623"/>
  <c r="BG623"/>
  <c r="BF623"/>
  <c r="T623"/>
  <c r="R623"/>
  <c r="P623"/>
  <c r="BI614"/>
  <c r="BH614"/>
  <c r="BG614"/>
  <c r="BF614"/>
  <c r="T614"/>
  <c r="R614"/>
  <c r="P614"/>
  <c r="BI609"/>
  <c r="BH609"/>
  <c r="BG609"/>
  <c r="BF609"/>
  <c r="T609"/>
  <c r="R609"/>
  <c r="P609"/>
  <c r="BI601"/>
  <c r="BH601"/>
  <c r="BG601"/>
  <c r="BF601"/>
  <c r="T601"/>
  <c r="R601"/>
  <c r="P601"/>
  <c r="BI596"/>
  <c r="BH596"/>
  <c r="BG596"/>
  <c r="BF596"/>
  <c r="T596"/>
  <c r="R596"/>
  <c r="P596"/>
  <c r="BI591"/>
  <c r="BH591"/>
  <c r="BG591"/>
  <c r="BF591"/>
  <c r="T591"/>
  <c r="R591"/>
  <c r="P591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49"/>
  <c r="BH549"/>
  <c r="BG549"/>
  <c r="BF549"/>
  <c r="T549"/>
  <c r="R549"/>
  <c r="P549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T532"/>
  <c r="R533"/>
  <c r="R532"/>
  <c r="P533"/>
  <c r="P532"/>
  <c r="BI530"/>
  <c r="BH530"/>
  <c r="BG530"/>
  <c r="BF530"/>
  <c r="T530"/>
  <c r="T529"/>
  <c r="R530"/>
  <c r="R529"/>
  <c r="P530"/>
  <c r="P529"/>
  <c r="BI527"/>
  <c r="BH527"/>
  <c r="BG527"/>
  <c r="BF527"/>
  <c r="T527"/>
  <c r="T526"/>
  <c r="R527"/>
  <c r="R526"/>
  <c r="P527"/>
  <c r="P526"/>
  <c r="BI524"/>
  <c r="BH524"/>
  <c r="BG524"/>
  <c r="BF524"/>
  <c r="T524"/>
  <c r="T523"/>
  <c r="R524"/>
  <c r="R523"/>
  <c r="P524"/>
  <c r="P523"/>
  <c r="BI521"/>
  <c r="BH521"/>
  <c r="BG521"/>
  <c r="BF521"/>
  <c r="T521"/>
  <c r="R521"/>
  <c r="P521"/>
  <c r="BI515"/>
  <c r="BH515"/>
  <c r="BG515"/>
  <c r="BF515"/>
  <c r="T515"/>
  <c r="R515"/>
  <c r="P515"/>
  <c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1"/>
  <c r="BH491"/>
  <c r="BG491"/>
  <c r="BF491"/>
  <c r="T491"/>
  <c r="R491"/>
  <c r="P491"/>
  <c r="BI487"/>
  <c r="BH487"/>
  <c r="BG487"/>
  <c r="BF487"/>
  <c r="T487"/>
  <c r="R487"/>
  <c r="P487"/>
  <c r="BI480"/>
  <c r="BH480"/>
  <c r="BG480"/>
  <c r="BF480"/>
  <c r="T480"/>
  <c r="R480"/>
  <c r="P480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3"/>
  <c r="BH463"/>
  <c r="BG463"/>
  <c r="BF463"/>
  <c r="T463"/>
  <c r="R463"/>
  <c r="P463"/>
  <c r="BI458"/>
  <c r="BH458"/>
  <c r="BG458"/>
  <c r="BF458"/>
  <c r="T458"/>
  <c r="R458"/>
  <c r="P458"/>
  <c r="BI454"/>
  <c r="BH454"/>
  <c r="BG454"/>
  <c r="BF454"/>
  <c r="T454"/>
  <c r="T453"/>
  <c r="R454"/>
  <c r="R453"/>
  <c r="P454"/>
  <c r="P453"/>
  <c r="BI451"/>
  <c r="BH451"/>
  <c r="BG451"/>
  <c r="BF451"/>
  <c r="T451"/>
  <c r="R451"/>
  <c r="P451"/>
  <c r="BI449"/>
  <c r="BH449"/>
  <c r="BG449"/>
  <c r="BF449"/>
  <c r="T449"/>
  <c r="R449"/>
  <c r="P449"/>
  <c r="BI446"/>
  <c r="BH446"/>
  <c r="BG446"/>
  <c r="BF446"/>
  <c r="T446"/>
  <c r="R446"/>
  <c r="P446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1"/>
  <c r="BH421"/>
  <c r="BG421"/>
  <c r="BF421"/>
  <c r="T421"/>
  <c r="T409"/>
  <c r="R421"/>
  <c r="R409"/>
  <c r="P421"/>
  <c r="P409"/>
  <c r="BI415"/>
  <c r="BH415"/>
  <c r="BG415"/>
  <c r="BF415"/>
  <c r="T415"/>
  <c r="R415"/>
  <c r="P415"/>
  <c r="BI410"/>
  <c r="BH410"/>
  <c r="BG410"/>
  <c r="BF410"/>
  <c r="T410"/>
  <c r="R410"/>
  <c r="P410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0"/>
  <c r="BH380"/>
  <c r="BG380"/>
  <c r="BF380"/>
  <c r="T380"/>
  <c r="R380"/>
  <c r="P380"/>
  <c r="BI369"/>
  <c r="BH369"/>
  <c r="BG369"/>
  <c r="BF369"/>
  <c r="T369"/>
  <c r="R369"/>
  <c r="P369"/>
  <c r="BI360"/>
  <c r="BH360"/>
  <c r="BG360"/>
  <c r="BF360"/>
  <c r="T360"/>
  <c r="R360"/>
  <c r="P360"/>
  <c r="BI352"/>
  <c r="BH352"/>
  <c r="BG352"/>
  <c r="BF352"/>
  <c r="T352"/>
  <c r="R352"/>
  <c r="P352"/>
  <c r="BI333"/>
  <c r="BH333"/>
  <c r="BG333"/>
  <c r="BF333"/>
  <c r="T333"/>
  <c r="R333"/>
  <c r="P333"/>
  <c r="BI323"/>
  <c r="BH323"/>
  <c r="BG323"/>
  <c r="BF323"/>
  <c r="T323"/>
  <c r="R323"/>
  <c r="P323"/>
  <c r="BI304"/>
  <c r="BH304"/>
  <c r="BG304"/>
  <c r="BF304"/>
  <c r="T304"/>
  <c r="R304"/>
  <c r="P304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199"/>
  <c r="BH199"/>
  <c r="BG199"/>
  <c r="BF199"/>
  <c r="T199"/>
  <c r="R199"/>
  <c r="P199"/>
  <c r="BI196"/>
  <c r="BH196"/>
  <c r="BG196"/>
  <c r="BF196"/>
  <c r="T196"/>
  <c r="R196"/>
  <c r="P196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J139"/>
  <c r="J138"/>
  <c r="F138"/>
  <c r="F136"/>
  <c r="E134"/>
  <c r="J92"/>
  <c r="J91"/>
  <c r="F91"/>
  <c r="F89"/>
  <c r="E87"/>
  <c r="J18"/>
  <c r="E18"/>
  <c r="F139"/>
  <c r="J17"/>
  <c r="J12"/>
  <c r="J136"/>
  <c r="E7"/>
  <c r="E132"/>
  <c i="3" r="J37"/>
  <c r="J36"/>
  <c i="1" r="AY96"/>
  <c i="3" r="J35"/>
  <c i="1" r="AX96"/>
  <c i="3" r="BI1381"/>
  <c r="BH1381"/>
  <c r="BG1381"/>
  <c r="BF1381"/>
  <c r="T1381"/>
  <c r="T1380"/>
  <c r="T1379"/>
  <c r="R1381"/>
  <c r="R1380"/>
  <c r="R1379"/>
  <c r="P1381"/>
  <c r="P1380"/>
  <c r="P1379"/>
  <c r="BI1349"/>
  <c r="BH1349"/>
  <c r="BG1349"/>
  <c r="BF1349"/>
  <c r="T1349"/>
  <c r="R1349"/>
  <c r="P1349"/>
  <c r="BI1319"/>
  <c r="BH1319"/>
  <c r="BG1319"/>
  <c r="BF1319"/>
  <c r="T1319"/>
  <c r="R1319"/>
  <c r="P1319"/>
  <c r="BI1289"/>
  <c r="BH1289"/>
  <c r="BG1289"/>
  <c r="BF1289"/>
  <c r="T1289"/>
  <c r="R1289"/>
  <c r="P1289"/>
  <c r="BI1286"/>
  <c r="BH1286"/>
  <c r="BG1286"/>
  <c r="BF1286"/>
  <c r="T1286"/>
  <c r="R1286"/>
  <c r="P1286"/>
  <c r="BI1280"/>
  <c r="BH1280"/>
  <c r="BG1280"/>
  <c r="BF1280"/>
  <c r="T1280"/>
  <c r="R1280"/>
  <c r="P1280"/>
  <c r="BI1270"/>
  <c r="BH1270"/>
  <c r="BG1270"/>
  <c r="BF1270"/>
  <c r="T1270"/>
  <c r="R1270"/>
  <c r="P1270"/>
  <c r="BI1261"/>
  <c r="BH1261"/>
  <c r="BG1261"/>
  <c r="BF1261"/>
  <c r="T1261"/>
  <c r="R1261"/>
  <c r="P1261"/>
  <c r="BI1256"/>
  <c r="BH1256"/>
  <c r="BG1256"/>
  <c r="BF1256"/>
  <c r="T1256"/>
  <c r="R1256"/>
  <c r="P1256"/>
  <c r="BI1247"/>
  <c r="BH1247"/>
  <c r="BG1247"/>
  <c r="BF1247"/>
  <c r="T1247"/>
  <c r="R1247"/>
  <c r="P1247"/>
  <c r="BI1238"/>
  <c r="BH1238"/>
  <c r="BG1238"/>
  <c r="BF1238"/>
  <c r="T1238"/>
  <c r="R1238"/>
  <c r="P1238"/>
  <c r="BI1235"/>
  <c r="BH1235"/>
  <c r="BG1235"/>
  <c r="BF1235"/>
  <c r="T1235"/>
  <c r="R1235"/>
  <c r="P1235"/>
  <c r="BI1211"/>
  <c r="BH1211"/>
  <c r="BG1211"/>
  <c r="BF1211"/>
  <c r="T1211"/>
  <c r="R1211"/>
  <c r="P1211"/>
  <c r="BI1206"/>
  <c r="BH1206"/>
  <c r="BG1206"/>
  <c r="BF1206"/>
  <c r="T1206"/>
  <c r="R1206"/>
  <c r="P1206"/>
  <c r="BI1193"/>
  <c r="BH1193"/>
  <c r="BG1193"/>
  <c r="BF1193"/>
  <c r="T1193"/>
  <c r="R1193"/>
  <c r="P1193"/>
  <c r="BI1185"/>
  <c r="BH1185"/>
  <c r="BG1185"/>
  <c r="BF1185"/>
  <c r="T1185"/>
  <c r="R1185"/>
  <c r="P1185"/>
  <c r="BI1179"/>
  <c r="BH1179"/>
  <c r="BG1179"/>
  <c r="BF1179"/>
  <c r="T1179"/>
  <c r="R1179"/>
  <c r="P1179"/>
  <c r="BI1159"/>
  <c r="BH1159"/>
  <c r="BG1159"/>
  <c r="BF1159"/>
  <c r="T1159"/>
  <c r="R1159"/>
  <c r="P1159"/>
  <c r="BI1151"/>
  <c r="BH1151"/>
  <c r="BG1151"/>
  <c r="BF1151"/>
  <c r="T1151"/>
  <c r="R1151"/>
  <c r="P1151"/>
  <c r="BI1143"/>
  <c r="BH1143"/>
  <c r="BG1143"/>
  <c r="BF1143"/>
  <c r="T1143"/>
  <c r="R1143"/>
  <c r="P1143"/>
  <c r="BI1140"/>
  <c r="BH1140"/>
  <c r="BG1140"/>
  <c r="BF1140"/>
  <c r="T1140"/>
  <c r="R1140"/>
  <c r="P1140"/>
  <c r="BI1138"/>
  <c r="BH1138"/>
  <c r="BG1138"/>
  <c r="BF1138"/>
  <c r="T1138"/>
  <c r="R1138"/>
  <c r="P1138"/>
  <c r="BI1136"/>
  <c r="BH1136"/>
  <c r="BG1136"/>
  <c r="BF1136"/>
  <c r="T1136"/>
  <c r="R1136"/>
  <c r="P1136"/>
  <c r="BI1134"/>
  <c r="BH1134"/>
  <c r="BG1134"/>
  <c r="BF1134"/>
  <c r="T1134"/>
  <c r="R1134"/>
  <c r="P1134"/>
  <c r="BI1132"/>
  <c r="BH1132"/>
  <c r="BG1132"/>
  <c r="BF1132"/>
  <c r="T1132"/>
  <c r="R1132"/>
  <c r="P1132"/>
  <c r="BI1130"/>
  <c r="BH1130"/>
  <c r="BG1130"/>
  <c r="BF1130"/>
  <c r="T1130"/>
  <c r="R1130"/>
  <c r="P1130"/>
  <c r="BI1128"/>
  <c r="BH1128"/>
  <c r="BG1128"/>
  <c r="BF1128"/>
  <c r="T1128"/>
  <c r="R1128"/>
  <c r="P1128"/>
  <c r="BI1126"/>
  <c r="BH1126"/>
  <c r="BG1126"/>
  <c r="BF1126"/>
  <c r="T1126"/>
  <c r="R1126"/>
  <c r="P1126"/>
  <c r="BI1123"/>
  <c r="BH1123"/>
  <c r="BG1123"/>
  <c r="BF1123"/>
  <c r="T1123"/>
  <c r="R1123"/>
  <c r="P1123"/>
  <c r="BI1121"/>
  <c r="BH1121"/>
  <c r="BG1121"/>
  <c r="BF1121"/>
  <c r="T1121"/>
  <c r="R1121"/>
  <c r="P1121"/>
  <c r="BI1119"/>
  <c r="BH1119"/>
  <c r="BG1119"/>
  <c r="BF1119"/>
  <c r="T1119"/>
  <c r="R1119"/>
  <c r="P1119"/>
  <c r="BI1117"/>
  <c r="BH1117"/>
  <c r="BG1117"/>
  <c r="BF1117"/>
  <c r="T1117"/>
  <c r="R1117"/>
  <c r="P1117"/>
  <c r="BI1115"/>
  <c r="BH1115"/>
  <c r="BG1115"/>
  <c r="BF1115"/>
  <c r="T1115"/>
  <c r="R1115"/>
  <c r="P1115"/>
  <c r="BI1113"/>
  <c r="BH1113"/>
  <c r="BG1113"/>
  <c r="BF1113"/>
  <c r="T1113"/>
  <c r="R1113"/>
  <c r="P1113"/>
  <c r="BI1111"/>
  <c r="BH1111"/>
  <c r="BG1111"/>
  <c r="BF1111"/>
  <c r="T1111"/>
  <c r="R1111"/>
  <c r="P1111"/>
  <c r="BI1109"/>
  <c r="BH1109"/>
  <c r="BG1109"/>
  <c r="BF1109"/>
  <c r="T1109"/>
  <c r="R1109"/>
  <c r="P1109"/>
  <c r="BI1107"/>
  <c r="BH1107"/>
  <c r="BG1107"/>
  <c r="BF1107"/>
  <c r="T1107"/>
  <c r="R1107"/>
  <c r="P1107"/>
  <c r="BI1105"/>
  <c r="BH1105"/>
  <c r="BG1105"/>
  <c r="BF1105"/>
  <c r="T1105"/>
  <c r="R1105"/>
  <c r="P1105"/>
  <c r="BI1103"/>
  <c r="BH1103"/>
  <c r="BG1103"/>
  <c r="BF1103"/>
  <c r="T1103"/>
  <c r="R1103"/>
  <c r="P1103"/>
  <c r="BI1101"/>
  <c r="BH1101"/>
  <c r="BG1101"/>
  <c r="BF1101"/>
  <c r="T1101"/>
  <c r="R1101"/>
  <c r="P1101"/>
  <c r="BI1099"/>
  <c r="BH1099"/>
  <c r="BG1099"/>
  <c r="BF1099"/>
  <c r="T1099"/>
  <c r="R1099"/>
  <c r="P1099"/>
  <c r="BI1097"/>
  <c r="BH1097"/>
  <c r="BG1097"/>
  <c r="BF1097"/>
  <c r="T1097"/>
  <c r="R1097"/>
  <c r="P1097"/>
  <c r="BI1095"/>
  <c r="BH1095"/>
  <c r="BG1095"/>
  <c r="BF1095"/>
  <c r="T1095"/>
  <c r="R1095"/>
  <c r="P1095"/>
  <c r="BI1093"/>
  <c r="BH1093"/>
  <c r="BG1093"/>
  <c r="BF1093"/>
  <c r="T1093"/>
  <c r="R1093"/>
  <c r="P1093"/>
  <c r="BI1091"/>
  <c r="BH1091"/>
  <c r="BG1091"/>
  <c r="BF1091"/>
  <c r="T1091"/>
  <c r="R1091"/>
  <c r="P1091"/>
  <c r="BI1089"/>
  <c r="BH1089"/>
  <c r="BG1089"/>
  <c r="BF1089"/>
  <c r="T1089"/>
  <c r="R1089"/>
  <c r="P1089"/>
  <c r="BI1087"/>
  <c r="BH1087"/>
  <c r="BG1087"/>
  <c r="BF1087"/>
  <c r="T1087"/>
  <c r="R1087"/>
  <c r="P1087"/>
  <c r="BI1085"/>
  <c r="BH1085"/>
  <c r="BG1085"/>
  <c r="BF1085"/>
  <c r="T1085"/>
  <c r="R1085"/>
  <c r="P1085"/>
  <c r="BI1078"/>
  <c r="BH1078"/>
  <c r="BG1078"/>
  <c r="BF1078"/>
  <c r="T1078"/>
  <c r="R1078"/>
  <c r="P1078"/>
  <c r="BI1076"/>
  <c r="BH1076"/>
  <c r="BG1076"/>
  <c r="BF1076"/>
  <c r="T1076"/>
  <c r="R1076"/>
  <c r="P1076"/>
  <c r="BI1074"/>
  <c r="BH1074"/>
  <c r="BG1074"/>
  <c r="BF1074"/>
  <c r="T1074"/>
  <c r="R1074"/>
  <c r="P1074"/>
  <c r="BI1072"/>
  <c r="BH1072"/>
  <c r="BG1072"/>
  <c r="BF1072"/>
  <c r="T1072"/>
  <c r="R1072"/>
  <c r="P1072"/>
  <c r="BI1070"/>
  <c r="BH1070"/>
  <c r="BG1070"/>
  <c r="BF1070"/>
  <c r="T1070"/>
  <c r="R1070"/>
  <c r="P1070"/>
  <c r="BI1068"/>
  <c r="BH1068"/>
  <c r="BG1068"/>
  <c r="BF1068"/>
  <c r="T1068"/>
  <c r="R1068"/>
  <c r="P1068"/>
  <c r="BI1066"/>
  <c r="BH1066"/>
  <c r="BG1066"/>
  <c r="BF1066"/>
  <c r="T1066"/>
  <c r="R1066"/>
  <c r="P1066"/>
  <c r="BI1064"/>
  <c r="BH1064"/>
  <c r="BG1064"/>
  <c r="BF1064"/>
  <c r="T1064"/>
  <c r="R1064"/>
  <c r="P1064"/>
  <c r="BI1061"/>
  <c r="BH1061"/>
  <c r="BG1061"/>
  <c r="BF1061"/>
  <c r="T1061"/>
  <c r="R1061"/>
  <c r="P1061"/>
  <c r="BI1057"/>
  <c r="BH1057"/>
  <c r="BG1057"/>
  <c r="BF1057"/>
  <c r="T1057"/>
  <c r="R1057"/>
  <c r="P1057"/>
  <c r="BI1054"/>
  <c r="BH1054"/>
  <c r="BG1054"/>
  <c r="BF1054"/>
  <c r="T1054"/>
  <c r="R1054"/>
  <c r="P1054"/>
  <c r="BI1048"/>
  <c r="BH1048"/>
  <c r="BG1048"/>
  <c r="BF1048"/>
  <c r="T1048"/>
  <c r="R1048"/>
  <c r="P1048"/>
  <c r="BI1043"/>
  <c r="BH1043"/>
  <c r="BG1043"/>
  <c r="BF1043"/>
  <c r="T1043"/>
  <c r="R1043"/>
  <c r="P1043"/>
  <c r="BI1040"/>
  <c r="BH1040"/>
  <c r="BG1040"/>
  <c r="BF1040"/>
  <c r="T1040"/>
  <c r="R1040"/>
  <c r="P1040"/>
  <c r="BI1037"/>
  <c r="BH1037"/>
  <c r="BG1037"/>
  <c r="BF1037"/>
  <c r="T1037"/>
  <c r="R1037"/>
  <c r="P1037"/>
  <c r="BI1034"/>
  <c r="BH1034"/>
  <c r="BG1034"/>
  <c r="BF1034"/>
  <c r="T1034"/>
  <c r="R1034"/>
  <c r="P1034"/>
  <c r="BI1030"/>
  <c r="BH1030"/>
  <c r="BG1030"/>
  <c r="BF1030"/>
  <c r="T1030"/>
  <c r="R1030"/>
  <c r="P1030"/>
  <c r="BI1028"/>
  <c r="BH1028"/>
  <c r="BG1028"/>
  <c r="BF1028"/>
  <c r="T1028"/>
  <c r="R1028"/>
  <c r="P1028"/>
  <c r="BI1023"/>
  <c r="BH1023"/>
  <c r="BG1023"/>
  <c r="BF1023"/>
  <c r="T1023"/>
  <c r="R1023"/>
  <c r="P1023"/>
  <c r="BI1020"/>
  <c r="BH1020"/>
  <c r="BG1020"/>
  <c r="BF1020"/>
  <c r="T1020"/>
  <c r="R1020"/>
  <c r="P1020"/>
  <c r="BI1017"/>
  <c r="BH1017"/>
  <c r="BG1017"/>
  <c r="BF1017"/>
  <c r="T1017"/>
  <c r="R1017"/>
  <c r="P1017"/>
  <c r="BI1014"/>
  <c r="BH1014"/>
  <c r="BG1014"/>
  <c r="BF1014"/>
  <c r="T1014"/>
  <c r="R1014"/>
  <c r="P1014"/>
  <c r="BI1006"/>
  <c r="BH1006"/>
  <c r="BG1006"/>
  <c r="BF1006"/>
  <c r="T1006"/>
  <c r="R1006"/>
  <c r="P1006"/>
  <c r="BI1003"/>
  <c r="BH1003"/>
  <c r="BG1003"/>
  <c r="BF1003"/>
  <c r="T1003"/>
  <c r="R1003"/>
  <c r="P1003"/>
  <c r="BI1000"/>
  <c r="BH1000"/>
  <c r="BG1000"/>
  <c r="BF1000"/>
  <c r="T1000"/>
  <c r="R1000"/>
  <c r="P1000"/>
  <c r="BI997"/>
  <c r="BH997"/>
  <c r="BG997"/>
  <c r="BF997"/>
  <c r="T997"/>
  <c r="R997"/>
  <c r="P997"/>
  <c r="BI993"/>
  <c r="BH993"/>
  <c r="BG993"/>
  <c r="BF993"/>
  <c r="T993"/>
  <c r="R993"/>
  <c r="P993"/>
  <c r="BI990"/>
  <c r="BH990"/>
  <c r="BG990"/>
  <c r="BF990"/>
  <c r="T990"/>
  <c r="R990"/>
  <c r="P990"/>
  <c r="BI985"/>
  <c r="BH985"/>
  <c r="BG985"/>
  <c r="BF985"/>
  <c r="T985"/>
  <c r="R985"/>
  <c r="P985"/>
  <c r="BI980"/>
  <c r="BH980"/>
  <c r="BG980"/>
  <c r="BF980"/>
  <c r="T980"/>
  <c r="R980"/>
  <c r="P980"/>
  <c r="BI974"/>
  <c r="BH974"/>
  <c r="BG974"/>
  <c r="BF974"/>
  <c r="T974"/>
  <c r="R974"/>
  <c r="P974"/>
  <c r="BI969"/>
  <c r="BH969"/>
  <c r="BG969"/>
  <c r="BF969"/>
  <c r="T969"/>
  <c r="R969"/>
  <c r="P969"/>
  <c r="BI959"/>
  <c r="BH959"/>
  <c r="BG959"/>
  <c r="BF959"/>
  <c r="T959"/>
  <c r="R959"/>
  <c r="P959"/>
  <c r="BI950"/>
  <c r="BH950"/>
  <c r="BG950"/>
  <c r="BF950"/>
  <c r="T950"/>
  <c r="R950"/>
  <c r="P950"/>
  <c r="BI939"/>
  <c r="BH939"/>
  <c r="BG939"/>
  <c r="BF939"/>
  <c r="T939"/>
  <c r="R939"/>
  <c r="P939"/>
  <c r="BI929"/>
  <c r="BH929"/>
  <c r="BG929"/>
  <c r="BF929"/>
  <c r="T929"/>
  <c r="R929"/>
  <c r="P929"/>
  <c r="BI902"/>
  <c r="BH902"/>
  <c r="BG902"/>
  <c r="BF902"/>
  <c r="T902"/>
  <c r="R902"/>
  <c r="P902"/>
  <c r="BI876"/>
  <c r="BH876"/>
  <c r="BG876"/>
  <c r="BF876"/>
  <c r="T876"/>
  <c r="R876"/>
  <c r="P876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6"/>
  <c r="BH866"/>
  <c r="BG866"/>
  <c r="BF866"/>
  <c r="T866"/>
  <c r="T865"/>
  <c r="R866"/>
  <c r="R865"/>
  <c r="P866"/>
  <c r="P865"/>
  <c r="BI863"/>
  <c r="BH863"/>
  <c r="BG863"/>
  <c r="BF863"/>
  <c r="T863"/>
  <c r="T862"/>
  <c r="R863"/>
  <c r="R862"/>
  <c r="P863"/>
  <c r="P862"/>
  <c r="BI860"/>
  <c r="BH860"/>
  <c r="BG860"/>
  <c r="BF860"/>
  <c r="T860"/>
  <c r="T859"/>
  <c r="R860"/>
  <c r="R859"/>
  <c r="P860"/>
  <c r="P859"/>
  <c r="BI857"/>
  <c r="BH857"/>
  <c r="BG857"/>
  <c r="BF857"/>
  <c r="T857"/>
  <c r="T856"/>
  <c r="R857"/>
  <c r="R856"/>
  <c r="P857"/>
  <c r="P856"/>
  <c r="BI854"/>
  <c r="BH854"/>
  <c r="BG854"/>
  <c r="BF854"/>
  <c r="T854"/>
  <c r="R854"/>
  <c r="P854"/>
  <c r="BI850"/>
  <c r="BH850"/>
  <c r="BG850"/>
  <c r="BF850"/>
  <c r="T850"/>
  <c r="R850"/>
  <c r="P850"/>
  <c r="BI847"/>
  <c r="BH847"/>
  <c r="BG847"/>
  <c r="BF847"/>
  <c r="T847"/>
  <c r="R847"/>
  <c r="P847"/>
  <c r="BI843"/>
  <c r="BH843"/>
  <c r="BG843"/>
  <c r="BF843"/>
  <c r="T843"/>
  <c r="R843"/>
  <c r="P843"/>
  <c r="BI840"/>
  <c r="BH840"/>
  <c r="BG840"/>
  <c r="BF840"/>
  <c r="T840"/>
  <c r="R840"/>
  <c r="P840"/>
  <c r="BI837"/>
  <c r="BH837"/>
  <c r="BG837"/>
  <c r="BF837"/>
  <c r="T837"/>
  <c r="R837"/>
  <c r="P837"/>
  <c r="BI834"/>
  <c r="BH834"/>
  <c r="BG834"/>
  <c r="BF834"/>
  <c r="T834"/>
  <c r="R834"/>
  <c r="P834"/>
  <c r="BI829"/>
  <c r="BH829"/>
  <c r="BG829"/>
  <c r="BF829"/>
  <c r="T829"/>
  <c r="R829"/>
  <c r="P829"/>
  <c r="BI823"/>
  <c r="BH823"/>
  <c r="BG823"/>
  <c r="BF823"/>
  <c r="T823"/>
  <c r="R823"/>
  <c r="P823"/>
  <c r="BI819"/>
  <c r="BH819"/>
  <c r="BG819"/>
  <c r="BF819"/>
  <c r="T819"/>
  <c r="R819"/>
  <c r="P819"/>
  <c r="BI813"/>
  <c r="BH813"/>
  <c r="BG813"/>
  <c r="BF813"/>
  <c r="T813"/>
  <c r="R813"/>
  <c r="P813"/>
  <c r="BI809"/>
  <c r="BH809"/>
  <c r="BG809"/>
  <c r="BF809"/>
  <c r="T809"/>
  <c r="R809"/>
  <c r="P809"/>
  <c r="BI801"/>
  <c r="BH801"/>
  <c r="BG801"/>
  <c r="BF801"/>
  <c r="T801"/>
  <c r="R801"/>
  <c r="P801"/>
  <c r="BI798"/>
  <c r="BH798"/>
  <c r="BG798"/>
  <c r="BF798"/>
  <c r="T798"/>
  <c r="R798"/>
  <c r="P798"/>
  <c r="BI795"/>
  <c r="BH795"/>
  <c r="BG795"/>
  <c r="BF795"/>
  <c r="T795"/>
  <c r="R795"/>
  <c r="P795"/>
  <c r="BI790"/>
  <c r="BH790"/>
  <c r="BG790"/>
  <c r="BF790"/>
  <c r="T790"/>
  <c r="R790"/>
  <c r="P790"/>
  <c r="BI787"/>
  <c r="BH787"/>
  <c r="BG787"/>
  <c r="BF787"/>
  <c r="T787"/>
  <c r="R787"/>
  <c r="P787"/>
  <c r="BI784"/>
  <c r="BH784"/>
  <c r="BG784"/>
  <c r="BF784"/>
  <c r="T784"/>
  <c r="R784"/>
  <c r="P784"/>
  <c r="BI776"/>
  <c r="BH776"/>
  <c r="BG776"/>
  <c r="BF776"/>
  <c r="T776"/>
  <c r="R776"/>
  <c r="P776"/>
  <c r="BI769"/>
  <c r="BH769"/>
  <c r="BG769"/>
  <c r="BF769"/>
  <c r="T769"/>
  <c r="R769"/>
  <c r="P769"/>
  <c r="BI761"/>
  <c r="BH761"/>
  <c r="BG761"/>
  <c r="BF761"/>
  <c r="T761"/>
  <c r="R761"/>
  <c r="P761"/>
  <c r="BI754"/>
  <c r="BH754"/>
  <c r="BG754"/>
  <c r="BF754"/>
  <c r="T754"/>
  <c r="R754"/>
  <c r="P754"/>
  <c r="BI747"/>
  <c r="BH747"/>
  <c r="BG747"/>
  <c r="BF747"/>
  <c r="T747"/>
  <c r="R747"/>
  <c r="P747"/>
  <c r="BI741"/>
  <c r="BH741"/>
  <c r="BG741"/>
  <c r="BF741"/>
  <c r="T741"/>
  <c r="R741"/>
  <c r="P741"/>
  <c r="BI737"/>
  <c r="BH737"/>
  <c r="BG737"/>
  <c r="BF737"/>
  <c r="T737"/>
  <c r="R737"/>
  <c r="P737"/>
  <c r="BI731"/>
  <c r="BH731"/>
  <c r="BG731"/>
  <c r="BF731"/>
  <c r="T731"/>
  <c r="R731"/>
  <c r="P731"/>
  <c r="BI727"/>
  <c r="BH727"/>
  <c r="BG727"/>
  <c r="BF727"/>
  <c r="T727"/>
  <c r="T726"/>
  <c r="R727"/>
  <c r="R726"/>
  <c r="P727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5"/>
  <c r="BH715"/>
  <c r="BG715"/>
  <c r="BF715"/>
  <c r="T715"/>
  <c r="R715"/>
  <c r="P715"/>
  <c r="BI712"/>
  <c r="BH712"/>
  <c r="BG712"/>
  <c r="BF712"/>
  <c r="T712"/>
  <c r="R712"/>
  <c r="P712"/>
  <c r="BI708"/>
  <c r="BH708"/>
  <c r="BG708"/>
  <c r="BF708"/>
  <c r="T708"/>
  <c r="R708"/>
  <c r="P708"/>
  <c r="BI705"/>
  <c r="BH705"/>
  <c r="BG705"/>
  <c r="BF705"/>
  <c r="T705"/>
  <c r="R705"/>
  <c r="P705"/>
  <c r="BI702"/>
  <c r="BH702"/>
  <c r="BG702"/>
  <c r="BF702"/>
  <c r="T702"/>
  <c r="R702"/>
  <c r="P702"/>
  <c r="BI698"/>
  <c r="BH698"/>
  <c r="BG698"/>
  <c r="BF698"/>
  <c r="T698"/>
  <c r="R698"/>
  <c r="P698"/>
  <c r="BI695"/>
  <c r="BH695"/>
  <c r="BG695"/>
  <c r="BF695"/>
  <c r="T695"/>
  <c r="R695"/>
  <c r="P695"/>
  <c r="BI684"/>
  <c r="BH684"/>
  <c r="BG684"/>
  <c r="BF684"/>
  <c r="T684"/>
  <c r="R684"/>
  <c r="P684"/>
  <c r="BI675"/>
  <c r="BH675"/>
  <c r="BG675"/>
  <c r="BF675"/>
  <c r="T675"/>
  <c r="R675"/>
  <c r="P675"/>
  <c r="BI667"/>
  <c r="BH667"/>
  <c r="BG667"/>
  <c r="BF667"/>
  <c r="T667"/>
  <c r="R667"/>
  <c r="P667"/>
  <c r="BI662"/>
  <c r="BH662"/>
  <c r="BG662"/>
  <c r="BF662"/>
  <c r="T662"/>
  <c r="R662"/>
  <c r="P662"/>
  <c r="BI657"/>
  <c r="BH657"/>
  <c r="BG657"/>
  <c r="BF657"/>
  <c r="T657"/>
  <c r="R657"/>
  <c r="P657"/>
  <c r="BI652"/>
  <c r="BH652"/>
  <c r="BG652"/>
  <c r="BF652"/>
  <c r="T652"/>
  <c r="R652"/>
  <c r="P652"/>
  <c r="BI645"/>
  <c r="BH645"/>
  <c r="BG645"/>
  <c r="BF645"/>
  <c r="T645"/>
  <c r="R645"/>
  <c r="P645"/>
  <c r="BI642"/>
  <c r="BH642"/>
  <c r="BG642"/>
  <c r="BF642"/>
  <c r="T642"/>
  <c r="R642"/>
  <c r="P642"/>
  <c r="BI639"/>
  <c r="BH639"/>
  <c r="BG639"/>
  <c r="BF639"/>
  <c r="T639"/>
  <c r="R639"/>
  <c r="P639"/>
  <c r="BI635"/>
  <c r="BH635"/>
  <c r="BG635"/>
  <c r="BF635"/>
  <c r="T635"/>
  <c r="R635"/>
  <c r="P635"/>
  <c r="BI632"/>
  <c r="BH632"/>
  <c r="BG632"/>
  <c r="BF632"/>
  <c r="T632"/>
  <c r="R632"/>
  <c r="P632"/>
  <c r="BI620"/>
  <c r="BH620"/>
  <c r="BG620"/>
  <c r="BF620"/>
  <c r="T620"/>
  <c r="R620"/>
  <c r="P620"/>
  <c r="BI608"/>
  <c r="BH608"/>
  <c r="BG608"/>
  <c r="BF608"/>
  <c r="T608"/>
  <c r="R608"/>
  <c r="P608"/>
  <c r="BI598"/>
  <c r="BH598"/>
  <c r="BG598"/>
  <c r="BF598"/>
  <c r="T598"/>
  <c r="R598"/>
  <c r="P598"/>
  <c r="BI589"/>
  <c r="BH589"/>
  <c r="BG589"/>
  <c r="BF589"/>
  <c r="T589"/>
  <c r="R589"/>
  <c r="P589"/>
  <c r="BI559"/>
  <c r="BH559"/>
  <c r="BG559"/>
  <c r="BF559"/>
  <c r="T559"/>
  <c r="R559"/>
  <c r="P559"/>
  <c r="BI550"/>
  <c r="BH550"/>
  <c r="BG550"/>
  <c r="BF550"/>
  <c r="T550"/>
  <c r="R550"/>
  <c r="P550"/>
  <c r="BI520"/>
  <c r="BH520"/>
  <c r="BG520"/>
  <c r="BF520"/>
  <c r="T520"/>
  <c r="R520"/>
  <c r="P520"/>
  <c r="BI490"/>
  <c r="BH490"/>
  <c r="BG490"/>
  <c r="BF490"/>
  <c r="T490"/>
  <c r="R490"/>
  <c r="P490"/>
  <c r="BI483"/>
  <c r="BH483"/>
  <c r="BG483"/>
  <c r="BF483"/>
  <c r="T483"/>
  <c r="R483"/>
  <c r="P483"/>
  <c r="BI478"/>
  <c r="BH478"/>
  <c r="BG478"/>
  <c r="BF478"/>
  <c r="T478"/>
  <c r="R478"/>
  <c r="P478"/>
  <c r="BI473"/>
  <c r="BH473"/>
  <c r="BG473"/>
  <c r="BF473"/>
  <c r="T473"/>
  <c r="R473"/>
  <c r="P473"/>
  <c r="BI468"/>
  <c r="BH468"/>
  <c r="BG468"/>
  <c r="BF468"/>
  <c r="T468"/>
  <c r="R468"/>
  <c r="P468"/>
  <c r="BI455"/>
  <c r="BH455"/>
  <c r="BG455"/>
  <c r="BF455"/>
  <c r="T455"/>
  <c r="R455"/>
  <c r="P455"/>
  <c r="BI450"/>
  <c r="BH450"/>
  <c r="BG450"/>
  <c r="BF450"/>
  <c r="T450"/>
  <c r="R450"/>
  <c r="P450"/>
  <c r="BI437"/>
  <c r="BH437"/>
  <c r="BG437"/>
  <c r="BF437"/>
  <c r="T437"/>
  <c r="R437"/>
  <c r="P437"/>
  <c r="BI424"/>
  <c r="BH424"/>
  <c r="BG424"/>
  <c r="BF424"/>
  <c r="T424"/>
  <c r="R424"/>
  <c r="P424"/>
  <c r="BI411"/>
  <c r="BH411"/>
  <c r="BG411"/>
  <c r="BF411"/>
  <c r="T411"/>
  <c r="R411"/>
  <c r="P411"/>
  <c r="BI406"/>
  <c r="BH406"/>
  <c r="BG406"/>
  <c r="BF406"/>
  <c r="T406"/>
  <c r="R406"/>
  <c r="P406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81"/>
  <c r="BH381"/>
  <c r="BG381"/>
  <c r="BF381"/>
  <c r="T381"/>
  <c r="R381"/>
  <c r="P381"/>
  <c r="BI373"/>
  <c r="BH373"/>
  <c r="BG373"/>
  <c r="BF373"/>
  <c r="T373"/>
  <c r="R373"/>
  <c r="P373"/>
  <c r="BI365"/>
  <c r="BH365"/>
  <c r="BG365"/>
  <c r="BF365"/>
  <c r="T365"/>
  <c r="R365"/>
  <c r="P365"/>
  <c r="BI356"/>
  <c r="BH356"/>
  <c r="BG356"/>
  <c r="BF356"/>
  <c r="T356"/>
  <c r="R356"/>
  <c r="P356"/>
  <c r="BI347"/>
  <c r="BH347"/>
  <c r="BG347"/>
  <c r="BF347"/>
  <c r="T347"/>
  <c r="R347"/>
  <c r="P347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06"/>
  <c r="BH306"/>
  <c r="BG306"/>
  <c r="BF306"/>
  <c r="T306"/>
  <c r="R306"/>
  <c r="P306"/>
  <c r="BI300"/>
  <c r="BH300"/>
  <c r="BG300"/>
  <c r="BF300"/>
  <c r="T300"/>
  <c r="R300"/>
  <c r="P300"/>
  <c r="BI292"/>
  <c r="BH292"/>
  <c r="BG292"/>
  <c r="BF292"/>
  <c r="T292"/>
  <c r="R292"/>
  <c r="P292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59"/>
  <c r="BH259"/>
  <c r="BG259"/>
  <c r="BF259"/>
  <c r="T259"/>
  <c r="R259"/>
  <c r="P259"/>
  <c r="BI253"/>
  <c r="BH253"/>
  <c r="BG253"/>
  <c r="BF253"/>
  <c r="T253"/>
  <c r="R253"/>
  <c r="P253"/>
  <c r="BI247"/>
  <c r="BH247"/>
  <c r="BG247"/>
  <c r="BF247"/>
  <c r="T247"/>
  <c r="R247"/>
  <c r="P247"/>
  <c r="BI238"/>
  <c r="BH238"/>
  <c r="BG238"/>
  <c r="BF238"/>
  <c r="T238"/>
  <c r="R238"/>
  <c r="P238"/>
  <c r="BI235"/>
  <c r="BH235"/>
  <c r="BG235"/>
  <c r="BF235"/>
  <c r="T235"/>
  <c r="R235"/>
  <c r="P235"/>
  <c r="BI229"/>
  <c r="BH229"/>
  <c r="BG229"/>
  <c r="BF229"/>
  <c r="T229"/>
  <c r="R229"/>
  <c r="P229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79"/>
  <c r="BH179"/>
  <c r="BG179"/>
  <c r="BF179"/>
  <c r="T179"/>
  <c r="R179"/>
  <c r="P179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J143"/>
  <c r="J142"/>
  <c r="F142"/>
  <c r="F140"/>
  <c r="E138"/>
  <c r="J92"/>
  <c r="J91"/>
  <c r="F91"/>
  <c r="F89"/>
  <c r="E87"/>
  <c r="J18"/>
  <c r="E18"/>
  <c r="F143"/>
  <c r="J17"/>
  <c r="J12"/>
  <c r="J140"/>
  <c r="E7"/>
  <c r="E85"/>
  <c i="2" r="J37"/>
  <c r="J36"/>
  <c i="1" r="AY95"/>
  <c i="2" r="J35"/>
  <c i="1" r="AX95"/>
  <c i="2"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1" r="L90"/>
  <c r="AM90"/>
  <c r="AM89"/>
  <c r="L89"/>
  <c r="AM87"/>
  <c r="L87"/>
  <c r="L85"/>
  <c r="L84"/>
  <c i="5" r="BK228"/>
  <c r="J228"/>
  <c r="BK226"/>
  <c r="J226"/>
  <c r="BK222"/>
  <c r="J222"/>
  <c r="BK219"/>
  <c r="BK217"/>
  <c r="BK213"/>
  <c r="J202"/>
  <c r="J197"/>
  <c r="J195"/>
  <c r="J190"/>
  <c r="J186"/>
  <c r="J184"/>
  <c r="J175"/>
  <c r="BK172"/>
  <c r="J170"/>
  <c r="BK167"/>
  <c r="BK156"/>
  <c r="BK132"/>
  <c i="4" r="BK680"/>
  <c r="J644"/>
  <c r="BK614"/>
  <c r="J582"/>
  <c r="BK572"/>
  <c r="J568"/>
  <c r="J566"/>
  <c r="BK556"/>
  <c r="J552"/>
  <c r="BK549"/>
  <c r="J536"/>
  <c r="J527"/>
  <c r="J521"/>
  <c r="J515"/>
  <c r="BK480"/>
  <c r="BK470"/>
  <c r="J458"/>
  <c r="BK436"/>
  <c r="J429"/>
  <c r="J415"/>
  <c r="J404"/>
  <c r="J401"/>
  <c r="BK369"/>
  <c r="BK333"/>
  <c r="J304"/>
  <c r="J285"/>
  <c r="J274"/>
  <c r="BK271"/>
  <c r="J245"/>
  <c r="BK212"/>
  <c r="J199"/>
  <c r="J183"/>
  <c r="J168"/>
  <c r="J163"/>
  <c i="3" r="J1319"/>
  <c r="J1289"/>
  <c r="J1280"/>
  <c r="J1238"/>
  <c r="J1235"/>
  <c r="BK1211"/>
  <c r="BK1206"/>
  <c r="BK1185"/>
  <c r="J1136"/>
  <c r="J1119"/>
  <c r="J1117"/>
  <c r="BK1115"/>
  <c r="BK1101"/>
  <c r="J1099"/>
  <c r="J1095"/>
  <c r="BK1076"/>
  <c r="BK1070"/>
  <c r="BK1048"/>
  <c r="BK1028"/>
  <c r="J985"/>
  <c r="BK980"/>
  <c r="J959"/>
  <c r="J876"/>
  <c r="BK873"/>
  <c r="BK847"/>
  <c r="BK840"/>
  <c r="J834"/>
  <c r="J829"/>
  <c r="J795"/>
  <c r="BK790"/>
  <c r="J754"/>
  <c r="BK727"/>
  <c r="BK718"/>
  <c r="J705"/>
  <c r="J675"/>
  <c r="BK667"/>
  <c r="BK662"/>
  <c r="J657"/>
  <c r="BK642"/>
  <c r="BK639"/>
  <c r="J608"/>
  <c r="J589"/>
  <c r="BK559"/>
  <c r="BK520"/>
  <c r="BK478"/>
  <c r="J473"/>
  <c r="J381"/>
  <c r="J373"/>
  <c r="J338"/>
  <c r="J300"/>
  <c r="BK279"/>
  <c r="J277"/>
  <c r="BK273"/>
  <c r="BK271"/>
  <c r="J259"/>
  <c r="J238"/>
  <c r="J235"/>
  <c r="BK229"/>
  <c r="BK206"/>
  <c r="BK186"/>
  <c i="2" r="J141"/>
  <c r="BK128"/>
  <c r="J122"/>
  <c i="5" r="J219"/>
  <c r="J215"/>
  <c r="BK211"/>
  <c r="J208"/>
  <c r="BK206"/>
  <c r="J200"/>
  <c r="J192"/>
  <c r="BK190"/>
  <c r="J180"/>
  <c r="J164"/>
  <c r="BK162"/>
  <c r="BK150"/>
  <c r="BK138"/>
  <c i="4" r="J739"/>
  <c r="J699"/>
  <c r="BK634"/>
  <c r="BK631"/>
  <c r="J623"/>
  <c r="J614"/>
  <c r="BK601"/>
  <c r="BK596"/>
  <c r="BK586"/>
  <c r="BK578"/>
  <c r="BK576"/>
  <c r="J560"/>
  <c r="BK554"/>
  <c r="J545"/>
  <c r="BK536"/>
  <c r="J510"/>
  <c r="BK506"/>
  <c r="BK502"/>
  <c r="J480"/>
  <c r="J470"/>
  <c r="J454"/>
  <c r="BK451"/>
  <c r="J449"/>
  <c r="J442"/>
  <c r="BK429"/>
  <c r="J410"/>
  <c r="BK404"/>
  <c r="BK285"/>
  <c r="BK268"/>
  <c r="J252"/>
  <c r="BK243"/>
  <c r="BK229"/>
  <c r="J224"/>
  <c r="J219"/>
  <c r="BK199"/>
  <c r="BK196"/>
  <c r="BK188"/>
  <c r="BK179"/>
  <c i="3" r="J1349"/>
  <c r="BK1286"/>
  <c r="BK1247"/>
  <c r="J1206"/>
  <c r="BK1179"/>
  <c r="J1159"/>
  <c r="BK1143"/>
  <c r="J1140"/>
  <c r="J1132"/>
  <c r="J1128"/>
  <c r="J1115"/>
  <c r="BK1111"/>
  <c r="J1105"/>
  <c r="J1097"/>
  <c r="BK1095"/>
  <c r="BK1091"/>
  <c r="J1076"/>
  <c r="BK1074"/>
  <c r="J1070"/>
  <c r="BK1064"/>
  <c r="BK1057"/>
  <c r="J1054"/>
  <c r="J1037"/>
  <c r="BK1030"/>
  <c r="J1020"/>
  <c r="J1014"/>
  <c r="BK1006"/>
  <c r="J1003"/>
  <c r="BK990"/>
  <c r="BK985"/>
  <c r="J974"/>
  <c r="BK939"/>
  <c r="BK929"/>
  <c r="BK869"/>
  <c r="BK866"/>
  <c r="J863"/>
  <c r="BK850"/>
  <c r="BK837"/>
  <c r="BK823"/>
  <c r="J819"/>
  <c r="BK798"/>
  <c r="BK795"/>
  <c r="J787"/>
  <c r="BK776"/>
  <c r="J761"/>
  <c r="BK754"/>
  <c r="J747"/>
  <c r="J741"/>
  <c r="BK731"/>
  <c r="J724"/>
  <c r="BK720"/>
  <c r="BK708"/>
  <c r="J695"/>
  <c r="J684"/>
  <c r="BK675"/>
  <c r="J662"/>
  <c r="BK652"/>
  <c r="J632"/>
  <c r="BK483"/>
  <c r="J478"/>
  <c r="BK455"/>
  <c r="J424"/>
  <c r="J406"/>
  <c r="J403"/>
  <c r="BK395"/>
  <c r="BK347"/>
  <c r="BK335"/>
  <c r="BK329"/>
  <c r="J317"/>
  <c r="J283"/>
  <c r="BK269"/>
  <c r="J253"/>
  <c r="J247"/>
  <c r="J229"/>
  <c r="J216"/>
  <c r="BK200"/>
  <c r="J189"/>
  <c r="BK166"/>
  <c r="BK155"/>
  <c i="2" r="J134"/>
  <c r="J130"/>
  <c r="BK126"/>
  <c i="5" r="J217"/>
  <c r="BK215"/>
  <c r="J213"/>
  <c r="J211"/>
  <c r="BK208"/>
  <c r="J206"/>
  <c r="BK202"/>
  <c r="BK200"/>
  <c r="BK197"/>
  <c r="BK184"/>
  <c r="BK175"/>
  <c r="J162"/>
  <c r="J158"/>
  <c r="J147"/>
  <c r="BK144"/>
  <c r="BK141"/>
  <c r="J132"/>
  <c r="J127"/>
  <c i="4" r="J667"/>
  <c r="J664"/>
  <c r="BK623"/>
  <c r="J596"/>
  <c r="BK588"/>
  <c r="J564"/>
  <c r="BK533"/>
  <c r="BK530"/>
  <c r="BK524"/>
  <c r="BK491"/>
  <c r="J487"/>
  <c r="BK463"/>
  <c r="BK449"/>
  <c r="J446"/>
  <c r="J436"/>
  <c r="BK398"/>
  <c r="J394"/>
  <c r="J369"/>
  <c r="J352"/>
  <c r="J333"/>
  <c r="BK304"/>
  <c r="J271"/>
  <c r="J263"/>
  <c r="J258"/>
  <c r="BK247"/>
  <c r="J243"/>
  <c r="J239"/>
  <c r="BK234"/>
  <c r="BK219"/>
  <c r="BK176"/>
  <c r="BK150"/>
  <c i="3" r="BK1138"/>
  <c r="BK1128"/>
  <c r="J1126"/>
  <c r="J1123"/>
  <c r="BK1113"/>
  <c r="BK1105"/>
  <c r="J1091"/>
  <c r="BK1066"/>
  <c r="J1061"/>
  <c r="BK1040"/>
  <c r="BK1014"/>
  <c r="J1000"/>
  <c r="J993"/>
  <c r="J950"/>
  <c r="J866"/>
  <c i="2" r="BK148"/>
  <c r="J143"/>
  <c i="5" r="BK192"/>
  <c r="BK178"/>
  <c r="J153"/>
  <c r="BK147"/>
  <c r="BK127"/>
  <c i="4" r="BK718"/>
  <c r="BK677"/>
  <c r="BK609"/>
  <c r="J601"/>
  <c r="J584"/>
  <c r="J574"/>
  <c r="BK570"/>
  <c r="BK562"/>
  <c r="BK560"/>
  <c r="J554"/>
  <c r="J539"/>
  <c r="BK527"/>
  <c r="BK521"/>
  <c r="BK496"/>
  <c r="J491"/>
  <c r="BK474"/>
  <c r="J467"/>
  <c r="J421"/>
  <c r="BK415"/>
  <c r="J398"/>
  <c r="J391"/>
  <c r="BK380"/>
  <c r="J360"/>
  <c r="BK352"/>
  <c r="BK277"/>
  <c r="BK263"/>
  <c r="BK249"/>
  <c r="J241"/>
  <c r="J234"/>
  <c r="J216"/>
  <c r="J188"/>
  <c r="J171"/>
  <c r="BK168"/>
  <c i="3" r="BK1289"/>
  <c r="BK1280"/>
  <c r="J1256"/>
  <c r="J1211"/>
  <c r="BK1193"/>
  <c r="J1151"/>
  <c r="BK1132"/>
  <c r="BK1121"/>
  <c r="BK1119"/>
  <c r="BK1097"/>
  <c r="J1072"/>
  <c r="BK1061"/>
  <c r="BK1054"/>
  <c r="BK1023"/>
  <c r="J1017"/>
  <c r="J1006"/>
  <c r="J997"/>
  <c r="J980"/>
  <c r="J969"/>
  <c r="BK959"/>
  <c r="BK860"/>
  <c r="J854"/>
  <c r="BK819"/>
  <c r="BK813"/>
  <c r="J801"/>
  <c r="J776"/>
  <c r="J769"/>
  <c r="BK737"/>
  <c r="BK724"/>
  <c r="BK722"/>
  <c r="J718"/>
  <c r="J712"/>
  <c r="BK705"/>
  <c r="BK702"/>
  <c r="BK684"/>
  <c r="J652"/>
  <c r="J639"/>
  <c r="BK620"/>
  <c r="BK598"/>
  <c r="J550"/>
  <c r="J483"/>
  <c r="BK468"/>
  <c r="BK450"/>
  <c r="BK403"/>
  <c r="BK381"/>
  <c r="BK365"/>
  <c r="J347"/>
  <c r="J326"/>
  <c r="J320"/>
  <c r="BK312"/>
  <c r="J306"/>
  <c r="BK281"/>
  <c r="J271"/>
  <c r="BK267"/>
  <c r="J211"/>
  <c r="BK197"/>
  <c r="BK179"/>
  <c r="J161"/>
  <c r="BK149"/>
  <c i="2" r="J148"/>
  <c r="J145"/>
  <c r="BK141"/>
  <c r="BK132"/>
  <c r="J128"/>
  <c i="5" r="BK195"/>
  <c r="BK186"/>
  <c r="BK180"/>
  <c r="J178"/>
  <c r="J172"/>
  <c r="BK170"/>
  <c r="J167"/>
  <c r="BK164"/>
  <c r="BK158"/>
  <c r="J156"/>
  <c r="BK153"/>
  <c r="J144"/>
  <c i="4" r="BK667"/>
  <c r="BK664"/>
  <c r="BK654"/>
  <c r="J588"/>
  <c r="J586"/>
  <c r="BK580"/>
  <c r="J578"/>
  <c r="BK568"/>
  <c r="J562"/>
  <c r="BK552"/>
  <c r="BK539"/>
  <c r="J524"/>
  <c r="J506"/>
  <c r="J499"/>
  <c r="J496"/>
  <c r="J463"/>
  <c r="BK458"/>
  <c r="J451"/>
  <c r="BK439"/>
  <c r="BK432"/>
  <c r="BK421"/>
  <c r="BK323"/>
  <c r="BK274"/>
  <c r="J268"/>
  <c r="J249"/>
  <c r="BK245"/>
  <c r="BK239"/>
  <c r="J229"/>
  <c r="BK224"/>
  <c r="J212"/>
  <c r="BK183"/>
  <c r="J155"/>
  <c r="J150"/>
  <c i="3" r="BK1381"/>
  <c r="BK1319"/>
  <c r="J1270"/>
  <c r="J1179"/>
  <c r="BK1151"/>
  <c r="BK1136"/>
  <c r="BK1130"/>
  <c r="BK1123"/>
  <c r="J1111"/>
  <c r="BK1068"/>
  <c r="J1028"/>
  <c r="J1023"/>
  <c r="BK1000"/>
  <c r="BK993"/>
  <c r="BK950"/>
  <c r="J902"/>
  <c r="BK871"/>
  <c r="BK857"/>
  <c r="J843"/>
  <c r="BK829"/>
  <c r="J813"/>
  <c r="BK809"/>
  <c r="BK787"/>
  <c r="J784"/>
  <c r="BK747"/>
  <c r="BK741"/>
  <c r="J737"/>
  <c r="J727"/>
  <c r="J722"/>
  <c r="J720"/>
  <c r="BK715"/>
  <c r="BK712"/>
  <c r="J702"/>
  <c r="BK698"/>
  <c r="BK657"/>
  <c r="J642"/>
  <c r="BK632"/>
  <c r="J520"/>
  <c r="BK473"/>
  <c r="J468"/>
  <c r="J455"/>
  <c r="J437"/>
  <c r="J399"/>
  <c r="J395"/>
  <c r="BK356"/>
  <c r="BK338"/>
  <c r="J332"/>
  <c r="J329"/>
  <c r="BK326"/>
  <c r="BK320"/>
  <c r="J312"/>
  <c r="BK306"/>
  <c r="J292"/>
  <c r="BK283"/>
  <c r="J281"/>
  <c r="BK277"/>
  <c r="BK259"/>
  <c r="BK253"/>
  <c r="BK238"/>
  <c r="BK211"/>
  <c r="J206"/>
  <c r="BK194"/>
  <c r="J166"/>
  <c i="2" r="BK145"/>
  <c r="BK134"/>
  <c r="J126"/>
  <c i="5" r="J150"/>
  <c r="J141"/>
  <c i="4" r="J718"/>
  <c r="BK699"/>
  <c r="J634"/>
  <c r="J631"/>
  <c r="J609"/>
  <c r="J591"/>
  <c r="J580"/>
  <c r="J570"/>
  <c r="BK566"/>
  <c r="J556"/>
  <c r="J549"/>
  <c r="BK542"/>
  <c r="J533"/>
  <c r="BK515"/>
  <c r="J502"/>
  <c r="BK499"/>
  <c r="BK454"/>
  <c r="J439"/>
  <c r="BK391"/>
  <c r="J380"/>
  <c r="J323"/>
  <c r="J280"/>
  <c r="BK258"/>
  <c r="J179"/>
  <c r="J176"/>
  <c r="BK155"/>
  <c r="BK145"/>
  <c i="3" r="BK1349"/>
  <c r="BK1270"/>
  <c r="J1261"/>
  <c r="BK1256"/>
  <c r="BK1235"/>
  <c r="BK1140"/>
  <c r="J1138"/>
  <c r="BK1134"/>
  <c r="BK1126"/>
  <c r="J1109"/>
  <c r="J1107"/>
  <c r="BK1103"/>
  <c r="BK1099"/>
  <c r="BK1093"/>
  <c r="J1074"/>
  <c r="BK1072"/>
  <c r="J1068"/>
  <c r="J1066"/>
  <c r="J1064"/>
  <c r="J1048"/>
  <c r="BK1043"/>
  <c r="BK1037"/>
  <c r="J1034"/>
  <c r="J1030"/>
  <c r="BK1020"/>
  <c r="J990"/>
  <c r="BK876"/>
  <c r="J873"/>
  <c r="J871"/>
  <c r="J869"/>
  <c r="J857"/>
  <c r="J850"/>
  <c r="J847"/>
  <c r="J840"/>
  <c r="BK834"/>
  <c r="BK784"/>
  <c r="BK769"/>
  <c r="BK695"/>
  <c r="J645"/>
  <c r="BK635"/>
  <c r="J620"/>
  <c r="J598"/>
  <c r="BK589"/>
  <c r="J490"/>
  <c r="J450"/>
  <c r="BK437"/>
  <c r="J411"/>
  <c r="BK399"/>
  <c r="BK373"/>
  <c r="J365"/>
  <c r="J335"/>
  <c r="J323"/>
  <c r="BK317"/>
  <c r="J275"/>
  <c r="J273"/>
  <c r="BK247"/>
  <c r="BK189"/>
  <c r="J186"/>
  <c r="J179"/>
  <c r="BK171"/>
  <c i="2" r="J132"/>
  <c r="BK130"/>
  <c i="5" r="J138"/>
  <c i="4" r="BK739"/>
  <c r="J680"/>
  <c r="J677"/>
  <c r="J654"/>
  <c r="BK644"/>
  <c r="BK591"/>
  <c r="BK584"/>
  <c r="BK582"/>
  <c r="J576"/>
  <c r="BK574"/>
  <c r="J572"/>
  <c r="BK564"/>
  <c r="BK545"/>
  <c r="J542"/>
  <c r="J530"/>
  <c r="BK510"/>
  <c r="BK487"/>
  <c r="J474"/>
  <c r="BK467"/>
  <c r="BK446"/>
  <c r="BK442"/>
  <c r="J432"/>
  <c r="BK410"/>
  <c r="BK401"/>
  <c r="BK394"/>
  <c r="BK360"/>
  <c r="BK280"/>
  <c r="J277"/>
  <c r="BK252"/>
  <c r="J247"/>
  <c r="BK241"/>
  <c r="BK216"/>
  <c r="J196"/>
  <c r="BK171"/>
  <c r="BK163"/>
  <c r="J145"/>
  <c i="3" r="J1381"/>
  <c r="J1286"/>
  <c r="BK1261"/>
  <c r="J1247"/>
  <c r="BK1238"/>
  <c r="J1193"/>
  <c r="J1185"/>
  <c r="BK1159"/>
  <c r="J1143"/>
  <c r="J1134"/>
  <c r="J1130"/>
  <c r="J1121"/>
  <c r="BK1117"/>
  <c r="J1113"/>
  <c r="BK1109"/>
  <c r="BK1107"/>
  <c r="J1103"/>
  <c r="J1101"/>
  <c r="J1093"/>
  <c r="BK1089"/>
  <c r="J1089"/>
  <c r="BK1087"/>
  <c r="J1087"/>
  <c r="BK1085"/>
  <c r="J1085"/>
  <c r="BK1078"/>
  <c r="J1078"/>
  <c r="J1057"/>
  <c r="J1043"/>
  <c r="J1040"/>
  <c r="BK1034"/>
  <c r="BK1017"/>
  <c r="BK1003"/>
  <c r="BK997"/>
  <c r="BK974"/>
  <c r="BK969"/>
  <c r="J939"/>
  <c r="J929"/>
  <c r="BK902"/>
  <c r="BK863"/>
  <c r="J860"/>
  <c r="BK854"/>
  <c r="BK843"/>
  <c r="J837"/>
  <c r="J823"/>
  <c r="J809"/>
  <c r="BK801"/>
  <c r="J798"/>
  <c r="J790"/>
  <c r="BK761"/>
  <c r="J731"/>
  <c r="J715"/>
  <c r="J708"/>
  <c r="J698"/>
  <c r="J667"/>
  <c r="BK645"/>
  <c r="J635"/>
  <c r="BK608"/>
  <c r="J559"/>
  <c r="BK550"/>
  <c r="BK490"/>
  <c r="BK424"/>
  <c r="BK411"/>
  <c r="BK406"/>
  <c r="J356"/>
  <c r="BK332"/>
  <c r="BK323"/>
  <c r="BK300"/>
  <c r="BK292"/>
  <c r="J279"/>
  <c r="BK275"/>
  <c r="J269"/>
  <c r="J267"/>
  <c r="BK235"/>
  <c r="BK216"/>
  <c r="J200"/>
  <c r="J197"/>
  <c r="J194"/>
  <c r="J171"/>
  <c r="BK161"/>
  <c r="J155"/>
  <c r="J149"/>
  <c i="2" r="BK143"/>
  <c r="BK122"/>
  <c i="1" r="AS94"/>
  <c i="3" l="1" r="T148"/>
  <c r="R299"/>
  <c r="T607"/>
  <c r="P694"/>
  <c r="BK800"/>
  <c r="J800"/>
  <c r="J110"/>
  <c r="BK875"/>
  <c r="J875"/>
  <c r="J116"/>
  <c r="P1002"/>
  <c r="R1022"/>
  <c r="T1063"/>
  <c r="P1125"/>
  <c r="BK1237"/>
  <c r="J1237"/>
  <c r="J123"/>
  <c r="P1237"/>
  <c i="4" r="BK144"/>
  <c r="J144"/>
  <c r="J98"/>
  <c r="P167"/>
  <c r="BK284"/>
  <c r="J284"/>
  <c r="J103"/>
  <c r="T368"/>
  <c r="P457"/>
  <c r="T551"/>
  <c r="R679"/>
  <c i="2" r="BK125"/>
  <c r="J125"/>
  <c r="J99"/>
  <c i="3" r="BK148"/>
  <c r="R185"/>
  <c r="P234"/>
  <c r="R489"/>
  <c r="R651"/>
  <c r="P800"/>
  <c r="BK868"/>
  <c r="J868"/>
  <c r="J115"/>
  <c r="R868"/>
  <c r="R1002"/>
  <c r="BK1042"/>
  <c r="J1042"/>
  <c r="J119"/>
  <c r="R1042"/>
  <c r="P1142"/>
  <c r="BK1288"/>
  <c r="J1288"/>
  <c r="J124"/>
  <c i="4" r="BK167"/>
  <c r="J167"/>
  <c r="J99"/>
  <c r="T215"/>
  <c r="R284"/>
  <c r="BK428"/>
  <c r="J428"/>
  <c r="J106"/>
  <c r="R457"/>
  <c r="BK551"/>
  <c r="J551"/>
  <c r="J117"/>
  <c r="T590"/>
  <c r="R633"/>
  <c i="3" r="BK185"/>
  <c r="J185"/>
  <c r="J99"/>
  <c r="T299"/>
  <c r="R607"/>
  <c r="R694"/>
  <c r="T730"/>
  <c r="P875"/>
  <c r="BK1022"/>
  <c r="J1022"/>
  <c r="J118"/>
  <c r="P1063"/>
  <c r="BK1125"/>
  <c r="J1125"/>
  <c r="J121"/>
  <c r="T1125"/>
  <c r="R1288"/>
  <c i="4" r="R167"/>
  <c r="BK257"/>
  <c r="J257"/>
  <c r="J101"/>
  <c r="T284"/>
  <c r="T283"/>
  <c r="BK457"/>
  <c r="J457"/>
  <c r="J109"/>
  <c r="R498"/>
  <c r="BK544"/>
  <c r="J544"/>
  <c r="J116"/>
  <c r="R544"/>
  <c r="P590"/>
  <c r="BK679"/>
  <c r="J679"/>
  <c r="J120"/>
  <c i="2" r="P125"/>
  <c r="P120"/>
  <c r="P119"/>
  <c i="1" r="AU95"/>
  <c i="3" r="P185"/>
  <c r="P299"/>
  <c r="BK607"/>
  <c r="J607"/>
  <c r="J104"/>
  <c r="P651"/>
  <c r="BK730"/>
  <c r="J730"/>
  <c r="J109"/>
  <c r="T800"/>
  <c r="P868"/>
  <c r="BK1002"/>
  <c r="J1002"/>
  <c r="J117"/>
  <c r="T1022"/>
  <c r="T1042"/>
  <c r="T1142"/>
  <c r="T1237"/>
  <c i="4" r="T167"/>
  <c r="P257"/>
  <c r="P368"/>
  <c r="R428"/>
  <c r="P498"/>
  <c r="T535"/>
  <c r="P551"/>
  <c r="BK633"/>
  <c r="J633"/>
  <c r="J119"/>
  <c r="P633"/>
  <c i="3" r="P148"/>
  <c r="BK234"/>
  <c r="J234"/>
  <c r="J100"/>
  <c r="T234"/>
  <c r="P489"/>
  <c r="BK651"/>
  <c r="J651"/>
  <c r="J105"/>
  <c r="T694"/>
  <c r="R730"/>
  <c r="T875"/>
  <c r="P1022"/>
  <c r="P1042"/>
  <c r="BK1142"/>
  <c r="J1142"/>
  <c r="J122"/>
  <c r="P1288"/>
  <c i="4" r="R144"/>
  <c r="BK215"/>
  <c r="J215"/>
  <c r="J100"/>
  <c r="R257"/>
  <c r="R368"/>
  <c r="P428"/>
  <c r="BK498"/>
  <c r="J498"/>
  <c r="J110"/>
  <c r="R535"/>
  <c r="BK590"/>
  <c r="J590"/>
  <c r="J118"/>
  <c r="P679"/>
  <c i="2" r="R125"/>
  <c r="R120"/>
  <c r="R119"/>
  <c i="3" r="BK299"/>
  <c r="J299"/>
  <c r="J101"/>
  <c r="T489"/>
  <c r="T488"/>
  <c r="T651"/>
  <c r="R875"/>
  <c r="BK1063"/>
  <c r="J1063"/>
  <c r="J120"/>
  <c r="R1142"/>
  <c r="R1237"/>
  <c i="4" r="P144"/>
  <c r="P215"/>
  <c r="T257"/>
  <c r="BK368"/>
  <c r="J368"/>
  <c r="J104"/>
  <c r="T428"/>
  <c r="T498"/>
  <c r="BK535"/>
  <c r="J535"/>
  <c r="J115"/>
  <c r="P544"/>
  <c r="T544"/>
  <c r="R590"/>
  <c r="T633"/>
  <c i="2" r="T125"/>
  <c r="T120"/>
  <c r="T119"/>
  <c i="3" r="R148"/>
  <c r="T185"/>
  <c r="R234"/>
  <c r="BK489"/>
  <c r="J489"/>
  <c r="J103"/>
  <c r="P607"/>
  <c r="BK694"/>
  <c r="J694"/>
  <c r="J106"/>
  <c r="P730"/>
  <c r="P729"/>
  <c r="R800"/>
  <c r="T868"/>
  <c r="T1002"/>
  <c r="R1063"/>
  <c r="R1125"/>
  <c r="T1288"/>
  <c i="4" r="T144"/>
  <c r="T143"/>
  <c r="R215"/>
  <c r="P284"/>
  <c r="P283"/>
  <c r="T457"/>
  <c r="T456"/>
  <c r="P535"/>
  <c r="R551"/>
  <c r="T679"/>
  <c i="5" r="BK126"/>
  <c r="J126"/>
  <c r="J98"/>
  <c r="R126"/>
  <c r="T126"/>
  <c r="BK161"/>
  <c r="J161"/>
  <c r="J99"/>
  <c r="P161"/>
  <c r="P125"/>
  <c r="P124"/>
  <c i="1" r="AU98"/>
  <c i="5" r="R161"/>
  <c r="T161"/>
  <c r="BK189"/>
  <c r="J189"/>
  <c r="J100"/>
  <c r="P189"/>
  <c r="R189"/>
  <c r="T189"/>
  <c r="BK194"/>
  <c r="J194"/>
  <c r="J101"/>
  <c r="P194"/>
  <c r="R194"/>
  <c r="T194"/>
  <c r="BK225"/>
  <c r="J225"/>
  <c r="J104"/>
  <c r="P225"/>
  <c r="P224"/>
  <c r="R225"/>
  <c r="R224"/>
  <c r="T225"/>
  <c r="T224"/>
  <c i="2" r="J89"/>
  <c r="BE134"/>
  <c r="BE141"/>
  <c r="BE148"/>
  <c i="3" r="F92"/>
  <c r="BE179"/>
  <c r="BE247"/>
  <c r="BE253"/>
  <c r="BE271"/>
  <c r="BE273"/>
  <c r="BE329"/>
  <c r="BE365"/>
  <c r="BE395"/>
  <c r="BE403"/>
  <c r="BE520"/>
  <c r="BE642"/>
  <c r="BE662"/>
  <c r="BE702"/>
  <c r="BE737"/>
  <c r="BE741"/>
  <c r="BE747"/>
  <c r="BE787"/>
  <c r="BE795"/>
  <c r="BE813"/>
  <c r="BE834"/>
  <c r="BE840"/>
  <c r="BE850"/>
  <c r="BE873"/>
  <c r="BE876"/>
  <c r="BE950"/>
  <c r="BE959"/>
  <c r="BE985"/>
  <c r="BE993"/>
  <c r="BE1076"/>
  <c r="BE1078"/>
  <c r="BE1085"/>
  <c r="BE1087"/>
  <c r="BE1089"/>
  <c r="BE1099"/>
  <c r="BE1115"/>
  <c r="BE1126"/>
  <c r="BE1128"/>
  <c r="BE1140"/>
  <c r="BE1179"/>
  <c r="BE1206"/>
  <c r="BE1256"/>
  <c i="4" r="E85"/>
  <c r="BE199"/>
  <c r="BE369"/>
  <c r="BE415"/>
  <c r="BE421"/>
  <c r="BE451"/>
  <c r="BE496"/>
  <c r="BE527"/>
  <c r="BE549"/>
  <c r="BE560"/>
  <c r="BE562"/>
  <c r="BE578"/>
  <c r="BE580"/>
  <c r="BE588"/>
  <c r="BE634"/>
  <c i="5" r="F92"/>
  <c i="3" r="J89"/>
  <c r="BE149"/>
  <c r="BE155"/>
  <c r="BE161"/>
  <c r="BE166"/>
  <c r="BE292"/>
  <c r="BE320"/>
  <c r="BE632"/>
  <c r="BE712"/>
  <c r="BE798"/>
  <c r="BE801"/>
  <c r="BE829"/>
  <c r="BE854"/>
  <c r="BE866"/>
  <c r="BE974"/>
  <c r="BE1017"/>
  <c r="BE1091"/>
  <c r="BE1097"/>
  <c r="BE1105"/>
  <c r="BE1151"/>
  <c r="BE1185"/>
  <c r="BE1238"/>
  <c r="BE1247"/>
  <c r="BE1280"/>
  <c r="BE1286"/>
  <c r="BK859"/>
  <c r="J859"/>
  <c r="J112"/>
  <c r="BK865"/>
  <c r="J865"/>
  <c r="J114"/>
  <c i="4" r="BE171"/>
  <c r="BE188"/>
  <c r="BE239"/>
  <c r="BE245"/>
  <c r="BE274"/>
  <c r="BE404"/>
  <c r="BE530"/>
  <c r="BE539"/>
  <c r="BE576"/>
  <c r="BE623"/>
  <c i="5" r="J118"/>
  <c r="BE144"/>
  <c i="2" r="E85"/>
  <c r="F116"/>
  <c r="BE122"/>
  <c i="3" r="BE189"/>
  <c r="BE197"/>
  <c r="BE200"/>
  <c r="BE235"/>
  <c r="BE275"/>
  <c r="BE317"/>
  <c r="BE335"/>
  <c r="BE347"/>
  <c r="BE381"/>
  <c r="BE424"/>
  <c r="BE490"/>
  <c r="BE550"/>
  <c r="BE559"/>
  <c r="BE598"/>
  <c r="BE639"/>
  <c r="BE652"/>
  <c r="BE675"/>
  <c r="BE695"/>
  <c r="BE705"/>
  <c r="BE724"/>
  <c r="BE754"/>
  <c r="BE776"/>
  <c r="BE823"/>
  <c r="BE863"/>
  <c r="BE929"/>
  <c r="BE939"/>
  <c r="BE990"/>
  <c r="BE997"/>
  <c r="BE1030"/>
  <c r="BE1034"/>
  <c r="BE1037"/>
  <c r="BE1040"/>
  <c r="BE1061"/>
  <c r="BE1064"/>
  <c r="BE1095"/>
  <c r="BE1289"/>
  <c r="BE1349"/>
  <c r="BE1381"/>
  <c i="4" r="BE145"/>
  <c r="BE196"/>
  <c r="BE216"/>
  <c r="BE219"/>
  <c r="BE234"/>
  <c r="BE241"/>
  <c r="BE252"/>
  <c r="BE271"/>
  <c r="BE277"/>
  <c r="BE285"/>
  <c r="BE352"/>
  <c r="BE410"/>
  <c r="BE429"/>
  <c r="BE454"/>
  <c r="BE564"/>
  <c r="BE566"/>
  <c r="BK526"/>
  <c r="J526"/>
  <c r="J112"/>
  <c i="5" r="E114"/>
  <c r="BE138"/>
  <c r="BE141"/>
  <c r="BE150"/>
  <c r="BE162"/>
  <c r="BE175"/>
  <c r="BE184"/>
  <c r="BE200"/>
  <c i="2" r="BE143"/>
  <c i="3" r="E136"/>
  <c r="BE171"/>
  <c r="BE186"/>
  <c r="BE194"/>
  <c r="BE206"/>
  <c r="BE229"/>
  <c r="BE259"/>
  <c r="BE269"/>
  <c r="BE279"/>
  <c r="BE300"/>
  <c r="BE323"/>
  <c r="BE373"/>
  <c r="BE399"/>
  <c r="BE406"/>
  <c r="BE437"/>
  <c r="BE455"/>
  <c r="BE478"/>
  <c r="BE608"/>
  <c r="BE635"/>
  <c r="BE645"/>
  <c r="BE698"/>
  <c r="BE708"/>
  <c r="BE715"/>
  <c r="BE720"/>
  <c r="BE727"/>
  <c r="BE784"/>
  <c r="BE809"/>
  <c r="BE843"/>
  <c r="BE857"/>
  <c r="BE869"/>
  <c r="BE871"/>
  <c r="BE902"/>
  <c r="BE1014"/>
  <c r="BE1020"/>
  <c r="BE1043"/>
  <c r="BE1107"/>
  <c r="BE1111"/>
  <c r="BE1138"/>
  <c r="BE1143"/>
  <c r="BE1235"/>
  <c r="BE1261"/>
  <c i="4" r="J89"/>
  <c r="BE163"/>
  <c r="BE179"/>
  <c r="BE183"/>
  <c r="BE212"/>
  <c r="BE229"/>
  <c r="BE258"/>
  <c r="BE280"/>
  <c r="BE333"/>
  <c r="BE436"/>
  <c r="BE439"/>
  <c r="BE442"/>
  <c r="BE446"/>
  <c r="BE449"/>
  <c r="BE463"/>
  <c r="BE480"/>
  <c r="BE536"/>
  <c r="BE542"/>
  <c r="BE556"/>
  <c r="BE586"/>
  <c r="BE596"/>
  <c r="BE631"/>
  <c r="BE680"/>
  <c r="BE739"/>
  <c r="BK529"/>
  <c r="J529"/>
  <c r="J113"/>
  <c i="5" r="BE172"/>
  <c r="BE186"/>
  <c i="2" r="BE130"/>
  <c r="BE132"/>
  <c r="BE145"/>
  <c r="BK121"/>
  <c r="BK120"/>
  <c r="BK119"/>
  <c r="J119"/>
  <c i="3" r="BE1003"/>
  <c r="BE1006"/>
  <c r="BE1023"/>
  <c r="BE1028"/>
  <c r="BE1048"/>
  <c r="BE1054"/>
  <c r="BE1057"/>
  <c r="BE1070"/>
  <c r="BE1072"/>
  <c r="BE1101"/>
  <c r="BE1103"/>
  <c r="BE1117"/>
  <c r="BE1119"/>
  <c r="BE1121"/>
  <c r="BE1130"/>
  <c r="BE1132"/>
  <c r="BE1134"/>
  <c r="BE1136"/>
  <c i="4" r="F92"/>
  <c r="BE268"/>
  <c r="BE380"/>
  <c r="BE470"/>
  <c r="BE474"/>
  <c r="BE502"/>
  <c r="BE506"/>
  <c r="BE510"/>
  <c r="BE515"/>
  <c r="BE552"/>
  <c r="BE554"/>
  <c r="BE568"/>
  <c r="BE570"/>
  <c r="BE591"/>
  <c r="BE609"/>
  <c r="BE614"/>
  <c r="BK532"/>
  <c r="J532"/>
  <c r="J114"/>
  <c i="5" r="BE156"/>
  <c r="BE190"/>
  <c r="BE195"/>
  <c r="BE206"/>
  <c r="BE215"/>
  <c i="2" r="BE128"/>
  <c i="3" r="BE211"/>
  <c r="BE238"/>
  <c r="BE267"/>
  <c r="BE277"/>
  <c r="BE281"/>
  <c r="BE312"/>
  <c r="BE326"/>
  <c r="BE332"/>
  <c r="BE338"/>
  <c r="BE356"/>
  <c r="BE411"/>
  <c r="BE450"/>
  <c r="BE468"/>
  <c r="BE473"/>
  <c r="BE589"/>
  <c r="BE620"/>
  <c r="BE657"/>
  <c r="BE667"/>
  <c r="BE718"/>
  <c r="BE722"/>
  <c r="BE769"/>
  <c r="BE790"/>
  <c r="BE847"/>
  <c r="BE860"/>
  <c r="BE969"/>
  <c r="BE980"/>
  <c r="BE1000"/>
  <c r="BE1068"/>
  <c r="BE1093"/>
  <c r="BE1211"/>
  <c r="BE1319"/>
  <c r="BK726"/>
  <c r="J726"/>
  <c r="J107"/>
  <c r="BK1380"/>
  <c r="BK1379"/>
  <c r="J1379"/>
  <c r="J125"/>
  <c i="4" r="BE150"/>
  <c r="BE168"/>
  <c r="BE176"/>
  <c r="BE224"/>
  <c r="BE243"/>
  <c r="BE247"/>
  <c r="BE249"/>
  <c r="BE263"/>
  <c r="BE304"/>
  <c r="BE323"/>
  <c r="BE360"/>
  <c r="BE391"/>
  <c r="BE394"/>
  <c r="BE398"/>
  <c r="BE401"/>
  <c r="BE458"/>
  <c r="BE521"/>
  <c r="BE572"/>
  <c r="BE574"/>
  <c r="BE582"/>
  <c r="BE584"/>
  <c r="BE644"/>
  <c r="BE667"/>
  <c r="BE699"/>
  <c r="BK738"/>
  <c r="J738"/>
  <c r="J122"/>
  <c i="5" r="BE127"/>
  <c r="BE132"/>
  <c r="BE147"/>
  <c r="BE158"/>
  <c r="BE167"/>
  <c r="BE170"/>
  <c r="BE178"/>
  <c r="BE197"/>
  <c r="BE202"/>
  <c r="BE211"/>
  <c r="BE213"/>
  <c r="BE217"/>
  <c i="2" r="BE126"/>
  <c i="3" r="BE216"/>
  <c r="BE283"/>
  <c r="BE306"/>
  <c r="BE483"/>
  <c r="BE684"/>
  <c r="BE731"/>
  <c r="BE761"/>
  <c r="BE819"/>
  <c r="BE837"/>
  <c r="BE1066"/>
  <c r="BE1074"/>
  <c r="BE1109"/>
  <c r="BE1113"/>
  <c r="BE1123"/>
  <c r="BE1159"/>
  <c r="BE1193"/>
  <c r="BE1270"/>
  <c r="BK856"/>
  <c r="J856"/>
  <c r="J111"/>
  <c r="BK862"/>
  <c r="J862"/>
  <c r="J113"/>
  <c i="4" r="BE155"/>
  <c r="BE432"/>
  <c r="BE467"/>
  <c r="BE487"/>
  <c r="BE491"/>
  <c r="BE499"/>
  <c r="BE524"/>
  <c r="BE533"/>
  <c r="BE545"/>
  <c r="BE601"/>
  <c r="BE654"/>
  <c r="BE664"/>
  <c r="BE677"/>
  <c r="BE718"/>
  <c r="BK409"/>
  <c r="J409"/>
  <c r="J105"/>
  <c r="BK453"/>
  <c r="J453"/>
  <c r="J107"/>
  <c r="BK523"/>
  <c r="J523"/>
  <c r="J111"/>
  <c i="5" r="BE153"/>
  <c r="BE164"/>
  <c r="BE180"/>
  <c r="BE192"/>
  <c r="BE208"/>
  <c r="BE219"/>
  <c r="BE222"/>
  <c r="BE226"/>
  <c r="BE228"/>
  <c r="BK221"/>
  <c r="J221"/>
  <c r="J102"/>
  <c i="3" r="F34"/>
  <c i="1" r="BA96"/>
  <c i="4" r="F37"/>
  <c i="1" r="BD97"/>
  <c i="2" r="F36"/>
  <c i="1" r="BC95"/>
  <c i="4" r="F34"/>
  <c i="1" r="BA97"/>
  <c i="5" r="F37"/>
  <c i="1" r="BD98"/>
  <c i="2" r="J30"/>
  <c i="1" r="AG95"/>
  <c i="4" r="F36"/>
  <c i="1" r="BC97"/>
  <c i="2" r="F34"/>
  <c i="1" r="BA95"/>
  <c i="5" r="F35"/>
  <c i="1" r="BB98"/>
  <c i="5" r="F34"/>
  <c i="1" r="BA98"/>
  <c i="3" r="J34"/>
  <c i="1" r="AW96"/>
  <c i="3" r="F37"/>
  <c i="1" r="BD96"/>
  <c i="2" r="J34"/>
  <c i="1" r="AW95"/>
  <c i="3" r="F35"/>
  <c i="1" r="BB96"/>
  <c i="5" r="F36"/>
  <c i="1" r="BC98"/>
  <c i="4" r="J34"/>
  <c i="1" r="AW97"/>
  <c i="5" r="J34"/>
  <c i="1" r="AW98"/>
  <c i="2" r="F35"/>
  <c i="1" r="BB95"/>
  <c i="2" r="F37"/>
  <c i="1" r="BD95"/>
  <c i="4" r="F35"/>
  <c i="1" r="BB97"/>
  <c i="3" r="F36"/>
  <c i="1" r="BC96"/>
  <c i="3" l="1" r="T729"/>
  <c i="4" r="R456"/>
  <c i="3" r="R488"/>
  <c i="4" r="P456"/>
  <c i="5" r="R125"/>
  <c r="R124"/>
  <c i="3" r="R147"/>
  <c i="4" r="P143"/>
  <c r="P142"/>
  <c i="1" r="AU97"/>
  <c i="4" r="R283"/>
  <c r="R143"/>
  <c r="R142"/>
  <c i="5" r="T125"/>
  <c r="T124"/>
  <c i="3" r="R729"/>
  <c r="T147"/>
  <c r="T146"/>
  <c i="4" r="T142"/>
  <c i="3" r="P488"/>
  <c r="P147"/>
  <c r="P146"/>
  <c i="1" r="AU96"/>
  <c i="2" r="J120"/>
  <c r="J97"/>
  <c r="J121"/>
  <c r="J98"/>
  <c i="3" r="BK488"/>
  <c r="J488"/>
  <c r="J102"/>
  <c r="BK729"/>
  <c r="J729"/>
  <c r="J108"/>
  <c r="J1380"/>
  <c r="J126"/>
  <c r="J148"/>
  <c r="J98"/>
  <c i="4" r="BK283"/>
  <c r="J283"/>
  <c r="J102"/>
  <c r="BK737"/>
  <c r="J737"/>
  <c r="J121"/>
  <c r="BK456"/>
  <c r="J456"/>
  <c r="J108"/>
  <c i="2" r="J96"/>
  <c i="5" r="BK125"/>
  <c r="J125"/>
  <c r="J97"/>
  <c r="BK224"/>
  <c r="J224"/>
  <c r="J103"/>
  <c i="2" r="J33"/>
  <c i="1" r="AV95"/>
  <c r="AT95"/>
  <c r="BB94"/>
  <c r="W31"/>
  <c i="3" r="F33"/>
  <c i="1" r="AZ96"/>
  <c r="BA94"/>
  <c r="W30"/>
  <c i="2" r="F33"/>
  <c i="1" r="AZ95"/>
  <c i="5" r="F33"/>
  <c i="1" r="AZ98"/>
  <c r="BD94"/>
  <c r="W33"/>
  <c i="3" r="J33"/>
  <c i="1" r="AV96"/>
  <c r="AT96"/>
  <c i="5" r="J33"/>
  <c i="1" r="AV98"/>
  <c r="AT98"/>
  <c i="4" r="J33"/>
  <c i="1" r="AV97"/>
  <c r="AT97"/>
  <c r="BC94"/>
  <c r="W32"/>
  <c i="4" r="F33"/>
  <c i="1" r="AZ97"/>
  <c i="3" l="1" r="R146"/>
  <c r="BK147"/>
  <c r="J147"/>
  <c r="J97"/>
  <c i="4" r="BK143"/>
  <c r="BK142"/>
  <c r="J142"/>
  <c i="2" r="J39"/>
  <c i="5" r="BK124"/>
  <c r="J124"/>
  <c r="J96"/>
  <c i="1" r="AN95"/>
  <c r="AU94"/>
  <c i="4" r="J30"/>
  <c i="1" r="AG97"/>
  <c r="AN97"/>
  <c r="AZ94"/>
  <c r="W29"/>
  <c r="AW94"/>
  <c r="AK30"/>
  <c r="AX94"/>
  <c r="AY94"/>
  <c i="4" l="1" r="J96"/>
  <c r="J143"/>
  <c r="J97"/>
  <c i="3" r="BK146"/>
  <c r="J146"/>
  <c r="J96"/>
  <c i="4" r="J39"/>
  <c i="1" r="AV94"/>
  <c r="AK29"/>
  <c i="5" r="J30"/>
  <c i="1" r="AG98"/>
  <c r="AN98"/>
  <c i="5" l="1" r="J39"/>
  <c i="1" r="AT94"/>
  <c i="3" r="J30"/>
  <c i="1" r="AG96"/>
  <c r="AN96"/>
  <c i="3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<sst xmlns="http://schemas.openxmlformats.org/spreadsheetml/2006/main">
  <si>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</si>
  <si>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</si>
  <si>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</si>
  <si>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</si>
  <si>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</si>
  <si>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{4da719a8-dac3-4b6c-8ae8-c5590d8be40c}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</si>
  <si>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</si>
  <si>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</si>
  <si>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</si>
  <si>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</si>
  <si>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</si>
  <si>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</si>
  <si>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</si>
  <si>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</si>
  <si>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2020047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</si>
  <si>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</si>
  <si>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</si>
  <si>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Požární zbrojnice a OÚ</t>
  </si>
  <si>
    <t>KSO:</t>
  </si>
  <si>
    <t>CC-CZ:</t>
  </si>
  <si>
    <t>Místo:</t>
  </si>
  <si>
    <t>Staré Místo</t>
  </si>
  <si>
    <t>Datum:</t>
  </si>
  <si>
    <t>1. 9. 2020</t>
  </si>
  <si>
    <t>Zadavatel:</t>
  </si>
  <si>
    <t>IČ:</t>
  </si>
  <si>
    <t>00578584</t>
  </si>
  <si>
    <t>OÚ Staré Místo</t>
  </si>
  <si>
    <t>DIČ:</t>
  </si>
  <si>
    <t>Uchazeč:</t>
  </si>
  <si>
    <t>Vyplň údaj</t>
  </si>
  <si>
    <t>Projektant:</t>
  </si>
  <si>
    <t>16742613</t>
  </si>
  <si>
    <t>Ing. Milan Pour</t>
  </si>
  <si>
    <t>True</t>
  </si>
  <si>
    <t>Zpracovatel:</t>
  </si>
  <si>
    <t>07535228</t>
  </si>
  <si>
    <t>Ing. Ladislav Kopecký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</si>
  <si>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</si>
  <si>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</si>
  <si>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</si>
  <si>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</si>
  <si>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</si>
  <si>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</si>
  <si>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</si>
  <si>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</si>
  <si>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</si>
  <si>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</si>
  <si>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</si>
  <si>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</si>
  <si>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</si>
  <si>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</si>
  <si>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</si>
  <si>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</si>
  <si>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</si>
  <si>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</si>
  <si>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</si>
  <si>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</si>
  <si>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</si>
  <si>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</si>
  <si>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</si>
  <si>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</si>
  <si>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</si>
  <si>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</si>
  <si>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</si>
  <si>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</si>
  <si>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</si>
  <si>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</si>
  <si>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</si>
  <si>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</si>
  <si>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</si>
  <si>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</si>
  <si>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</si>
  <si>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</si>
  <si>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</si>
  <si>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</si>
  <si>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</si>
  <si>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</si>
  <si>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</si>
  <si>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</si>
  <si>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</si>
  <si>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</si>
  <si>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</si>
  <si>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</si>
  <si>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2020047-01</t>
  </si>
  <si>
    <t>Požární zbrojnice a OÚ - demolice stávající stavby</t>
  </si>
  <si>
    <t>STA</t>
  </si>
  <si>
    <t>1</t>
  </si>
  <si>
    <t>{9177ad32-23a9-4661-8f4a-f8762e853e56}</t>
  </si>
  <si>
    <t>2</t>
  </si>
  <si>
    <t>2020047-02</t>
  </si>
  <si>
    <t>Požární zbrojnice - započitatelné náklady</t>
  </si>
  <si>
    <t>{cb184b7b-3355-414a-b6a8-51bcdf481708}</t>
  </si>
  <si>
    <t>2020047-03</t>
  </si>
  <si>
    <t>Obecní úřad - nezapočitatelné náklady</t>
  </si>
  <si>
    <t>{9522287e-d73e-47bc-ad50-d9086d6035f5}</t>
  </si>
  <si>
    <t>2020047-04</t>
  </si>
  <si>
    <t>Zpevněné plochy</t>
  </si>
  <si>
    <t>{fa9b8127-7311-4ca8-a12b-31bb785c27bb}</t>
  </si>
  <si>
    <t>KRYCÍ LIST SOUPISU PRACÍ</t>
  </si>
  <si>
    <t>Objekt:</t>
  </si>
  <si>
    <t>2020047-01 - Požární zbrojnice a OÚ - demolice stávající stavby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</si>
  <si>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</si>
  <si>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</si>
  <si>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</si>
  <si>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</si>
  <si>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</si>
  <si>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</si>
  <si>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</si>
  <si>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</si>
  <si>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</si>
  <si>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</si>
  <si>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</si>
  <si>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</si>
  <si>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</si>
  <si>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</si>
  <si>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</si>
  <si>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</si>
  <si>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</si>
  <si>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</si>
  <si>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</si>
  <si>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</si>
  <si>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</si>
  <si>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</si>
  <si>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</si>
  <si>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</si>
  <si>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</si>
  <si>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</si>
  <si>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</si>
  <si>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981013314</t>
  </si>
  <si>
    <t>Demolice budov zděných na MVC podíl konstrukcí do 25 % těžkou mechanizací</t>
  </si>
  <si>
    <t>m3</t>
  </si>
  <si>
    <t>4</t>
  </si>
  <si>
    <t>-1437358175</t>
  </si>
  <si>
    <t>PP</t>
  </si>
  <si>
    <t xml:space="preserve">Demolice budov  těžkými mechanizačními prostředky z cihel, kamene, smíšeného nebo hrázděného zdiva, tvárnic na maltu vápennou nebo vápenocementovou s podílem konstrukcí přes 20 do 25 %</t>
  </si>
  <si>
    <t>VV</t>
  </si>
  <si>
    <t>23,68*11,56*5,53+7,73*3,87*3,5+17,41*8,62*4,0</t>
  </si>
  <si>
    <t>997</t>
  </si>
  <si>
    <t>Přesun sutě</t>
  </si>
  <si>
    <t>997006005</t>
  </si>
  <si>
    <t>Drcení stavebního odpadu z demolic ze zdiva z cihel a kamene s dopravou do 100 m a naložením</t>
  </si>
  <si>
    <t>t</t>
  </si>
  <si>
    <t>1864742942</t>
  </si>
  <si>
    <t xml:space="preserve">Drcení stavebního odpadu z demolic  s dopravou na vzdálenost do 100 m a naložením do drtícího zařízení ze zdiva cihelného, kamenného a smíšeného</t>
  </si>
  <si>
    <t>3</t>
  </si>
  <si>
    <t>997006006</t>
  </si>
  <si>
    <t>Drcení stavebního odpadu z demolic ze zdiva z betonu prostého s dopravou do 100 m a naložením</t>
  </si>
  <si>
    <t>1431648336</t>
  </si>
  <si>
    <t xml:space="preserve">Drcení stavebního odpadu z demolic  s dopravou na vzdálenost do 100 m a naložením do drtícího zařízení ze zdiva betonového</t>
  </si>
  <si>
    <t>997006511</t>
  </si>
  <si>
    <t>Vodorovná doprava suti s naložením a složením na skládku do 100 m</t>
  </si>
  <si>
    <t>874018814</t>
  </si>
  <si>
    <t>Vodorovná doprava suti na skládku s naložením na dopravní prostředek a složením do 100 m</t>
  </si>
  <si>
    <t>5</t>
  </si>
  <si>
    <t>997006512</t>
  </si>
  <si>
    <t>Vodorovné doprava suti s naložením a složením na skládku do 1 km</t>
  </si>
  <si>
    <t>-1701387207</t>
  </si>
  <si>
    <t>Vodorovná doprava suti na skládku s naložením na dopravní prostředek a složením přes 100 m do 1 km</t>
  </si>
  <si>
    <t>6</t>
  </si>
  <si>
    <t>997006519</t>
  </si>
  <si>
    <t>Příplatek k vodorovnému přemístění suti na skládku ZKD 1 km přes 1 km</t>
  </si>
  <si>
    <t>-1560144303</t>
  </si>
  <si>
    <t>Vodorovná doprava suti na skládku s naložením na dopravní prostředek a složením Příplatek k ceně za každý další i započatý 1 km</t>
  </si>
  <si>
    <t>4,05 "odpad 17 06 05"</t>
  </si>
  <si>
    <t>4,0 "odpad 17 02 01"</t>
  </si>
  <si>
    <t>75,037 "odpad 17 08 02"</t>
  </si>
  <si>
    <t>Součet</t>
  </si>
  <si>
    <t>83,087*30 'Přepočtené koeficientem množství</t>
  </si>
  <si>
    <t>7</t>
  </si>
  <si>
    <t>997006551</t>
  </si>
  <si>
    <t>Hrubé urovnání suti na skládce bez zhutnění</t>
  </si>
  <si>
    <t>2128457379</t>
  </si>
  <si>
    <t xml:space="preserve">Hrubé urovnání suti na skládce  bez zhutnění</t>
  </si>
  <si>
    <t>8</t>
  </si>
  <si>
    <t>997013811</t>
  </si>
  <si>
    <t>Poplatek za uložení na skládce (skládkovné) stavebního odpadu dřevěného kód odpadu 17 02 01</t>
  </si>
  <si>
    <t>-1845989658</t>
  </si>
  <si>
    <t>Poplatek za uložení stavebního odpadu na skládce (skládkovné) dřevěného zatříděného do Katalogu odpadů pod kódem 17 02 01</t>
  </si>
  <si>
    <t>997013812</t>
  </si>
  <si>
    <t>Poplatek za uložení na skládce (skládkovné) stavebního odpadu na bázi sádry kód odpadu 17 08 02</t>
  </si>
  <si>
    <t>1151848074</t>
  </si>
  <si>
    <t>Poplatek za uložení stavebního odpadu na skládce (skládkovné) z materiálů na bázi sádry zatříděného do Katalogu odpadů pod kódem 17 08 02</t>
  </si>
  <si>
    <t>17,41*8,62*4,0*0,25*0,5 "zdivo v přístavbě - 25% z objemu budovy o hmotnosti 500 kg/m3"</t>
  </si>
  <si>
    <t>10</t>
  </si>
  <si>
    <t>997013821</t>
  </si>
  <si>
    <t>Poplatek za uložení na skládce (skládkovné) stavebního odpadu s obsahem azbestu kód odpadu 17 06 05</t>
  </si>
  <si>
    <t>-1371554985</t>
  </si>
  <si>
    <t>Poplatek za uložení stavebního odpadu na skládce (skládkovné) ze stavebních materiálů obsahujících azbest zatříděných do Katalogu odpadů pod kódem 17 06 05</t>
  </si>
  <si>
    <t>2020047-02 - Požární zbrojnice - započitatelné náklady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</si>
  <si>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</si>
  <si>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</si>
  <si>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</si>
  <si>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</si>
  <si>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</si>
  <si>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</si>
  <si>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</si>
  <si>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</si>
  <si>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</si>
  <si>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</si>
  <si>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</si>
  <si>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</si>
  <si>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</t>
  </si>
  <si>
    <t xml:space="preserve">    723 - Zdravotechnika - vnitřní plynovod</t>
  </si>
  <si>
    <t xml:space="preserve">    731 - Ústřední vytápění</t>
  </si>
  <si>
    <t xml:space="preserve">    741 -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</si>
  <si>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</si>
  <si>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</si>
  <si>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</si>
  <si>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</si>
  <si>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</si>
  <si>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</si>
  <si>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</si>
  <si>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</si>
  <si>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</si>
  <si>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</si>
  <si>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</si>
  <si>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</si>
  <si>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>Zemní práce</t>
  </si>
  <si>
    <t>122201102</t>
  </si>
  <si>
    <t>Odkopávky a prokopávky nezapažené v hornině tř. 3 objem do 1000 m3</t>
  </si>
  <si>
    <t>-474529682</t>
  </si>
  <si>
    <t xml:space="preserve">Odkopávky a prokopávky nezapažené  s přehozením výkopku na vzdálenost do 3 m nebo s naložením na dopravní prostředek v hornině tř. 3 přes 100 do 1 000 m3</t>
  </si>
  <si>
    <t>403,55*(1,510+0,940+0,775+0,610+0,670+0,490+0,720+1,170)/8+71,64*(0,590+0,280+0,770)/3 "stavební jáma"</t>
  </si>
  <si>
    <t>184,04*(1,510+0,940+0,775+0,610+0,670+0,490+0,720+1,170+0,590+0,280+0,770)/11 "manipulační prostor"</t>
  </si>
  <si>
    <t>107,8*(1,510+0,940+0,775+0,610+0,670+0,490+0,720+1,170+0,590+0,280+0,770)/11/2 "zajištění stavební jámy - svahování do vzdálenosti 1 m"</t>
  </si>
  <si>
    <t>122201109</t>
  </si>
  <si>
    <t>Příplatek za lepivost u odkopávek v hornině tř. 1 až 3</t>
  </si>
  <si>
    <t>352535488</t>
  </si>
  <si>
    <t xml:space="preserve">Odkopávky a prokopávky nezapažené  s přehozením výkopku na vzdálenost do 3 m nebo s naložením na dopravní prostředek v hornině tř. 3 Příplatek k cenám za lepivost horniny tř. 3</t>
  </si>
  <si>
    <t>132201201</t>
  </si>
  <si>
    <t>Hloubení rýh š do 2000 mm v hornině tř. 3 objemu do 100 m3</t>
  </si>
  <si>
    <t>-12459378</t>
  </si>
  <si>
    <t xml:space="preserve">Hloubení zapažených i nezapažených rýh šířky přes 600 do 2 000 mm  s urovnáním dna do předepsaného profilu a spádu v hornině tř. 3 do 100 m3</t>
  </si>
  <si>
    <t>0,6*0,8*(4,77+11,30+15,76+12,38+14,36*2+9,50+9,50+3,13+10,86)</t>
  </si>
  <si>
    <t>0,6*0,7*(8,76*2+7,13*3)</t>
  </si>
  <si>
    <t>132201209</t>
  </si>
  <si>
    <t>Příplatek za lepivost k hloubení rýh š do 2000 mm v hornině tř. 3</t>
  </si>
  <si>
    <t>-1004459611</t>
  </si>
  <si>
    <t xml:space="preserve">Hloubení zapažených i nezapažených rýh šířky přes 600 do 2 000 mm  s urovnáním dna do předepsaného profilu a spádu v hornině tř. 3 Příplatek k cenám za lepivost horniny tř. 3</t>
  </si>
  <si>
    <t>162301101</t>
  </si>
  <si>
    <t>Vodorovné přemístění do 500 m výkopku/sypaniny z horniny tř. 1 až 4</t>
  </si>
  <si>
    <t>736686186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</si>
  <si>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</si>
  <si>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67,184 "odvoz výkopku pasů"</t>
  </si>
  <si>
    <t>570,872 "odvoz odkopávky"</t>
  </si>
  <si>
    <t>3,14*0,3*0,3*159 "piloty"</t>
  </si>
  <si>
    <t>Mezisoučet</t>
  </si>
  <si>
    <t>682,989 "návoz výkopku"</t>
  </si>
  <si>
    <t>174101101</t>
  </si>
  <si>
    <t>Zásyp jam, šachet rýh nebo kolem objektů sypaninou se zhutněním</t>
  </si>
  <si>
    <t>1557961902</t>
  </si>
  <si>
    <t xml:space="preserve">Zásyp sypaninou z jakékoliv horniny  s uložením výkopku ve vrstvách se zhutněním jam, šachet, rýh nebo kolem objektů v těchto vykopávkách</t>
  </si>
  <si>
    <t>(2,5-0,14)*(38,67+71,39+36,36+64,95+10,10) "zásyp pod základovou desku"</t>
  </si>
  <si>
    <t>2,82*(27,70+24,09)*1,00+1,00*(23,18+3,07*+6,33+6,01+16,21+2,75) "manipulační prostor šířky 1,00 m"</t>
  </si>
  <si>
    <t>41,773 "vyrovnání svahování do původního stavu"</t>
  </si>
  <si>
    <t>Zakládání</t>
  </si>
  <si>
    <t>231212112</t>
  </si>
  <si>
    <t>Zřízení pilot svislých zapažených D do 650 mm hl do 10 m s vytažením pažnic z betonu železového</t>
  </si>
  <si>
    <t>m</t>
  </si>
  <si>
    <t>-1745005208</t>
  </si>
  <si>
    <t xml:space="preserve">Zřízení výplně pilot zapažených s vytažením pažnic z vrtu  svislých z betonu železového, v hl od 0 do 10 m, při průměru piloty přes 450 do 650 mm</t>
  </si>
  <si>
    <t>5+7+7+7+7+7+7+5+5+5+7+5+5+7+7+5+5+7+5+7+5+5+7+5+5+5+5 "pilota P3 - P14, P17 - P21, P24 - P28, P31 - P35"</t>
  </si>
  <si>
    <t>M</t>
  </si>
  <si>
    <t>58932940-01</t>
  </si>
  <si>
    <t>beton C 25/30 XC2</t>
  </si>
  <si>
    <t>-1661692225</t>
  </si>
  <si>
    <t>3,14*0,3*0,3*159</t>
  </si>
  <si>
    <t>44,933*0,1 "ztratné v terénu 10%"</t>
  </si>
  <si>
    <t>231611114</t>
  </si>
  <si>
    <t>Výztuž pilot betonovaných do země ocel z betonářské oceli 10 505</t>
  </si>
  <si>
    <t>-1759301573</t>
  </si>
  <si>
    <t xml:space="preserve">Výztuž pilot betonovaných do země  z oceli 10 505 (R)</t>
  </si>
  <si>
    <t>(3,85*1,2*1+1,58*3,5*8+1,58*1,4*3+0,395*21,73*1)/1000*27</t>
  </si>
  <si>
    <t>271532212</t>
  </si>
  <si>
    <t>Podsyp pod základové konstrukce se zhutněním z hrubého kameniva frakce 16 až 32 mm</t>
  </si>
  <si>
    <t>-636973568</t>
  </si>
  <si>
    <t>Podsyp pod základové konstrukce se zhutněním a urovnáním povrchu z kameniva hrubého, frakce 16 - 32 mm</t>
  </si>
  <si>
    <t>0,14*(38,67+71,39+36,36+64,95+10,10+13,05+36,57)</t>
  </si>
  <si>
    <t>11</t>
  </si>
  <si>
    <t>273321511</t>
  </si>
  <si>
    <t>Základové desky ze ŽB bez zvýšených nároků na prostředí tř. C 25/30 XC2</t>
  </si>
  <si>
    <t>12366386</t>
  </si>
  <si>
    <t>Základy z betonu železového (bez výztuže) desky z betonu bez zvláštních nároků na prostředí tř. C 25/30 XC2</t>
  </si>
  <si>
    <t>7,88*8,46*0,15</t>
  </si>
  <si>
    <t>(6,23*13,28+5,22*8,46)*0,22</t>
  </si>
  <si>
    <t>(15,26*2,78+11,76*6,12+3,58*3,38)*0,15</t>
  </si>
  <si>
    <t>12</t>
  </si>
  <si>
    <t>273362021</t>
  </si>
  <si>
    <t>Výztuž základových desek svařovanými sítěmi Kari</t>
  </si>
  <si>
    <t>-1748714607</t>
  </si>
  <si>
    <t>Výztuž základů desek ze svařovaných sítí z drátů typu KARI</t>
  </si>
  <si>
    <t>(600-144,857)*7,9/1000 "spodní výztuž A"</t>
  </si>
  <si>
    <t>(600-144,857)*5,4/1000 "horní výztuž B"</t>
  </si>
  <si>
    <t>13</t>
  </si>
  <si>
    <t>274313811</t>
  </si>
  <si>
    <t>Základové pásy z betonu tř. C 25/30 XC2</t>
  </si>
  <si>
    <t>1048506988</t>
  </si>
  <si>
    <t>Základy z betonu prostého pasy betonu kamenem neprokládaného tř. C 25/30 XC2</t>
  </si>
  <si>
    <t>0,8*0,6*(11,3+4,77+15,76+12,38+14,96+8,9+14,36+9,5+10,86+3,13) "základový trám"</t>
  </si>
  <si>
    <t>0,7*0,6*(8,33*2+7,56*2+7,13) "základový trám"</t>
  </si>
  <si>
    <t>14</t>
  </si>
  <si>
    <t>274361821</t>
  </si>
  <si>
    <t>Výztuž základových pásů betonářskou ocelí 10 505 (R)</t>
  </si>
  <si>
    <t>-255347153</t>
  </si>
  <si>
    <t>Výztuž základů pasů z betonářské oceli 10 505 (R) nebo BSt 500</t>
  </si>
  <si>
    <t>2,984*((4,0+4,7+5,8+6,4+7,45+8,1)*3+(8,2+8,6)*9+8,9*3+9,25*6+9,5*9+10,0*6+11,8*3+11,9*9+2,3*6+2,6*18)/1000 "spodní výztuž základových kcí pr. 22 mm"</t>
  </si>
  <si>
    <t>0,888*(2,6*314+950)/1000 "spodní výztuž základových kcí pr. 12 mm"</t>
  </si>
  <si>
    <t>0,395*(1,25*2+2,3*157+2,5*616)/1000 "spodní výztuž základových kcí pr. 8 mm"</t>
  </si>
  <si>
    <t>2,984*(6,0*3+8,5*3+4,0*6+7,5*3+7,6*18+9,5*6+9,6*6+9,7*9+10,4*3+12,0*3+6,95*3+9,15*3+9,55*6+10,05*3+10,65*3+11,15*3)/1000"horní výztuž zákl. kcí pr.22"</t>
  </si>
  <si>
    <t>0,888*(1,6*332+1000)/1000 "horní výztuž základových kcí pr. 12 mm"</t>
  </si>
  <si>
    <t>0,617*(1,5*167+2,0*405+1,7*375)/1000 "horní výztuž základových kcí pr. 10 mm"</t>
  </si>
  <si>
    <t>0,395*(1,05*641+180)/1000 "horní výztuž základových kcí pr. 8 mm"</t>
  </si>
  <si>
    <t>9,209*(1-144,86/400,96)</t>
  </si>
  <si>
    <t>279113144</t>
  </si>
  <si>
    <t>Základová zeď tl do 300 mm z tvárnic ztraceného bednění včetně výplně z betonu tř. C 20/25 XC2</t>
  </si>
  <si>
    <t>m2</t>
  </si>
  <si>
    <t>177353607</t>
  </si>
  <si>
    <t xml:space="preserve">Základové zdi z tvárnic ztraceného bednění včetně výplně z betonu  bez zvláštních nároků na vliv prostředí třídy C 20/25 XC2, tloušťky zdiva přes 250 do 300 mm</t>
  </si>
  <si>
    <t>2,45*8,46</t>
  </si>
  <si>
    <t>2,5*(11,15+15,76+4,92+12,68+14,66+9,2+14,66+9,5+3,28+11,16)</t>
  </si>
  <si>
    <t>Svislé a kompletní konstrukce</t>
  </si>
  <si>
    <t>16</t>
  </si>
  <si>
    <t>311113144</t>
  </si>
  <si>
    <t>Nosná zeď tl do 300 mm z hladkých tvárnic ztraceného bednění včetně výplně z betonu tř. C 20/25 - sloup SL1</t>
  </si>
  <si>
    <t>205882777</t>
  </si>
  <si>
    <t xml:space="preserve">Nadzákladové zdi z tvárnic ztraceného bednění  hladkých, včetně výplně z betonu třídy C 20/25, tloušťky zdiva přes 250 do 300 mm</t>
  </si>
  <si>
    <t>0,5*4,1</t>
  </si>
  <si>
    <t>17</t>
  </si>
  <si>
    <t>311235151</t>
  </si>
  <si>
    <t>Zdivo jednovrstvé z cihel broušených do P10 na tenkovrstvou maltu tl 300 mm</t>
  </si>
  <si>
    <t>296291142</t>
  </si>
  <si>
    <t>Zdivo jednovrstvé z cihel děrovaných broušených na celoplošnou tenkovrstvou maltu, pevnost cihel do P10, tl. zdiva 300 mm</t>
  </si>
  <si>
    <t>2,46*(7,2+8,6-0,9) "1.PP"</t>
  </si>
  <si>
    <t>3,46*(8,0+11,0+14,5+12,6+0,5+7,7+7,2) "1.NP"</t>
  </si>
  <si>
    <t>1,63*14,5+1,84*14,5-2,63*1,84/2*2+3,47*(5,15+0,15+7,3)+2,16*7,7+1,03*7,7-1,47*1,03/2*2 "2.NP"</t>
  </si>
  <si>
    <t>-(0,9*2,02) "odpočet otvorů 1.PP"</t>
  </si>
  <si>
    <t>-(1,7*2,02*1+0,9*2,02*7+0,8*2,02*2) "odpočet otvorů 1.NP"</t>
  </si>
  <si>
    <t>-(1,0*2,02*3) "odpočet otvorů 2.NP"</t>
  </si>
  <si>
    <t>18</t>
  </si>
  <si>
    <t>311235181</t>
  </si>
  <si>
    <t>Zdivo jednovrstvé z cihel broušených do P10 na tenkovrstvou maltu tl 380 mm</t>
  </si>
  <si>
    <t>1212166677</t>
  </si>
  <si>
    <t>Zdivo jednovrstvé z cihel děrovaných broušených na celoplošnou tenkovrstvou maltu, pevnost cihel do P10, tl. zdiva 380 mm</t>
  </si>
  <si>
    <t>0,25*(7,95+8,6+7,95) "1.PP"</t>
  </si>
  <si>
    <t>0,25*(19,4+9,2+2,55+9,5+3,5+7,6+13,1-7,95+19,4-7,95) "1.NP"</t>
  </si>
  <si>
    <t>-(1,8*0,25*1+0,9*0,25*1+2,0*0,25*2+3,0*0,25*1+3,975*0,25*1) "odpočet otvorů"</t>
  </si>
  <si>
    <t>19</t>
  </si>
  <si>
    <t>311235181-01</t>
  </si>
  <si>
    <t>Zdivo jednovrstvé z cihel broušených snížených výšky 166 mm do P10 na tenkovrstvou maltu tl 380 mm</t>
  </si>
  <si>
    <t>-2068953828</t>
  </si>
  <si>
    <t xml:space="preserve">Zdivo jednovrstvé z cihel děrovaných broušených  snížených výšky 166 mm na celoplošnou tenkovrstvou maltu, pevnost cihel do P10, tl. zdiva 380 mm</t>
  </si>
  <si>
    <t>7,95+8,6+7,95 "1.PP"</t>
  </si>
  <si>
    <t>19,4+9,2+2,55+9,5+3,5+7,6+13,1-7,95+19,4-7,95 "1.NP"</t>
  </si>
  <si>
    <t>-(1,8*1+0,9*1+2,0*2+3,0*1+3,975*1) "odpočet otvorů"</t>
  </si>
  <si>
    <t>20</t>
  </si>
  <si>
    <t>311235211</t>
  </si>
  <si>
    <t>Zdivo jednovrstvé z cihel broušených do P10 na tenkovrstvou maltu tl 440 mm</t>
  </si>
  <si>
    <t>-1805113719</t>
  </si>
  <si>
    <t>Zdivo jednovrstvé z cihel děrovaných broušených na celoplošnou tenkovrstvou maltu, pevnost cihel do P10, tl. zdiva 440 mm</t>
  </si>
  <si>
    <t>(7,26-0,416)*(7,95+8,6+7,95) "kce od 1.PP"</t>
  </si>
  <si>
    <t>(4,67-0,416)*(19,4+9,2+2,55+9,5+3,5+7,6+13,1-7,95+19,4-7,95) "kce od 1.NP</t>
  </si>
  <si>
    <t>8,6*3,442/2+15,4*5,823/2*2+11,9*4,598/2 "štíty</t>
  </si>
  <si>
    <t>-(1,8*2,15*1+0,9*2,15*1+2,0*1,8*2+3,0*3,0*1+3,975*3,5*1) "odpočet otvorů"</t>
  </si>
  <si>
    <t>-(0,625*0,75*4+1,0*1,75*2+1,5*0,75*10) "odpočet otvorů"</t>
  </si>
  <si>
    <t>317168022</t>
  </si>
  <si>
    <t>Překlad keramický plochý š 145 mm dl 1250 mm</t>
  </si>
  <si>
    <t>kus</t>
  </si>
  <si>
    <t>733086163</t>
  </si>
  <si>
    <t>Překlady keramické ploché osazené do maltového lože, výšky překladu 71 mm šířky 145 mm, délky 1250 mm</t>
  </si>
  <si>
    <t>22</t>
  </si>
  <si>
    <t>317168025</t>
  </si>
  <si>
    <t>Překlad keramický plochý š 145 mm dl 2000 mm</t>
  </si>
  <si>
    <t>478626062</t>
  </si>
  <si>
    <t>Překlady keramické ploché osazené do maltového lože, výšky překladu 71 mm šířky 145 mm, délky 2000 mm</t>
  </si>
  <si>
    <t>23</t>
  </si>
  <si>
    <t>317168051</t>
  </si>
  <si>
    <t>Překlad keramický vysoký v 238 mm dl 1000 mm</t>
  </si>
  <si>
    <t>899100523</t>
  </si>
  <si>
    <t>Překlady keramické vysoké osazené do maltového lože, šířky překladu 70 mm výšky 238 mm, délky 1000 mm</t>
  </si>
  <si>
    <t>24</t>
  </si>
  <si>
    <t>317168052</t>
  </si>
  <si>
    <t>Překlad keramický vysoký v 238 mm dl 1250 mm</t>
  </si>
  <si>
    <t>450595652</t>
  </si>
  <si>
    <t>Překlady keramické vysoké osazené do maltového lože, šířky překladu 70 mm výšky 238 mm, délky 1250 mm</t>
  </si>
  <si>
    <t>25</t>
  </si>
  <si>
    <t>317168053</t>
  </si>
  <si>
    <t>Překlad keramický vysoký v 238 mm dl 1500 mm</t>
  </si>
  <si>
    <t>1894390051</t>
  </si>
  <si>
    <t>Překlady keramické vysoké osazené do maltového lože, šířky překladu 70 mm výšky 238 mm, délky 1500 mm</t>
  </si>
  <si>
    <t>26</t>
  </si>
  <si>
    <t>317168054</t>
  </si>
  <si>
    <t>Překlad keramický vysoký v 238 mm dl 1750 mm</t>
  </si>
  <si>
    <t>2060201102</t>
  </si>
  <si>
    <t>Překlady keramické vysoké osazené do maltového lože, šířky překladu 70 mm výšky 238 mm, délky 1750 mm</t>
  </si>
  <si>
    <t>27</t>
  </si>
  <si>
    <t>317168056</t>
  </si>
  <si>
    <t>Překlad keramický vysoký v 238 mm dl 2250 mm</t>
  </si>
  <si>
    <t>-337372446</t>
  </si>
  <si>
    <t>Překlady keramické vysoké osazené do maltového lože, šířky překladu 70 mm výšky 238 mm, délky 2250 mm</t>
  </si>
  <si>
    <t>28</t>
  </si>
  <si>
    <t>317168057</t>
  </si>
  <si>
    <t>Překlad keramický vysoký v 238 mm dl 2500 mm</t>
  </si>
  <si>
    <t>1908963490</t>
  </si>
  <si>
    <t>Překlady keramické vysoké osazené do maltového lože, šířky překladu 70 mm výšky 238 mm, délky 2500 mm</t>
  </si>
  <si>
    <t>29</t>
  </si>
  <si>
    <t>342244201</t>
  </si>
  <si>
    <t>Příčka z cihel broušených na tenkovrstvou maltu tloušťky 80 mm</t>
  </si>
  <si>
    <t>-297765232</t>
  </si>
  <si>
    <t xml:space="preserve">Příčky jednoduché z cihel děrovaných  broušených, na tenkovrstvou maltu, pevnost cihel do P15, tl. příčky 80 mm</t>
  </si>
  <si>
    <t>3,47*(7,2+2,625+2,05) "1.PP"</t>
  </si>
  <si>
    <t>3,46*(0,95+2,05) "1.NP"</t>
  </si>
  <si>
    <t>3,47*3,55 "2.NP"</t>
  </si>
  <si>
    <t>-(1,7*2,02*2+0,9*2,02*1) "odpočet otvorů 1.PP"</t>
  </si>
  <si>
    <t>-(1,7*2,02*1) "odpočet otvorů 1.NP"</t>
  </si>
  <si>
    <t>-(0,8*2,02*1) "odpočet otvorů 2.NP"</t>
  </si>
  <si>
    <t>30</t>
  </si>
  <si>
    <t>342244221</t>
  </si>
  <si>
    <t>Příčka z cihel broušených na tenkovrstvou maltu tloušťky 140 mm</t>
  </si>
  <si>
    <t>1061559051</t>
  </si>
  <si>
    <t xml:space="preserve">Příčky jednoduché z cihel děrovaných  broušených, na tenkovrstvou maltu, pevnost cihel do P15, tl. příčky 140 mm</t>
  </si>
  <si>
    <t>3,46*(2,6+0,15+2,6+3,5+2,6+2,4+1,55+0,9+0,15+1,6+1,95) "1.NP"</t>
  </si>
  <si>
    <t>3,47*(3,5+5,3)+3,25*(4,25+1,2+3,65+4,45)+3,46*2,4 "2.NP"</t>
  </si>
  <si>
    <t>-(0,8*2,02*4) "odpočet otvorů 1.NP"</t>
  </si>
  <si>
    <t>-(0,9*2,02*1+1,0*2,02*1+1,6*1,97*1) "odpočet otvorů 2.NP"</t>
  </si>
  <si>
    <t>Vodorovné konstrukce</t>
  </si>
  <si>
    <t>31</t>
  </si>
  <si>
    <t>411121121</t>
  </si>
  <si>
    <t>Montáž prefabrikovaných ŽB stropů ze stropních panelů š 1200 mm dl do 3800 mm</t>
  </si>
  <si>
    <t>1725945832</t>
  </si>
  <si>
    <t xml:space="preserve">Montáž prefabrikovaných železobetonových stropů  se zalitím spár, včetně podpěrné konstrukce, na cementovou maltu ze stropních panelů šířky do 1200 mm a délky do 3800 mm</t>
  </si>
  <si>
    <t>4 "položka 4-01"</t>
  </si>
  <si>
    <t>8 "položka 4-07"</t>
  </si>
  <si>
    <t>2+1 "položka 4-091+4-092"</t>
  </si>
  <si>
    <t>32</t>
  </si>
  <si>
    <t>411121125</t>
  </si>
  <si>
    <t>Montáž prefabrikovaných ŽB stropů ze stropních panelů š 1200 mm dl do 7000 mm</t>
  </si>
  <si>
    <t>1171509335</t>
  </si>
  <si>
    <t xml:space="preserve">Montáž prefabrikovaných železobetonových stropů  se zalitím spár, včetně podpěrné konstrukce, na cementovou maltu ze stropních panelů šířky do 1200 mm a délky přes 3800 do 7000 mm</t>
  </si>
  <si>
    <t>6 "položka 4-02"</t>
  </si>
  <si>
    <t>6 "položka 4-03"</t>
  </si>
  <si>
    <t>9+1 "položka 4-081+4-082"</t>
  </si>
  <si>
    <t>33</t>
  </si>
  <si>
    <t>4-01</t>
  </si>
  <si>
    <t>Předpjatý dutinový stropní panel tl. 200 mm, dl. 2.300 mm viz PD</t>
  </si>
  <si>
    <t>-316497498</t>
  </si>
  <si>
    <t>2 "strop nad 1.PP"</t>
  </si>
  <si>
    <t>2 "strop nad 1.NP"</t>
  </si>
  <si>
    <t>34</t>
  </si>
  <si>
    <t>4-02</t>
  </si>
  <si>
    <t>Předpjatý dutinový stropní panel tl. 200 mm, dl. 5.600 mm viz PD</t>
  </si>
  <si>
    <t>237822341</t>
  </si>
  <si>
    <t>6 "strop nad 1.PP"</t>
  </si>
  <si>
    <t>35</t>
  </si>
  <si>
    <t>4-03</t>
  </si>
  <si>
    <t>Předpjatý dutinový stropní panel tl. 250 mm, dl. 5.600 mm viz PD</t>
  </si>
  <si>
    <t>14552424</t>
  </si>
  <si>
    <t>6 "strop nad 1.NP"</t>
  </si>
  <si>
    <t>36</t>
  </si>
  <si>
    <t>4-07</t>
  </si>
  <si>
    <t>Předpjatý dutinový stropní panel tl. 200 mm, dl. 2.700 mm viz PD</t>
  </si>
  <si>
    <t>1250309001</t>
  </si>
  <si>
    <t>8 "strop nad 1.NP"</t>
  </si>
  <si>
    <t>37</t>
  </si>
  <si>
    <t>4-081</t>
  </si>
  <si>
    <t>Předpjatý dutinový stropní panel tl. 250 mm, dl. 6.200 mm viz PD</t>
  </si>
  <si>
    <t>461899195</t>
  </si>
  <si>
    <t>9 "strop nad 1.NP"</t>
  </si>
  <si>
    <t>38</t>
  </si>
  <si>
    <t>4-082</t>
  </si>
  <si>
    <t>Předpjatý dutinový stropní panel tl. 250 mm, dl. 6.200 mm, šířka 380 mm viz PD</t>
  </si>
  <si>
    <t>-363733895</t>
  </si>
  <si>
    <t>1 "strop nad 1.NP"</t>
  </si>
  <si>
    <t>39</t>
  </si>
  <si>
    <t>4-091</t>
  </si>
  <si>
    <t>Předpjatý dutinový stropní panel tl. 200 mm, dl. 3.300 mm viz PD</t>
  </si>
  <si>
    <t>484616603</t>
  </si>
  <si>
    <t>40</t>
  </si>
  <si>
    <t>4-092</t>
  </si>
  <si>
    <t>Předpjatý dutinový stropní panel tl. 200 mm, dl. 3.300 mm, šířka 320 mm viz PD</t>
  </si>
  <si>
    <t>-259647127</t>
  </si>
  <si>
    <t>41</t>
  </si>
  <si>
    <t>413321515</t>
  </si>
  <si>
    <t>Nosníky ze ŽB tř. C 20/25</t>
  </si>
  <si>
    <t>813835237</t>
  </si>
  <si>
    <t xml:space="preserve">Nosníky z betonu železového (bez výztuže)  včetně stěnových i jeřábových drah, volných trámů, průvlaků, rámových příčlí, ztužidel, konzol, vodorovných táhel apod., tyčových konstrukcí tř. C 20/25</t>
  </si>
  <si>
    <t>0,25*0,29*2,64+0,29*0,29*0,25+0,3*0,29*0,25 "trám T1"</t>
  </si>
  <si>
    <t>0,37*0,20*5,94+0,37*0,22*(0,83+0,49) "trám T2"</t>
  </si>
  <si>
    <t>0,25*0,30*3,0 "trám T3"</t>
  </si>
  <si>
    <t>0,7*0,3*8,36 "trám T4"</t>
  </si>
  <si>
    <t>0,5*0,37*5,85+0,37*0,59*0,75+0,37*0,3*0,25 "trám T5"</t>
  </si>
  <si>
    <t>0,25*0,37*4,91+0,37*0,42*0,76 "trám T6"</t>
  </si>
  <si>
    <t>42</t>
  </si>
  <si>
    <t>413351111</t>
  </si>
  <si>
    <t>Zřízení bednění nosníků a průvlaků bez podpěrné kce výšky do 100 cm</t>
  </si>
  <si>
    <t>1327294062</t>
  </si>
  <si>
    <t>Bednění nosníků a průvlaků - bez podpěrné konstrukce výška nosníku po spodní líc stropní desky do 100 cm zřízení</t>
  </si>
  <si>
    <t>0,87*2 "trám T1"</t>
  </si>
  <si>
    <t>1,48*2+0,45*(2,02*2) "trám T2"</t>
  </si>
  <si>
    <t>0,25*2*3,0+0,3*3,0 "trám T3"</t>
  </si>
  <si>
    <t>0,3*2*8,36+5,95*2 "trám T4"</t>
  </si>
  <si>
    <t>0,45*4,02+3,31*2 "trám T5"</t>
  </si>
  <si>
    <t>0,45*3,02+1,62*2 "trám T6"</t>
  </si>
  <si>
    <t>43</t>
  </si>
  <si>
    <t>413351112</t>
  </si>
  <si>
    <t>Odstranění bednění nosníků a průvlaků bez podpěrné kce výšky do 100 cm</t>
  </si>
  <si>
    <t>1758502954</t>
  </si>
  <si>
    <t>Bednění nosníků a průvlaků - bez podpěrné konstrukce výška nosníku po spodní líc stropní desky do 100 cm odstranění</t>
  </si>
  <si>
    <t>44</t>
  </si>
  <si>
    <t>413352111</t>
  </si>
  <si>
    <t>Zřízení podpěrné konstrukce nosníků výšky podepření do 4 m pro nosník výšky do 100 cm</t>
  </si>
  <si>
    <t>-1446626797</t>
  </si>
  <si>
    <t>Podpěrná konstrukce nosníků a průvlaků výšky podepření do 4 m výšky nosníku (po spodní hranu stropní desky) do 100 cm zřízení</t>
  </si>
  <si>
    <t>0,45*(2,02*2) "trám T2"</t>
  </si>
  <si>
    <t>0,3*3,0 "trám T3"</t>
  </si>
  <si>
    <t>0,3*2*8,36 "trám T4"</t>
  </si>
  <si>
    <t>0,45*4,02 "trám T5"</t>
  </si>
  <si>
    <t>0,45*3,02 "trám T6"</t>
  </si>
  <si>
    <t>45</t>
  </si>
  <si>
    <t>413352112</t>
  </si>
  <si>
    <t>Odstranění podpěrné konstrukce nosníků výšky podepření do 4 m pro nosník výšky do 100 cm</t>
  </si>
  <si>
    <t>1793307962</t>
  </si>
  <si>
    <t>Podpěrná konstrukce nosníků a průvlaků výšky podepření do 4 m výšky nosníku (po spodní hranu stropní desky) do 100 cm odstranění</t>
  </si>
  <si>
    <t>46</t>
  </si>
  <si>
    <t>413361821</t>
  </si>
  <si>
    <t>Výztuž nosníků, volných trámů, věnců nebo průvlaků betonářskou ocelí 10 505</t>
  </si>
  <si>
    <t>-1316645193</t>
  </si>
  <si>
    <t xml:space="preserve">Výztuž nosníků  včetně stěnových i jeřábových drah, volných trámů, průvlaků, věnců, rámových příčlí, ztužidel, konzol, vodorovných táhel apod. tyčových konstrukcí lemujících nebo vyztužujících stropní a podobné střešní konstrukce z betonářské oceli 10 505 (R) nebo BSt 500</t>
  </si>
  <si>
    <t>výztuž pr. 8 mm</t>
  </si>
  <si>
    <t>(0,85*26+0,9*50+0,95*9+1,0*3+0,95*24+1,0*23+1,45*8)*0,395/1000</t>
  </si>
  <si>
    <t>(0,95*324+1,0*274+1,9*42+1,6*28+1,1*25+1,65*3+1,2*1+1,25*16+1,45*3)*0,395/1000</t>
  </si>
  <si>
    <t>výztuž pr. 12 mm</t>
  </si>
  <si>
    <t>(5,8*5+0,75*3+1,1*3+1,4*4+2,85*2+3,75*2+6,55*5+180)*0,888/1000</t>
  </si>
  <si>
    <t>(5,7*4+8,2*6+1,75*9+2,0*9+1135,0)*0,888/1000</t>
  </si>
  <si>
    <t>výztuž pr. 16 mm</t>
  </si>
  <si>
    <t>(1,8*12+3,4*3+5,7*4+8,2*3+4,7*3+5,7*8+7,55*4+9,45*3+2,2*6)*1,58/1000</t>
  </si>
  <si>
    <t>47</t>
  </si>
  <si>
    <t>413941123</t>
  </si>
  <si>
    <t>Osazování ocelových válcovaných nosníků stropů I, IE, U, UE nebo L do č. 22</t>
  </si>
  <si>
    <t>405395050</t>
  </si>
  <si>
    <t>Osazování ocelových válcovaných nosníků ve stropech I nebo IE nebo U nebo UE nebo L č. 14 až 22 nebo výšky do 220 mm</t>
  </si>
  <si>
    <t>26,6*(5,7*2+6,0*2*2)/1000 "UPE 220"</t>
  </si>
  <si>
    <t>48</t>
  </si>
  <si>
    <t>13010940</t>
  </si>
  <si>
    <t>ocel profilová UPE 220 jakost 11 375</t>
  </si>
  <si>
    <t>-640702339</t>
  </si>
  <si>
    <t>26,6*(5,7*2+6,0*2*2)/1000</t>
  </si>
  <si>
    <t>0,942*1,08 'Přepočtené koeficientem množství</t>
  </si>
  <si>
    <t>49</t>
  </si>
  <si>
    <t>417238212</t>
  </si>
  <si>
    <t>Obezdívka věnce jednostranná věncovkou keramickou v přes 150 do 210 mm včetně polystyrenu tl 80 mm</t>
  </si>
  <si>
    <t>-517738001</t>
  </si>
  <si>
    <t>Obezdívka ztužujícího věnce keramickými věncovkami včetně tepelné izolace z pěnového polystyrenu tl. 80 mm jednostranná, výška věnce přes 150 do 210 mm</t>
  </si>
  <si>
    <t>14,9+77,2+1,3 "věnec V1, V6 a V10"</t>
  </si>
  <si>
    <t>50</t>
  </si>
  <si>
    <t>417238213</t>
  </si>
  <si>
    <t>Obezdívka věnce jednostranná věncovkou keramickou v přes 210 do 250 mm včetně polystyrenu tl 80 mm</t>
  </si>
  <si>
    <t>-1894472066</t>
  </si>
  <si>
    <t>Obezdívka ztužujícího věnce keramickými věncovkami včetně tepelné izolace z pěnového polystyrenu tl. 80 mm jednostranná, výška věnce přes 210 do 250 mm</t>
  </si>
  <si>
    <t>97,2 "věnec V4"</t>
  </si>
  <si>
    <t>2,64 "trám T1</t>
  </si>
  <si>
    <t>51</t>
  </si>
  <si>
    <t>417321414</t>
  </si>
  <si>
    <t>Ztužující pásy a věnce ze ŽB tř. C 20/25</t>
  </si>
  <si>
    <t>99500687</t>
  </si>
  <si>
    <t xml:space="preserve">Ztužující pásy a věnce z betonu železového (bez výztuže)  tř. C 20/25</t>
  </si>
  <si>
    <t>0,22*0,29*14,9 "věnec V1"</t>
  </si>
  <si>
    <t>0,22*0,25*7,7 "věnec V2"</t>
  </si>
  <si>
    <t>0,22*0,30*7,2 "věnec V3"</t>
  </si>
  <si>
    <t>0,25*0,29*97,2 "věnec V4"</t>
  </si>
  <si>
    <t>0,25*0,30*77,8 "věnec V5"</t>
  </si>
  <si>
    <t>0,20*0,29*77,2 "věnec V6"</t>
  </si>
  <si>
    <t>0,20*0,30*4,0 "věnec V7"</t>
  </si>
  <si>
    <t>0,20*0,45*1,0 "věnec V8"</t>
  </si>
  <si>
    <t>0,15*0,30*13,9 "věnec V9"</t>
  </si>
  <si>
    <t>0,15*0,29*1,3 "věnec V10"</t>
  </si>
  <si>
    <t>52</t>
  </si>
  <si>
    <t>417351115</t>
  </si>
  <si>
    <t>Zřízení bednění ztužujících věnců</t>
  </si>
  <si>
    <t>-1061165785</t>
  </si>
  <si>
    <t xml:space="preserve">Bednění bočnic ztužujících pásů a věnců včetně vzpěr  zřízení</t>
  </si>
  <si>
    <t>0,22*2*14,9 "věnec V1"</t>
  </si>
  <si>
    <t>0,22*2*7,7 "věnec V2"</t>
  </si>
  <si>
    <t>0,22*2*7,2 "věnec V3"</t>
  </si>
  <si>
    <t>0,25*2*97,2 "věnec V4"</t>
  </si>
  <si>
    <t>0,25*2*77,8 "věnec V5"</t>
  </si>
  <si>
    <t>0,20*2*77,2 "věnec V6"</t>
  </si>
  <si>
    <t>0,20*2*4,0 "věnec V7"</t>
  </si>
  <si>
    <t>0,20*2*1,0 "věnec V8"</t>
  </si>
  <si>
    <t>0,15*2*13,9 "věnec V9"</t>
  </si>
  <si>
    <t>0,15*2*1,3 "věnec V10"</t>
  </si>
  <si>
    <t>53</t>
  </si>
  <si>
    <t>417351116</t>
  </si>
  <si>
    <t>Odstranění bednění ztužujících věnců</t>
  </si>
  <si>
    <t>106854743</t>
  </si>
  <si>
    <t xml:space="preserve">Bednění bočnic ztužujících pásů a věnců včetně vzpěr  odstranění</t>
  </si>
  <si>
    <t>54</t>
  </si>
  <si>
    <t>430321515</t>
  </si>
  <si>
    <t>Schodišťová konstrukce a rampa ze ŽB tř. C 20/25</t>
  </si>
  <si>
    <t>-1550255379</t>
  </si>
  <si>
    <t xml:space="preserve">Schodišťové konstrukce a rampy z betonu železového (bez výztuže)  stupně, schodnice, ramena, podesty s nosníky tř. C 20/25</t>
  </si>
  <si>
    <t>0,9*0,61+0,15*(0,9+0,15)*0,25+1,10*0,9+0,9*1,15+0,15*(0,9+0,15)*0,25+0,9*1,06+0,1*0,15*(0,845+1,255+0,85+1,47) "schodiště v místnosti 005, 117, 201"</t>
  </si>
  <si>
    <t xml:space="preserve">1,0*1,04+0,15*1,35*0,4+1,0*1,10+0,15*0,1*(1,17+1,575) "schodiště v místnosti  116, 206"</t>
  </si>
  <si>
    <t>55</t>
  </si>
  <si>
    <t>430361821</t>
  </si>
  <si>
    <t>Výztuž schodišťové konstrukce a rampy betonářskou ocelí 10 505</t>
  </si>
  <si>
    <t>1539043911</t>
  </si>
  <si>
    <t xml:space="preserve">Výztuž schodišťových konstrukcí a ramp  stupňů, schodnic, ramen, podest s nosníky z betonářské oceli 10 505 (R) nebo BSt 500</t>
  </si>
  <si>
    <t>(0,85*53+2,2*8+2,4*7+1,8*2+2,25*2+2,05*9+2,05*9+1,3*9+2,3*9)*0,395/1000</t>
  </si>
  <si>
    <t>(0,85*68+2,2*8+2,4*8+2,25*2+2,55*9+2,5*9+2,25*9+2,25*9+1,3*9)*0,395/1000</t>
  </si>
  <si>
    <t>(0,95*66+2,55*10+2,7*4+1,3*9+2,85*4+2,55*10+0,85*10+1,8*10+1,3*10+2,35*10)*0,395/1000</t>
  </si>
  <si>
    <t>výztuž pr. 10 mm</t>
  </si>
  <si>
    <t>(2,2*12+2,4*10+2,35*9+1,75*9+1,3*9+1,3*9+2,65*9+4,9*9+1,4*9)*0,617/1000</t>
  </si>
  <si>
    <t>(2,2*12+2,4*12+4,45*9+1,8*9+4,75*9+1,3*9)*0,617/1000</t>
  </si>
  <si>
    <t>(2,55*15+2,7*5+1,6*10+4,35*10+5,85*10)*0,617/1000</t>
  </si>
  <si>
    <t>56</t>
  </si>
  <si>
    <t>431351121</t>
  </si>
  <si>
    <t>Zřízení bednění podest schodišť a ramp přímočarých v do 4 m</t>
  </si>
  <si>
    <t>1935737868</t>
  </si>
  <si>
    <t xml:space="preserve">Bednění podest, podstupňových desek a ramp včetně podpěrné konstrukce  výšky do 4 m půdorysně přímočarých zřízení</t>
  </si>
  <si>
    <t>0,9*(0,15+1,75+0,7+1,1+3,13+0,95+0,945+0,22+3,59+0,7+1,32+2,15+1,33+0,25*2) "schodiště v místnosti 005, 117, 201"</t>
  </si>
  <si>
    <t xml:space="preserve">1,0*(0,15+3,46+1,02+1,43+3,48+0,43+0,4) "schodiště v místnosti  116, 206"</t>
  </si>
  <si>
    <t>57</t>
  </si>
  <si>
    <t>431351122</t>
  </si>
  <si>
    <t>Odstranění bednění podest schodišť a ramp přímočarých v do 4 m</t>
  </si>
  <si>
    <t>1956818939</t>
  </si>
  <si>
    <t xml:space="preserve">Bednění podest, podstupňových desek a ramp včetně podpěrné konstrukce  výšky do 4 m půdorysně přímočarých odstranění</t>
  </si>
  <si>
    <t>58</t>
  </si>
  <si>
    <t>433351131</t>
  </si>
  <si>
    <t>Zřízení bednění schodnic přímočarých schodišť v do 4 m</t>
  </si>
  <si>
    <t>-533272917</t>
  </si>
  <si>
    <t xml:space="preserve">Bednění schodnic včetně podpěrné konstrukce  výšky do 4 m půdorysně přímočarých zřízení</t>
  </si>
  <si>
    <t>0,9*(0,318+0,163*(5+10)+0,085+0,25+0,163*(10+8)+0,085)+0,25*0,15*2 "schodiště v místnosti 005, 117, 201"</t>
  </si>
  <si>
    <t xml:space="preserve">1,0*(0,32+0,164*(10+10)+0,08)+0,15*0,4 "schodiště v místnosti  116, 206"</t>
  </si>
  <si>
    <t>59</t>
  </si>
  <si>
    <t>433351132</t>
  </si>
  <si>
    <t>Odstranění bednění schodnic přímočarých schodišť v do 4 m</t>
  </si>
  <si>
    <t>2147418140</t>
  </si>
  <si>
    <t xml:space="preserve">Bednění schodnic včetně podpěrné konstrukce  výšky do 4 m půdorysně přímočarých odstranění</t>
  </si>
  <si>
    <t>Úpravy povrchů, podlahy a osazování výplní</t>
  </si>
  <si>
    <t>61</t>
  </si>
  <si>
    <t>Úprava povrchů vnitřních</t>
  </si>
  <si>
    <t>60</t>
  </si>
  <si>
    <t>612131301</t>
  </si>
  <si>
    <t>Cementový postřik vnitřních stěn nanášený celoplošně strojně</t>
  </si>
  <si>
    <t>2017566282</t>
  </si>
  <si>
    <t xml:space="preserve">Podkladní a spojovací vrstva vnitřních omítaných ploch  cementový postřik nanášený strojně celoplošně stěn</t>
  </si>
  <si>
    <t>2,46*(7,2*2+2,625*2)-(0,8*1,97*2+1,6*1,97*1+2,0*2,3*1) "místnost 001"</t>
  </si>
  <si>
    <t>2,46*(2,625*2+2,0*2)-(0,8*1,97*1) "místnost 002"</t>
  </si>
  <si>
    <t>2,46*(5,1*2+2,625*2)-(1,6*1,97*1+2,0*2,3*1) "místnost 003"</t>
  </si>
  <si>
    <t>2,46*(2,05*2+2,0*2)-(0,8*1,97*1+1,6*1,97*1) "místnost 004"</t>
  </si>
  <si>
    <t>2,46*(5,1*2+2,05*2)-(1,6*1,97*1+1,5*0,75*1) "místnost 005"</t>
  </si>
  <si>
    <t>3,46*(2,4*2+8,5*2)-(1,6*1,97*2+1,8*2,65*1+0,8*1,97*2+0,7*1,97*2) "místnost 101"</t>
  </si>
  <si>
    <t>3,46*(11,0*2+8,15*2)-(1,6*1,97*1+0,8*1,97*1+0,7*1,97*1+1,0*1,75*2+1,5*0,75*2) "místnost 110"</t>
  </si>
  <si>
    <t>3,46*(0,9*2+1,95*2)-(0,7*1,97*1+0,625*0,75*1) "místnost 111"</t>
  </si>
  <si>
    <t>3,46*(2,4*2+5,85*2)-(1,6*1,97*1+0,8*1,97*2+1,5*0,75*1) "místnost 116"</t>
  </si>
  <si>
    <t>2,84*(5,1*2+2,05*2)-(1,6*1,97*1+1,5*0,75*1) "místnost 117"</t>
  </si>
  <si>
    <t>2,84*(2,05*2+2,0*2)-(0,9*2,65*1+1,6*1,97*1+0,8*1,97*1) "místnost 118"</t>
  </si>
  <si>
    <t>2,84*(4,1*2+2,6*2)-(0,8*1,97*2+0,7*1,97*1) "místnost 119"</t>
  </si>
  <si>
    <t>2,84*(3,7*2+3,55*2+0,95*2)-(0,7*1,97*3+0,625*0,75*2+1,5*0,75*1) "místnost 120, 121"</t>
  </si>
  <si>
    <t>2,84*(1,5*2+2,95*2)-(0,7*1,97*1+0,625*0,75*1) "místnost 122"</t>
  </si>
  <si>
    <t>2,84*(3,5*2+2,6*2)-(0,7*1,97*1+0,8*1,97*1+1,5*0,75*1) "místnost 123"</t>
  </si>
  <si>
    <t>4,4*(5,6+7,7+5,6)-(1,5*0,75*1+0,8*1,97*2+3,0*3,5*1) "místnost 124"</t>
  </si>
  <si>
    <t>5,4*(5,55+12,6+4,9+5,55)+7,7*1,3+0,3*3,6*2-(3,975*4,0*1+1,5*0,75*1+0,8*1,97*1) "místnost 125"</t>
  </si>
  <si>
    <t>1,71*7,2+3,19*(0,315+4,25+1,2+2,95+1,515)+1,735*2*1,71+2*1,48*1,735*0,5-(0,8*1,97*1+0,9*1,97*1) "místnost 201"</t>
  </si>
  <si>
    <t>1,71*3,5+3,19*(3,5+2,57*2)+1,71*1,735*2+2*1,48*1,735*0,5-0,9*1,97*1 "místnost 202"</t>
  </si>
  <si>
    <t>3,19*(4,1*2+2,95*2)-(0,8*1,97*1+0,7*1,97*1+1,5*0,75*1) "místnost 203"</t>
  </si>
  <si>
    <t>3,19*(3,55+0,715*2)+1,71*3,55+1,71*1,735*2+2*1,48*1,735*0,5-0,7*1,97*1 "místnost 204"</t>
  </si>
  <si>
    <t>1,2*(14,5*2+2,4*2)+2*(14,5+9,45)*2,2*0,5-(0,9*1,97*3)+(3,1*2,4-1,6*1,97)*2 "místnost 206"</t>
  </si>
  <si>
    <t>3,4*(3,35*2+5,15*2)-0,9*1,97*1 "místnost 208"</t>
  </si>
  <si>
    <t>0,25*((1,5+0,75*2)*10+(1,0+1,75*2)*2+(0,625+0,75*2)*4) "špalety okna"</t>
  </si>
  <si>
    <t>0,15*((1,0+2,65*2)*1+(2,0+2,65*2)*1) "špalety dveře"</t>
  </si>
  <si>
    <t>612311131</t>
  </si>
  <si>
    <t>Potažení vnitřních stěn vápenným štukem tloušťky do 3 mm</t>
  </si>
  <si>
    <t>-345199132</t>
  </si>
  <si>
    <t>Potažení vnitřních ploch štukem tloušťky do 3 mm svislých konstrukcí stěn</t>
  </si>
  <si>
    <t>2,3*(7,2*2+2,625*2)-(0,8*1,97*2+1,6*1,97*1+2,0*2,3*1) "místnost 001"</t>
  </si>
  <si>
    <t>2,3*(2,625*2+2,0*2)-(0,8*1,97*1) "místnost 002"</t>
  </si>
  <si>
    <t>2,3*(5,1*2+2,625*2)-(1,6*1,97*1+2,0*2,3*1) "místnost 003"</t>
  </si>
  <si>
    <t>2,3*(2,05*2+2,0*2)-(0,8*1,97*1+1,6*1,97*1) "místnost 004"</t>
  </si>
  <si>
    <t>2,3*(5,1*2+2,05*2)-(1,6*1,97*1+1,5*0,75*1) "místnost 005"</t>
  </si>
  <si>
    <t>3,0*(2,4*2+8,5*2)-(1,6*1,97*2+1,8*2,65*1+0,8*1,97*2+0,7*1,97*2) "místnost 101"</t>
  </si>
  <si>
    <t>3,0*(11,0*2+8,15*2)-(1,6*1,97*1+0,8*1,97*1+0,7*1,97*1+1,0*1,75*2+1,5*0,75*2) "místnost 110"</t>
  </si>
  <si>
    <t>0,9*(0,9*2+1,95*2) "místnost 111"</t>
  </si>
  <si>
    <t>3,0*(2,4*2+5,85*2)-(1,6*1,97*1+0,8*1,97*2+1,5*0,75*1) "místnost 116"</t>
  </si>
  <si>
    <t>2,74*(5,1*2+2,05*2)-(1,6*1,97*1+1,5*0,75*1) "místnost 117"</t>
  </si>
  <si>
    <t>2,74*(2,05*2+2,0*2)-(0,9*2,65*1+1,6*1,97*1+0,8*1,97*1) "místnost 118"</t>
  </si>
  <si>
    <t>0,34*(4,1*2+2,6*2) "místnost 119"</t>
  </si>
  <si>
    <t>0,34*(3,7*2+3,55*2+0,95*2) "místnost 120, 121"</t>
  </si>
  <si>
    <t>0,34*(1,5*2+2,95*2) "místnost 122"</t>
  </si>
  <si>
    <t>0,34*(3,5*2+2,6*2) "místnost 123"</t>
  </si>
  <si>
    <t>4,1*(5,6+7,7+5,6)-(1,5*0,75*1+0,8*1,97*2+3,0*3,5*1) "místnost 124"</t>
  </si>
  <si>
    <t>5,1*(5,55+12,6+4,9+5,55)+7,7*1,3+0,3*3,6*2-(3,975*4,0*1+1,5*0,75*1+0,8*1,97*1) "místnost 125"</t>
  </si>
  <si>
    <t>1,61*7,2+2,79*(0,315+4,25+1,2+2,95+1,515)+1,735*2*1,61+2*1,38*1,735*0,5-(0,8*1,97*1+0,9*1,97*1) "místnost 201"</t>
  </si>
  <si>
    <t>1,61*3,5+2,79*(3,5+2,57*2)+1,61*1,735*2+2*1,38*1,735*0,5-0,9*1,97*1 "místnost 202"</t>
  </si>
  <si>
    <t>2,79*(4,1*2+2,95*2)-(0,8*1,97*1+0,7*1,97*1+1,5*0,75*1) "místnost 203"</t>
  </si>
  <si>
    <t>29,079-24,446 "místnost 204 dle cementového postřiku + odečtena hrubě zatřená omítka"</t>
  </si>
  <si>
    <t>1,1*(14,5*2+2,4*2)+2*(14,5+9,45)*2,2*0,5-(0,9*1,97*3)+(3,1*2,4-1,6*1,97)*2 "místnost 206"</t>
  </si>
  <si>
    <t>3,0*(3,35*2+5,15*2)-0,9*1,97*1 "místnost 208"</t>
  </si>
  <si>
    <t>62</t>
  </si>
  <si>
    <t>612321311</t>
  </si>
  <si>
    <t>Vápenocementová omítka hrubá jednovrstvá zatřená vnitřních stěn nanášená strojně</t>
  </si>
  <si>
    <t>2022444077</t>
  </si>
  <si>
    <t xml:space="preserve">Omítka vápenocementová vnitřních ploch  nanášená strojně jednovrstvá, tloušťky do 10 mm hrubá zatřená svislých konstrukcí stěn</t>
  </si>
  <si>
    <t>2,56*(0,9*2+1,95*2)-(0,7*1,97*1+0,625*0,75*1) "místnost 111"</t>
  </si>
  <si>
    <t>2,5*(4,1*2+2,6*2)-(0,8*1,97*2+0,7*1,97*1) "místnost 119"</t>
  </si>
  <si>
    <t>2,5*(3,7*2+3,55*2+0,95*2)-(0,7*1,97*3+0,625*0,75*2+1,5*0,75*1) "místnost 120, 121"</t>
  </si>
  <si>
    <t>2,5*(1,5*2+2,95*2)-(0,7*1,97*1+0,625*0,75*1) "místnost 122"</t>
  </si>
  <si>
    <t>2,5*(3,5*2+2,6*2)-(0,7*1,97*1+0,8*1,97*1+1,5*0,75*1) "místnost 123"</t>
  </si>
  <si>
    <t>2,5*(3,55+0,715*2)+1,71*3,55+1,71*1,735*2+2*0,79*1,735*0,5-0,7*1,97*1 "místnost 204"</t>
  </si>
  <si>
    <t>63</t>
  </si>
  <si>
    <t>612321321</t>
  </si>
  <si>
    <t>Vápenocementová omítka hladká jednovrstvá vnitřních stěn nanášená strojně</t>
  </si>
  <si>
    <t>1392975140</t>
  </si>
  <si>
    <t xml:space="preserve">Omítka vápenocementová vnitřních ploch  nanášená strojně jednovrstvá, tloušťky do 10 mm hladká svislých konstrukcí stěn</t>
  </si>
  <si>
    <t>64</t>
  </si>
  <si>
    <t>619991021</t>
  </si>
  <si>
    <t>Oblepení rámů a keramických soklů lepící páskou</t>
  </si>
  <si>
    <t>-713501507</t>
  </si>
  <si>
    <t xml:space="preserve">Zakrytí vnitřních ploch před znečištěním  včetně pozdějšího odkrytí rámů oken a dveří, keramických soklů oblepením malířskou páskou</t>
  </si>
  <si>
    <t>(1,5+0,75*2)*10+(1,0+1,75*2)*2+(0,625+0,75*2)*4 "okna"</t>
  </si>
  <si>
    <t>(1,0+2,65*2)*1+(2,0+2,65*2)*1 "dveře"</t>
  </si>
  <si>
    <t>(2,0+2,3*2)*2+(3,0+3,5*2)*1+(3,975+4,0*2)*1 "vrata"</t>
  </si>
  <si>
    <t>203,395+49,124 "zapravení soklu</t>
  </si>
  <si>
    <t>65</t>
  </si>
  <si>
    <t>619995001</t>
  </si>
  <si>
    <t>Začištění omítek kolem oken, dveří, podlah nebo obkladů</t>
  </si>
  <si>
    <t>-313654330</t>
  </si>
  <si>
    <t xml:space="preserve">Začištění omítek (s dodáním hmot)  kolem oken, dveří, podlah, obkladů apod.</t>
  </si>
  <si>
    <t>Úprava povrchů vnějších</t>
  </si>
  <si>
    <t>66</t>
  </si>
  <si>
    <t>622131301</t>
  </si>
  <si>
    <t>Cementový postřik vnějších stěn nanášený celoplošně strojně</t>
  </si>
  <si>
    <t>1160286106</t>
  </si>
  <si>
    <t xml:space="preserve">Podkladní a spojovací vrstva vnějších omítaných ploch  cementový postřik nanášený strojně celoplošně stěn</t>
  </si>
  <si>
    <t>38,27-(1,6*2,31*1+1,0*1,75*2)</t>
  </si>
  <si>
    <t>49,42-(0,625*0,75*1)+28,42+73,92-(1,5*0,75*3)</t>
  </si>
  <si>
    <t>140,31-(0,9*2,31*1+3,0*3,16*1+3,975*3,66*1)</t>
  </si>
  <si>
    <t>71,08-(0,625*0,75*3+1,5*0,75*3+2,0*1,95*2)+31,62-1,5*0,75*2+39,52-1,5*0,75*2</t>
  </si>
  <si>
    <t>0,15*((1,5+0,75*2)*10+(1,0+1,75*2)*2+(0,625+0,75*2)*4) "špalety okna"</t>
  </si>
  <si>
    <t>0,15*((1,0+2,31*2)*1+(2,0+2,31*2)*1) "špalety dveře"</t>
  </si>
  <si>
    <t>0,45*(3,0+3,16*2+3,975+3,66*2+(2,0+1,95*2)*2) "špalety vrata"</t>
  </si>
  <si>
    <t>67</t>
  </si>
  <si>
    <t>622321321</t>
  </si>
  <si>
    <t>Vápenocementová omítka hladká jednovrstvá vnějších stěn nanášená strojně</t>
  </si>
  <si>
    <t>-960663313</t>
  </si>
  <si>
    <t xml:space="preserve">Omítka vápenocementová vnějších ploch  nanášená strojně jednovrstvá, tloušťky do 15 mm hladká stěn</t>
  </si>
  <si>
    <t>68</t>
  </si>
  <si>
    <t>622211011</t>
  </si>
  <si>
    <t>Montáž kontaktního zateplení vnějších stěn z polystyrénových desek tl do 80 mm</t>
  </si>
  <si>
    <t>1309472255</t>
  </si>
  <si>
    <t xml:space="preserve">Montáž kontaktního zateplení  z polystyrenových desek nebo z kombinovaných desek na vnější stěny, tloušťky desek přes 40 do 80 mm</t>
  </si>
  <si>
    <t>7,36+5,33+8,14+21,95+32,52-0,39*(3,975+3,0+1,0)+7,81+17,76+21,78</t>
  </si>
  <si>
    <t>69</t>
  </si>
  <si>
    <t>28376014</t>
  </si>
  <si>
    <t xml:space="preserve">deska fasádní polystyrénová soklová  tl 60mm</t>
  </si>
  <si>
    <t>-1530506714</t>
  </si>
  <si>
    <t>119,54*1,02 'Přepočtené koeficientem množství</t>
  </si>
  <si>
    <t>70</t>
  </si>
  <si>
    <t>622531011</t>
  </si>
  <si>
    <t>Tenkovrstvá silikonová zrnitá omítka tl. 1,5 mm včetně penetrace vnějších stěn</t>
  </si>
  <si>
    <t>1417337183</t>
  </si>
  <si>
    <t xml:space="preserve">Omítka tenkovrstvá silikonová vnějších ploch  probarvená, včetně penetrace podkladu zrnitá, tloušťky 1,5 mm stěn</t>
  </si>
  <si>
    <t>441,880 "plocha hladké omítky"</t>
  </si>
  <si>
    <t>71</t>
  </si>
  <si>
    <t>622511101</t>
  </si>
  <si>
    <t>Tenkovrstvá akrylátová mozaiková jemnozrnná omítka včetně penetrace vnějších stěn</t>
  </si>
  <si>
    <t>-1313816881</t>
  </si>
  <si>
    <t xml:space="preserve">Omítka tenkovrstvá akrylátová vnějších ploch  probarvená, včetně penetrace podkladu mozaiková jemnozrnná stěn</t>
  </si>
  <si>
    <t>3,59+5,07+7,75+15,12+7,73+2,92+17,0+20,83</t>
  </si>
  <si>
    <t>72</t>
  </si>
  <si>
    <t>629991012</t>
  </si>
  <si>
    <t>Zakrytí výplní otvorů fólií přilepenou na začišťovací lišty</t>
  </si>
  <si>
    <t>-742941119</t>
  </si>
  <si>
    <t xml:space="preserve">Zakrytí vnějších ploch před znečištěním  včetně pozdějšího odkrytí výplní otvorů a svislých ploch fólií přilepenou na začišťovací lištu</t>
  </si>
  <si>
    <t>1,5*0,75*10+1,0*1,75*2+0,625*0,75*4 "okna"</t>
  </si>
  <si>
    <t>1,0*2,65*1+2,0*2,65*1 "dveře"</t>
  </si>
  <si>
    <t>2,0*2,3*2+3,0*3,5*1+3,975*4,0*1 "vrata"</t>
  </si>
  <si>
    <t>Podlahy a podlahové konstrukce</t>
  </si>
  <si>
    <t>73</t>
  </si>
  <si>
    <t>631311125</t>
  </si>
  <si>
    <t>Mazanina tl do 120 mm z betonu prostého bez zvýšených nároků na prostředí tř. C 20/25</t>
  </si>
  <si>
    <t>1885735228</t>
  </si>
  <si>
    <t xml:space="preserve">Mazanina z betonu  prostého bez zvýšených nároků na prostředí tl. přes 80 do 120 mm tř. C 20/25</t>
  </si>
  <si>
    <t>0,1*(19,03+5,25+13,39) "místnost 001 - 003"</t>
  </si>
  <si>
    <t>0,1*(71,37+44,2) "místnost 124, 125"</t>
  </si>
  <si>
    <t>74</t>
  </si>
  <si>
    <t>631319012</t>
  </si>
  <si>
    <t>Příplatek k mazanině tl do 120 mm za přehlazení povrchu</t>
  </si>
  <si>
    <t>-1025527273</t>
  </si>
  <si>
    <t xml:space="preserve">Příplatek k cenám mazanin  za úpravu povrchu mazaniny přehlazením, mazanina tl. přes 80 do 120 mm</t>
  </si>
  <si>
    <t>75</t>
  </si>
  <si>
    <t>631319202</t>
  </si>
  <si>
    <t>Příplatek k mazaninám za přidání ocelových vláken (drátkobeton) pro objemové vyztužení 20 kg/m3</t>
  </si>
  <si>
    <t>-1681998395</t>
  </si>
  <si>
    <t xml:space="preserve">Příplatek k cenám betonových mazanin za vyztužení  ocelovými vlákny (drátkobeton) objemové vyztužení 20 kg/m3</t>
  </si>
  <si>
    <t>76</t>
  </si>
  <si>
    <t>632441213</t>
  </si>
  <si>
    <t>Potěr anhydritový samonivelační litý C20 tl do 40 mm</t>
  </si>
  <si>
    <t>1650220870</t>
  </si>
  <si>
    <t>Potěr anhydritový samonivelační litý tř. C 20, tl. přes 35 do 40 mm</t>
  </si>
  <si>
    <t>4,1+10,46 "místnost 004, 005"</t>
  </si>
  <si>
    <t>20,69+14,18+72,75+1,76 "místnost 101, 116, 110, 111"</t>
  </si>
  <si>
    <t>10,46+4,25+10,13+11,71+1,26+3,98+9,24 "místnost 117 - 123"</t>
  </si>
  <si>
    <t>34,8+17,40 "místnost 206, 208"</t>
  </si>
  <si>
    <t>20,12+15,05+11,05+8,7 "místnost 201 - 204"</t>
  </si>
  <si>
    <t>77</t>
  </si>
  <si>
    <t>632481213</t>
  </si>
  <si>
    <t>Separační vrstva z PE fólie</t>
  </si>
  <si>
    <t>-488007197</t>
  </si>
  <si>
    <t xml:space="preserve">Separační vrstva k oddělení podlahových vrstev  z polyetylénové fólie</t>
  </si>
  <si>
    <t>282,09*1,1 'Přepočtené koeficientem množství</t>
  </si>
  <si>
    <t>78</t>
  </si>
  <si>
    <t>634112123</t>
  </si>
  <si>
    <t>Obvodová dilatace podlahovým páskem z pěnového PE s fólií mezi stěnou a mazaninou nebo potěrem v 80 mm</t>
  </si>
  <si>
    <t>242160429</t>
  </si>
  <si>
    <t>Obvodová dilatace mezi stěnou a mazaninou nebo potěrem podlahovým páskem z pěnového PE s fólií tl. do 10 mm, výšky 80 mm</t>
  </si>
  <si>
    <t>7,2*2+2,625*2+2,0*2+2,625*2+2,625*2+5,1*2+2,05*2+2,0*2+2,05*2+5,1*2 "místnost 001 - 005"</t>
  </si>
  <si>
    <t>8,5*2+2,4*2+2,4*2+5,85*2+11,0*2+5,9+1,7+0,55+8,15+0,9*2+1,95*2 "místnost 101, 116, 110, 111"</t>
  </si>
  <si>
    <t xml:space="preserve">12,6+5,55+4,9+5,3+7,7+5,3+0,3+5,55+0,5*2+0,3*2  "místnost 124, 125"</t>
  </si>
  <si>
    <t>5,1*2+2,05*2+2,0*2+2,05*2+4,1*2+2,6*2+3,7*2+3,55*2+0,95*2+0,1 "místnost 117 - 121"</t>
  </si>
  <si>
    <t>1,35*2+2,95*2+3,5*2+2,6*2 "místnost 122, 123"</t>
  </si>
  <si>
    <t>3,25+3,5+2,05+1,2+2,95+4,3*2+3,5*2+4,1*2+2,95*2+3,55*2+2,45*2 "místnost 201 - 204"</t>
  </si>
  <si>
    <t>2,4*2+10,13*2+3,35*2+5,15*2 "místnost 206, 208"</t>
  </si>
  <si>
    <t>79</t>
  </si>
  <si>
    <t>941311112</t>
  </si>
  <si>
    <t>Montáž lešení řadového modulového lehkého zatížení do 200 kg/m2 š do 0,9 m v do 25 m</t>
  </si>
  <si>
    <t>895686933</t>
  </si>
  <si>
    <t xml:space="preserve">Montáž lešení řadového modulového lehkého pracovního s podlahami  s provozním zatížením tř. 3 do 200 kg/m2 šířky tř. SW06 přes 0,6 do 0,9 m, výšky přes 10 do 25 m</t>
  </si>
  <si>
    <t>9,2*4,9+25,95+46,94+101,05+10,5*6,7+8,6*6,7+91,82+122,63</t>
  </si>
  <si>
    <t>80</t>
  </si>
  <si>
    <t>941311211</t>
  </si>
  <si>
    <t>Příplatek k lešení řadovému modulovému lehkému š 0,9 m v do 25 m za první a ZKD den použití</t>
  </si>
  <si>
    <t>368756152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</si>
  <si>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</si>
  <si>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561,44*45 'Přepočtené koeficientem množství</t>
  </si>
  <si>
    <t>81</t>
  </si>
  <si>
    <t>941311812</t>
  </si>
  <si>
    <t>Demontáž lešení řadového modulového lehkého zatížení do 200 kg/m2 š do 0,9 m v do 25 m</t>
  </si>
  <si>
    <t>-169580013</t>
  </si>
  <si>
    <t xml:space="preserve">Demontáž lešení řadového modulového lehkého pracovního s podlahami  s provozním zatížením tř. 3 do 200 kg/m2 šířky SW06 přes 0,6 do 0,9 m, výšky přes 10 do 25 m</t>
  </si>
  <si>
    <t>82</t>
  </si>
  <si>
    <t>944511111</t>
  </si>
  <si>
    <t>Montáž ochranné sítě z textilie z umělých vláken</t>
  </si>
  <si>
    <t>-1867358560</t>
  </si>
  <si>
    <t xml:space="preserve">Montáž ochranné sítě  zavěšené na konstrukci lešení z textilie z umělých vláken</t>
  </si>
  <si>
    <t>83</t>
  </si>
  <si>
    <t>944511211</t>
  </si>
  <si>
    <t>Příplatek k ochranné síti za první a ZKD den použití</t>
  </si>
  <si>
    <t>-1849563296</t>
  </si>
  <si>
    <t xml:space="preserve">Montáž ochranné sítě  Příplatek za první a každý další den použití sítě k ceně -1111</t>
  </si>
  <si>
    <t>84</t>
  </si>
  <si>
    <t>944511811</t>
  </si>
  <si>
    <t>Demontáž ochranné sítě z textilie z umělých vláken</t>
  </si>
  <si>
    <t>-1621710488</t>
  </si>
  <si>
    <t xml:space="preserve">Demontáž ochranné sítě  zavěšené na konstrukci lešení z textilie z umělých vláken</t>
  </si>
  <si>
    <t>85</t>
  </si>
  <si>
    <t>953735115</t>
  </si>
  <si>
    <t>Odvětrání vodorovné plastovými troubami DN do 160 mm ukládanými na sraz</t>
  </si>
  <si>
    <t>77797644</t>
  </si>
  <si>
    <t xml:space="preserve">Odvětrání vodorovné  z plastových trub ukládaných na sraz, na maltové terče se zakrytím volných konců síťkami na střechách, do izolačních násypů apod. vnitřní průměr přes 140 do 160 mm</t>
  </si>
  <si>
    <t>0,45*4+0,1*1</t>
  </si>
  <si>
    <t>86</t>
  </si>
  <si>
    <t>9-01</t>
  </si>
  <si>
    <t>Vyvrtání otvoru pro odvětrání pr. 160 mm skrz zdivo tl. 450 mm</t>
  </si>
  <si>
    <t>ks</t>
  </si>
  <si>
    <t>1429487073</t>
  </si>
  <si>
    <t>87</t>
  </si>
  <si>
    <t>9-02</t>
  </si>
  <si>
    <t>Vyvrtání otvoru pro odvětrání pr. 160 mm skrz zdivo tl. 100 mm</t>
  </si>
  <si>
    <t>-1327568215</t>
  </si>
  <si>
    <t>88</t>
  </si>
  <si>
    <t>953941611</t>
  </si>
  <si>
    <t>Osazování konzol ve zdivu cihelném</t>
  </si>
  <si>
    <t>65294720</t>
  </si>
  <si>
    <t>Osazování drobných přístrojů ve zdivu cihelném - hasící přístroje</t>
  </si>
  <si>
    <t>89</t>
  </si>
  <si>
    <t>44932110-01</t>
  </si>
  <si>
    <t>přístroj hasicí ruční s hasící schopnosti min. 21A, 113B</t>
  </si>
  <si>
    <t>1307833898</t>
  </si>
  <si>
    <t>přístroj hasicí ruční s hasící schopnosti min.</t>
  </si>
  <si>
    <t>998</t>
  </si>
  <si>
    <t>Přesun hmot</t>
  </si>
  <si>
    <t>90</t>
  </si>
  <si>
    <t>998011003</t>
  </si>
  <si>
    <t>Přesun hmot pro budovy zděné v do 24 m</t>
  </si>
  <si>
    <t>-1502104498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</si>
  <si>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</si>
  <si>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</si>
  <si>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</si>
  <si>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</si>
  <si>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</si>
  <si>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91</t>
  </si>
  <si>
    <t>711111002</t>
  </si>
  <si>
    <t>Provedení izolace proti zemní vlhkosti vodorovné za studena lakem asfaltovým</t>
  </si>
  <si>
    <t>-677826402</t>
  </si>
  <si>
    <t xml:space="preserve">Provedení izolace proti zemní vlhkosti natěradly a tmely za studena  na ploše vodorovné V nátěrem lakem asfaltovým</t>
  </si>
  <si>
    <t>7,88*8,46</t>
  </si>
  <si>
    <t>6,23*13,28+5,22*8,46</t>
  </si>
  <si>
    <t>15,26*2,78+11,76*6,12+3,58*3,38</t>
  </si>
  <si>
    <t>92</t>
  </si>
  <si>
    <t>11163150</t>
  </si>
  <si>
    <t>lak penetrační asfaltový</t>
  </si>
  <si>
    <t>-474178193</t>
  </si>
  <si>
    <t>320,055</t>
  </si>
  <si>
    <t>320,055*0,00035 'Přepočtené koeficientem množství</t>
  </si>
  <si>
    <t>93</t>
  </si>
  <si>
    <t>711112002</t>
  </si>
  <si>
    <t>Provedení izolace proti zemní vlhkosti svislé za studena lakem asfaltovým</t>
  </si>
  <si>
    <t>766311996</t>
  </si>
  <si>
    <t xml:space="preserve">Provedení izolace proti zemní vlhkosti natěradly a tmely za studena  na ploše svislé S nátěrem lakem asfaltovým</t>
  </si>
  <si>
    <t>2,66*8,6 "izolace zdiva u ztraceného bednění"</t>
  </si>
  <si>
    <t>2,66*7,95-4,84 "izolace zdiva z vnějšího schodiště"</t>
  </si>
  <si>
    <t>0,5*(8,6-2,0*2+7,95+11,75-3,0-3,975+9,2-2,0+2,55+9,5+3,5+7,6+5,45) "sokl"</t>
  </si>
  <si>
    <t>94</t>
  </si>
  <si>
    <t>-877194477</t>
  </si>
  <si>
    <t>65,746*0,00045 'Přepočtené koeficientem množství</t>
  </si>
  <si>
    <t>95</t>
  </si>
  <si>
    <t>711141559</t>
  </si>
  <si>
    <t>Provedení izolace proti zemní vlhkosti pásy přitavením vodorovné NAIP</t>
  </si>
  <si>
    <t>-1996526040</t>
  </si>
  <si>
    <t xml:space="preserve">Provedení izolace proti zemní vlhkosti pásy přitavením  NAIP na ploše vodorovné V</t>
  </si>
  <si>
    <t>320,055*2 "2 vrstvy"</t>
  </si>
  <si>
    <t>96</t>
  </si>
  <si>
    <t>62855001</t>
  </si>
  <si>
    <t>pás asfaltový natavitelný modifikovaný SBS tl 4,0mm s vložkou z polyesterové rohože a spalitelnou PE fólií nebo jemnozrnný minerálním posypem na horním povrchu</t>
  </si>
  <si>
    <t>402012733</t>
  </si>
  <si>
    <t>640,11*1,15 'Přepočtené koeficientem množství</t>
  </si>
  <si>
    <t>97</t>
  </si>
  <si>
    <t>711142559</t>
  </si>
  <si>
    <t>Provedení izolace proti zemní vlhkosti pásy přitavením svislé NAIP</t>
  </si>
  <si>
    <t>916601089</t>
  </si>
  <si>
    <t xml:space="preserve">Provedení izolace proti zemní vlhkosti pásy přitavením  NAIP na ploše svislé S</t>
  </si>
  <si>
    <t>65,746*2 "2 vrstvy"</t>
  </si>
  <si>
    <t>98</t>
  </si>
  <si>
    <t>1758136641</t>
  </si>
  <si>
    <t>131,492*1,15 'Přepočtené koeficientem množství</t>
  </si>
  <si>
    <t>99</t>
  </si>
  <si>
    <t>711491176</t>
  </si>
  <si>
    <t>Připevnění vodorovné izolace proti tlakové vodě ukončovací lištou</t>
  </si>
  <si>
    <t>-1760510162</t>
  </si>
  <si>
    <t xml:space="preserve">Provedení izolace proti povrchové a podpovrchové tlakové vodě ostatní  na ploše vodorovné V připevnění izolace ukončovací lištou</t>
  </si>
  <si>
    <t>2,5+6,0+8,0</t>
  </si>
  <si>
    <t>100</t>
  </si>
  <si>
    <t>28323009</t>
  </si>
  <si>
    <t>lišta ukončovací pro drenážní fólie profilované tl 8mm</t>
  </si>
  <si>
    <t>467029010</t>
  </si>
  <si>
    <t>16,5*1,05 'Přepočtené koeficientem množství</t>
  </si>
  <si>
    <t>101</t>
  </si>
  <si>
    <t>711491273</t>
  </si>
  <si>
    <t>Provedení izolace proti tlakové vodě svislé z nopové folie</t>
  </si>
  <si>
    <t>1952230931</t>
  </si>
  <si>
    <t xml:space="preserve">Provedení izolace proti povrchové a podpovrchové tlakové vodě ostatní  na ploše svislé S z nopové fólie</t>
  </si>
  <si>
    <t>5,45*2,8/2+(7,95-5,45)*2,8</t>
  </si>
  <si>
    <t>7,95*0,95/2</t>
  </si>
  <si>
    <t>102</t>
  </si>
  <si>
    <t>28323005</t>
  </si>
  <si>
    <t>fólie profilovaná (nopová) drenážní HDPE s výškou nopů 8mm</t>
  </si>
  <si>
    <t>402596174</t>
  </si>
  <si>
    <t>18,406*1,2 'Přepočtené koeficientem množství</t>
  </si>
  <si>
    <t>103</t>
  </si>
  <si>
    <t>998711101</t>
  </si>
  <si>
    <t>Přesun hmot tonážní pro izolace proti vodě, vlhkosti a plynům v objektech výšky do 6 m</t>
  </si>
  <si>
    <t>-571711639</t>
  </si>
  <si>
    <t xml:space="preserve">Přesun hmot pro izolace proti vodě, vlhkosti a plynům  stanovený z hmotnosti přesunovaného materiálu vodorovná dopravní vzdálenost do 50 m v objektech výšky do 6 m</t>
  </si>
  <si>
    <t>713</t>
  </si>
  <si>
    <t>Izolace tepelné</t>
  </si>
  <si>
    <t>104</t>
  </si>
  <si>
    <t>713121111</t>
  </si>
  <si>
    <t>Montáž izolace tepelné podlah volně kladenými rohožemi, pásy, dílci, deskami 1 vrstva</t>
  </si>
  <si>
    <t>1496122234</t>
  </si>
  <si>
    <t>Montáž tepelné izolace podlah rohožemi, pásy, deskami, dílci, bloky (izolační materiál ve specifikaci) kladenými volně jednovrstvá</t>
  </si>
  <si>
    <t>19,03+5,25+13,39+4,1+10,46 "místnost 001 - 005"</t>
  </si>
  <si>
    <t>105</t>
  </si>
  <si>
    <t>28376524</t>
  </si>
  <si>
    <t>deska izolační s oboustranným rounem s rastrem PIR 1250 x 625 x 40mm</t>
  </si>
  <si>
    <t>80797352</t>
  </si>
  <si>
    <t>51,03*1,02 'Přepočtené koeficientem množství</t>
  </si>
  <si>
    <t>106</t>
  </si>
  <si>
    <t>28375675</t>
  </si>
  <si>
    <t>deska pro kročejový útlum tl 40mm</t>
  </si>
  <si>
    <t>-1516539358</t>
  </si>
  <si>
    <t>107,12*1,02 'Přepočtené koeficientem množství</t>
  </si>
  <si>
    <t>107</t>
  </si>
  <si>
    <t>28372306</t>
  </si>
  <si>
    <t>deska EPS 100 pro trvalé zatížení v tlaku (max. 2000 kg/m2) tl 60mm</t>
  </si>
  <si>
    <t>-1379911185</t>
  </si>
  <si>
    <t>19,03+5,25+13,39 "místnost 001 - 003"</t>
  </si>
  <si>
    <t>37,67*1,02 'Přepočtené koeficientem množství</t>
  </si>
  <si>
    <t>108</t>
  </si>
  <si>
    <t>28372309</t>
  </si>
  <si>
    <t>deska EPS 100 pro trvalé zatížení v tlaku (max. 2000 kg/m2) tl 100mm</t>
  </si>
  <si>
    <t>200103777</t>
  </si>
  <si>
    <t>123,94*1,02 'Přepočtené koeficientem množství</t>
  </si>
  <si>
    <t>109</t>
  </si>
  <si>
    <t>713131151</t>
  </si>
  <si>
    <t>Montáž izolace tepelné stěn a základů volně vloženými rohožemi, pásy, dílci, deskami 1 vrstva - věnce a trámy</t>
  </si>
  <si>
    <t>-1951101765</t>
  </si>
  <si>
    <t>Montáž tepelné izolace stěn rohožemi, pásy, deskami, dílci, bloky (izolační materiál ve specifikaci) vložením jednovrstvě</t>
  </si>
  <si>
    <t>7,7*0,22 "věnec V2"</t>
  </si>
  <si>
    <t>5,94*0,2 "trám T2"</t>
  </si>
  <si>
    <t>110</t>
  </si>
  <si>
    <t>28375933</t>
  </si>
  <si>
    <t>deska EPS 70 fasádní λ=0,039 tl 50mm</t>
  </si>
  <si>
    <t>-1023042916</t>
  </si>
  <si>
    <t>111</t>
  </si>
  <si>
    <t>28375936</t>
  </si>
  <si>
    <t>deska EPS 70 fasádní λ=0,039 tl 80mm</t>
  </si>
  <si>
    <t>1219625188</t>
  </si>
  <si>
    <t>112</t>
  </si>
  <si>
    <t>713151111</t>
  </si>
  <si>
    <t>Montáž izolace tepelné střech šikmých kladené volně mezi krokve rohoží, pásů, desek</t>
  </si>
  <si>
    <t>-2033944214</t>
  </si>
  <si>
    <t>Montáž tepelné izolace střech šikmých rohožemi, pásy, deskami (izolační materiál ve specifikaci) kladenými volně mezi krokve</t>
  </si>
  <si>
    <t>(3,84*2+9,44)*2,4+17,4+71,37+44,2+(2,58*2+4,77)*7,2</t>
  </si>
  <si>
    <t>113</t>
  </si>
  <si>
    <t>63166771</t>
  </si>
  <si>
    <t>pás tepelně izolační mezi krokve λ=0,036-0,037 tl 180mm</t>
  </si>
  <si>
    <t>2039293923</t>
  </si>
  <si>
    <t>245,554*1,02 'Přepočtené koeficientem množství</t>
  </si>
  <si>
    <t>114</t>
  </si>
  <si>
    <t>713151121</t>
  </si>
  <si>
    <t>Montáž izolace tepelné střech šikmých kladené volně pod krokve rohoží, pásů, desek</t>
  </si>
  <si>
    <t>1933836847</t>
  </si>
  <si>
    <t>Montáž tepelné izolace střech šikmých rohožemi, pásy, deskami (izolační materiál ve specifikaci) kladenými volně pod krokve</t>
  </si>
  <si>
    <t>115</t>
  </si>
  <si>
    <t>63166765</t>
  </si>
  <si>
    <t>pás tepelně izolační mezi krokve λ=0,036-0,037 tl 120mm</t>
  </si>
  <si>
    <t>1270780916</t>
  </si>
  <si>
    <t>116</t>
  </si>
  <si>
    <t>998713102</t>
  </si>
  <si>
    <t>Přesun hmot tonážní pro izolace tepelné v objektech v do 12 m</t>
  </si>
  <si>
    <t>188328518</t>
  </si>
  <si>
    <t>Přesun hmot pro izolace tepelné stanovený z hmotnosti přesunovaného materiálu vodorovná dopravní vzdálenost do 50 m v objektech výšky přes 6 m do 12 m</t>
  </si>
  <si>
    <t>721</t>
  </si>
  <si>
    <t>Zdravotechnika</t>
  </si>
  <si>
    <t>117</t>
  </si>
  <si>
    <t>721-01</t>
  </si>
  <si>
    <t>Zdravotechnika viz samostatný rozpočet</t>
  </si>
  <si>
    <t>kpl</t>
  </si>
  <si>
    <t>2006544441</t>
  </si>
  <si>
    <t>723</t>
  </si>
  <si>
    <t>Zdravotechnika - vnitřní plynovod</t>
  </si>
  <si>
    <t>118</t>
  </si>
  <si>
    <t>723-01</t>
  </si>
  <si>
    <t>Rozvod plynu viz samostatný rozpočet</t>
  </si>
  <si>
    <t>-2051692000</t>
  </si>
  <si>
    <t>731</t>
  </si>
  <si>
    <t>Ústřední vytápění</t>
  </si>
  <si>
    <t>119</t>
  </si>
  <si>
    <t>731-01</t>
  </si>
  <si>
    <t>Ústřední topení viz samostatný rozpočet</t>
  </si>
  <si>
    <t>-1961027637</t>
  </si>
  <si>
    <t>741</t>
  </si>
  <si>
    <t>Elektroinstalace</t>
  </si>
  <si>
    <t>120</t>
  </si>
  <si>
    <t>741-01</t>
  </si>
  <si>
    <t>Elektroinstalace viz samostatný rozpočet</t>
  </si>
  <si>
    <t>618244840</t>
  </si>
  <si>
    <t>751</t>
  </si>
  <si>
    <t>Vzduchotechnika</t>
  </si>
  <si>
    <t>121</t>
  </si>
  <si>
    <t>751-01</t>
  </si>
  <si>
    <t>Vzduchotechnika viz samostatný rozpočet</t>
  </si>
  <si>
    <t>1841765475</t>
  </si>
  <si>
    <t>122</t>
  </si>
  <si>
    <t>751398012</t>
  </si>
  <si>
    <t>Mtž větrací mřížky na kruhové potrubí D do 200 mm</t>
  </si>
  <si>
    <t>709299974</t>
  </si>
  <si>
    <t xml:space="preserve">Montáž ostatních zařízení  větrací mřížky na kruhové potrubí, průměru přes 100 do 200 mm</t>
  </si>
  <si>
    <t>123</t>
  </si>
  <si>
    <t>751-02</t>
  </si>
  <si>
    <t>Dodávka kruhové větrací mřížky DN 150 mm se síťkou</t>
  </si>
  <si>
    <t>-1301795574</t>
  </si>
  <si>
    <t>762</t>
  </si>
  <si>
    <t>Konstrukce tesařské</t>
  </si>
  <si>
    <t>124</t>
  </si>
  <si>
    <t>762332132</t>
  </si>
  <si>
    <t>Montáž vázaných kcí krovů pravidelných z hraněného řeziva průřezové plochy do 224 cm2</t>
  </si>
  <si>
    <t>930662437</t>
  </si>
  <si>
    <t xml:space="preserve">Montáž vázaných konstrukcí krovů  střech pultových, sedlových, valbových, stanových čtvercového nebo obdélníkového půdorysu, z řeziva hraněného průřezové plochy přes 120 do 224 cm2</t>
  </si>
  <si>
    <t>5,51*28 "krokev 100/200 mm"</t>
  </si>
  <si>
    <t>4,5*2 "krokev 100/200 mm"</t>
  </si>
  <si>
    <t>4,0*2 "krokev 100/200 mm"</t>
  </si>
  <si>
    <t>1,5*2 "krokev 100/200 mm"</t>
  </si>
  <si>
    <t>4,75*44 "krokev 80/180 mm"</t>
  </si>
  <si>
    <t>5,34*32 "krokev 80/180 mm"</t>
  </si>
  <si>
    <t>3,2*20 "krokev 80/180 mm"</t>
  </si>
  <si>
    <t>3,5*4 "krokev 80/180 mm"</t>
  </si>
  <si>
    <t>4,605*17 "kleština 80/160 mm"</t>
  </si>
  <si>
    <t>6,0*13 "kleština 80/180 mm"</t>
  </si>
  <si>
    <t>4,45*6 "kleština 80/180 mm"</t>
  </si>
  <si>
    <t>2,9*13 "kleština 80/180 mm"</t>
  </si>
  <si>
    <t>5,23*10 "kleština 80/160 mm"</t>
  </si>
  <si>
    <t>13,090*2 "pozednice 140/120 mm"</t>
  </si>
  <si>
    <t>7,15*1 "pozednice 140/120 mm"</t>
  </si>
  <si>
    <t>24,8*1 "pozednice 140/120 mm"</t>
  </si>
  <si>
    <t>9,05*1 "pozednice 140/120 mm"</t>
  </si>
  <si>
    <t>4,41*1 "sloupek 140/140 mm"</t>
  </si>
  <si>
    <t>1,5*(2+2+4+4+4+8+2) "pásek 140/140 mm"</t>
  </si>
  <si>
    <t>4,0*15 "nosný rošt podhledu 80/160 mm"</t>
  </si>
  <si>
    <t>3,275*5 "nosný rošt podhledu 80/160 mm"</t>
  </si>
  <si>
    <t>5,525*5 "nosný rošt podhledu 80/160 mm"</t>
  </si>
  <si>
    <t>1,0*20 "nosný rošt podhledu 80/160 mm"</t>
  </si>
  <si>
    <t>125</t>
  </si>
  <si>
    <t>60512130</t>
  </si>
  <si>
    <t>hranol stavební řezivo průřezu do 224cm2 do dl 6m</t>
  </si>
  <si>
    <t>-373752383</t>
  </si>
  <si>
    <t>5,51*28*0,1*0,2 "krokev 100/200 mm"</t>
  </si>
  <si>
    <t>4,5*2*0,1*0,2 "krokev 100/200 mm"</t>
  </si>
  <si>
    <t>4,0*2*0,1*0,2 "krokev 100/200 mm"</t>
  </si>
  <si>
    <t>1,5*2*0,1*0,2 "krokev 100/200 mm"</t>
  </si>
  <si>
    <t>4,75*44*0,08*0,18 "krokev 80/180 mm"</t>
  </si>
  <si>
    <t>5,34*32*0,08*0,18 "krokev 80/180 mm"</t>
  </si>
  <si>
    <t>3,2*20*0,08*0,18 "krokev 80/180 mm"</t>
  </si>
  <si>
    <t>3,5*4*0,08*0,18 "krokev 80/180 mm"</t>
  </si>
  <si>
    <t>4,605*17*0,08*0,16 "kleština 80/160 mm"</t>
  </si>
  <si>
    <t>6,0*13*0,08*0,18 "kleština 80/180 mm"</t>
  </si>
  <si>
    <t>4,45*6*0,08*0,18 "kleština 80/180 mm"</t>
  </si>
  <si>
    <t>2,9*13*0,08*0,18 "kleština 80/180 mm"</t>
  </si>
  <si>
    <t>5,23*10*0,08*0,16 "kleština 80/160 mm"</t>
  </si>
  <si>
    <t>13,090*2*0,14*0,12 "pozednice 140/120 mm"</t>
  </si>
  <si>
    <t>7,15*1*0,14*0,12 "pozednice 140/120 mm"</t>
  </si>
  <si>
    <t>24,8*1*0,14*0,12 "pozednice 140/120 mm"</t>
  </si>
  <si>
    <t>9,05*1*0,14*0,12 "pozednice 140/120 mm"</t>
  </si>
  <si>
    <t>4,41*1*0,14*0,14 "sloupek 140/140 mm"</t>
  </si>
  <si>
    <t>1,5*(2+2+4+4+4+8+2)*0,14*0,14 "pásek 140/140 mm"</t>
  </si>
  <si>
    <t>4,0*15*0,08*0,16 "nosný rošt podhledu 80/160 mm"</t>
  </si>
  <si>
    <t>3,275*5*0,08*0,16 "nosný rošt podhledu 80/160 mm"</t>
  </si>
  <si>
    <t>5,525*5*0,08*0,16 "nosný rošt podhledu 80/160 mm"</t>
  </si>
  <si>
    <t>1,0*20*0,08*0,16 "nosný rošt podhledu 80/160 mm"</t>
  </si>
  <si>
    <t>17,369*1,05 'Přepočtené koeficientem množství</t>
  </si>
  <si>
    <t>126</t>
  </si>
  <si>
    <t>762332133</t>
  </si>
  <si>
    <t>Montáž vázaných kcí krovů pravidelných z hraněného řeziva průřezové plochy do 288 cm2</t>
  </si>
  <si>
    <t>-2039940937</t>
  </si>
  <si>
    <t xml:space="preserve">Montáž vázaných konstrukcí krovů  střech pultových, sedlových, valbových, stanových čtvercového nebo obdélníkového půdorysu, z řeziva hraněného průřezové plochy přes 224 do 288 cm2</t>
  </si>
  <si>
    <t>13,0*1 "vaznice 160/180 mm"</t>
  </si>
  <si>
    <t>2,48*1 "sloupek 160/160 mm"</t>
  </si>
  <si>
    <t>1,49*2 "sloupek 160/160 mm"</t>
  </si>
  <si>
    <t>1,4*2 "sloupek 160/160 mm"</t>
  </si>
  <si>
    <t>2,5*2 "sloupek 160/160 mm"</t>
  </si>
  <si>
    <t>3,45*4 "sloupek 160/160 mm"</t>
  </si>
  <si>
    <t>1,29*1 "sloupek 160/160 mm"</t>
  </si>
  <si>
    <t>127</t>
  </si>
  <si>
    <t>60512135</t>
  </si>
  <si>
    <t>hranol stavební řezivo průřezu do 288cm2 do dl 6m</t>
  </si>
  <si>
    <t>554120486</t>
  </si>
  <si>
    <t>13,0*1*0,16*0,18 "vaznice 160/180 mm"</t>
  </si>
  <si>
    <t>2,48*1*0,16*0,16 "sloupek 160/160 mm"</t>
  </si>
  <si>
    <t>1,49*2*0,16*0,16 "sloupek 160/160 mm"</t>
  </si>
  <si>
    <t>1,4*2*0,16*0,16 "sloupek 160/160 mm"</t>
  </si>
  <si>
    <t>2,5*2*0,16*0,16 "sloupek 160/160 mm"</t>
  </si>
  <si>
    <t>3,45*4*0,16*0,16 "sloupek 160/160 mm"</t>
  </si>
  <si>
    <t>1,29*1*0,16*0,16 "sloupek 160/160 mm"</t>
  </si>
  <si>
    <t>1,099*1,05 'Přepočtené koeficientem množství</t>
  </si>
  <si>
    <t>128</t>
  </si>
  <si>
    <t>762332134</t>
  </si>
  <si>
    <t>Montáž vázaných kcí krovů pravidelných z hraněného řeziva průřezové plochy do 450 cm2</t>
  </si>
  <si>
    <t>-1635474706</t>
  </si>
  <si>
    <t xml:space="preserve">Montáž vázaných konstrukcí krovů  střech pultových, sedlových, valbových, stanových čtvercového nebo obdélníkového půdorysu, z řeziva hraněného průřezové plochy přes 288 do 450 cm2</t>
  </si>
  <si>
    <t>8,0*2 "úžlabní krokev 160/240 mm"</t>
  </si>
  <si>
    <t>17,15*1 "vrcholová vaznice 160/240 mm"</t>
  </si>
  <si>
    <t>25,2*1 "vaznice 160/200 mm"</t>
  </si>
  <si>
    <t>9,45*1 "vaznice 160/200 mm"</t>
  </si>
  <si>
    <t>15,7*1 "vrcholová vaznice 160/200 mm"</t>
  </si>
  <si>
    <t>9,45*1 "vrcholová vaznice 160/200 mm"</t>
  </si>
  <si>
    <t>129</t>
  </si>
  <si>
    <t>60512140</t>
  </si>
  <si>
    <t>hranol stavební řezivo průřezu do 450cm2 do dl 6m</t>
  </si>
  <si>
    <t>-73132532</t>
  </si>
  <si>
    <t>8,0*2*0,16*0,24 "úžlabní krokev 160/240 mm"</t>
  </si>
  <si>
    <t>17,15*1*0,16*0,24 "vrcholová vaznice 160/240 mm"</t>
  </si>
  <si>
    <t>25,2*1*0,16*0,20 "vaznice 160/200 mm"</t>
  </si>
  <si>
    <t>9,45*1*0,16*0,20 "vaznice 160/200 mm"</t>
  </si>
  <si>
    <t>15,7*1*0,16*0,20 "vrcholová vaznice 160/200 mm"</t>
  </si>
  <si>
    <t>9,45*1*0,16*0,20 "vrcholová vaznice 160/200 mm"</t>
  </si>
  <si>
    <t>3,185*1,05 'Přepočtené koeficientem množství</t>
  </si>
  <si>
    <t>130</t>
  </si>
  <si>
    <t>762332135</t>
  </si>
  <si>
    <t>Montáž vázaných kcí krovů pravidelných z hraněného řeziva průřezové plochy přes 450 cm2</t>
  </si>
  <si>
    <t>518840095</t>
  </si>
  <si>
    <t xml:space="preserve">Montáž vázaných konstrukcí krovů  střech pultových, sedlových, valbových, stanových čtvercového nebo obdélníkového půdorysu, z řeziva hraněného průřezové plochy přes 450 cm2</t>
  </si>
  <si>
    <t>4,76*1 "podpěra pod sloupek 200/260 mm"</t>
  </si>
  <si>
    <t>5,8*2 "podpěra pod sloupek 200/260 mm"</t>
  </si>
  <si>
    <t>131</t>
  </si>
  <si>
    <t>60512145</t>
  </si>
  <si>
    <t>hranol stavební řezivo průřezu nad 450cm2 do dl 6m</t>
  </si>
  <si>
    <t>547247678</t>
  </si>
  <si>
    <t>4,76*1*0,20*0,26 "podpěra pod sloupek 200/260 mm"</t>
  </si>
  <si>
    <t>5,8*2*0,20*0,26 "podpěra pod sloupek 200/260 mm"</t>
  </si>
  <si>
    <t>0,851*1,05 'Přepočtené koeficientem množství</t>
  </si>
  <si>
    <t>132</t>
  </si>
  <si>
    <t>762342214</t>
  </si>
  <si>
    <t>Montáž laťování na střechách jednoduchých sklonu do 60° osové vzdálenosti do 360 mm</t>
  </si>
  <si>
    <t>-1062903654</t>
  </si>
  <si>
    <t>Bednění a laťování montáž laťování střech jednoduchých sklonu do 60° při osové vzdálenosti latí přes 150 do 360 mm</t>
  </si>
  <si>
    <t>131,99+148,35+67,22+67,22+80,34+82,19</t>
  </si>
  <si>
    <t>-0,78*1,18*17 "odpočet otvorů"</t>
  </si>
  <si>
    <t>133</t>
  </si>
  <si>
    <t>60514114</t>
  </si>
  <si>
    <t>řezivo jehličnaté lať impregnovaná dl 4 m</t>
  </si>
  <si>
    <t>-1103022747</t>
  </si>
  <si>
    <t>(131,99+148,35+67,22+67,22+80,34+82,19-0,78*1,18*17)/0,35*0,04*0,06</t>
  </si>
  <si>
    <t>3,851*1,1 'Přepočtené koeficientem množství</t>
  </si>
  <si>
    <t>134</t>
  </si>
  <si>
    <t>762342441</t>
  </si>
  <si>
    <t>Montáž lišt trojúhelníkových nebo kontralatí na střechách sklonu do 60°</t>
  </si>
  <si>
    <t>-368852399</t>
  </si>
  <si>
    <t>Bednění a laťování montáž lišt trojúhelníkových nebo kontralatí</t>
  </si>
  <si>
    <t>1139,735+41,35+92,95+16,36</t>
  </si>
  <si>
    <t>135</t>
  </si>
  <si>
    <t>-248074954</t>
  </si>
  <si>
    <t>1290,395*0,04*0,06</t>
  </si>
  <si>
    <t>3,097*1,1 'Přepočtené koeficientem množství</t>
  </si>
  <si>
    <t>136</t>
  </si>
  <si>
    <t>762395000</t>
  </si>
  <si>
    <t>Spojovací prostředky krovů, bednění, laťování, nadstřešních konstrukcí</t>
  </si>
  <si>
    <t>177013500</t>
  </si>
  <si>
    <t xml:space="preserve">Spojovací prostředky krovů, bednění a laťování, nadstřešních konstrukcí  svory, prkna, hřebíky, pásová ocel, vruty</t>
  </si>
  <si>
    <t>18,237+1,154+3,344+0,894+4,236+3,407</t>
  </si>
  <si>
    <t>137</t>
  </si>
  <si>
    <t>998762102</t>
  </si>
  <si>
    <t>Přesun hmot tonážní pro kce tesařské v objektech v do 12 m</t>
  </si>
  <si>
    <t>2117012554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</si>
  <si>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</si>
  <si>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</si>
  <si>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</si>
  <si>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138</t>
  </si>
  <si>
    <t>763131411</t>
  </si>
  <si>
    <t>SDK podhled desky 1xA 12,5 bez TI dvouvrstvá spodní kce profil CD+UD</t>
  </si>
  <si>
    <t>-1576369434</t>
  </si>
  <si>
    <t xml:space="preserve">Podhled ze sádrokartonových desek  dvouvrstvá zavěšená spodní konstrukce z ocelových profilů CD, UD jednoduše opláštěná deskou standardní A, tl. 12,5 mm, bez TI</t>
  </si>
  <si>
    <t>20,69+72,75+4,25 "místnost 101, 110, 118"</t>
  </si>
  <si>
    <t>139</t>
  </si>
  <si>
    <t>763131431</t>
  </si>
  <si>
    <t>SDK podhled deska 1xDF 12,5 bez TI dvouvrstvá spodní kce profil CD+UD</t>
  </si>
  <si>
    <t>-279269025</t>
  </si>
  <si>
    <t xml:space="preserve">Podhled ze sádrokartonových desek  dvouvrstvá zavěšená spodní konstrukce z ocelových profilů CD, UD jednoduše opláštěná deskou protipožární DF, tl. 12,5 mm, bez TI</t>
  </si>
  <si>
    <t>44,2+71,37 "místnost 124, 125"</t>
  </si>
  <si>
    <t>(3,32*2+9,7)*2,4 "místnost 206"</t>
  </si>
  <si>
    <t>3,35*5,15 "místnost 208"</t>
  </si>
  <si>
    <t>(2,06*2+4,33)*7,2 "místnost 201 - 204"</t>
  </si>
  <si>
    <t>-0,78*1,18*3 "odpočet střešních oken"</t>
  </si>
  <si>
    <t>140</t>
  </si>
  <si>
    <t>763131451</t>
  </si>
  <si>
    <t>SDK podhled deska 1xH2 12,5 bez TI dvouvrstvá spodní kce profil CD+UD</t>
  </si>
  <si>
    <t>-1893073873</t>
  </si>
  <si>
    <t xml:space="preserve">Podhled ze sádrokartonových desek  dvouvrstvá zavěšená spodní konstrukce z ocelových profilů CD, UD jednoduše opláštěná deskou impregnovanou H2, tl. 12,5 mm, bez TI</t>
  </si>
  <si>
    <t>1,76+10,13+11,71+1,26+3,98+9,24 "místnost 111, 119 - 123"</t>
  </si>
  <si>
    <t>141</t>
  </si>
  <si>
    <t>763164715</t>
  </si>
  <si>
    <t>SDK obklad kcí uzavřeného tvaru š do 0,8 m desky 1xDF 12,5</t>
  </si>
  <si>
    <t>-1293769690</t>
  </si>
  <si>
    <t>Obklad konstrukcí sádrokartonovými deskami včetně ochranných úhelníků uzavřeného tvaru rozvinuté šíře do 0,8 m, opláštěný deskou protipožární DF, tl. 12,5 mm</t>
  </si>
  <si>
    <t>2,8+3,4*3</t>
  </si>
  <si>
    <t>142</t>
  </si>
  <si>
    <t>998763302</t>
  </si>
  <si>
    <t>Přesun hmot tonážní pro sádrokartonové konstrukce v objektech v do 12 m</t>
  </si>
  <si>
    <t>1402940561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</si>
  <si>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</si>
  <si>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</si>
  <si>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</si>
  <si>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143</t>
  </si>
  <si>
    <t>764111651</t>
  </si>
  <si>
    <t>Krytina střechy rovné z taškových tabulí z Pz plechu s povrchovou úpravou sklonu do 30°</t>
  </si>
  <si>
    <t>1381974907</t>
  </si>
  <si>
    <t>Krytina ze svitků nebo z taškových tabulí z pozinkovaného plechu s povrchovou úpravou s úpravou u okapů, prostupů a výčnělků střechy rovné z taškových tabulí, sklon střechy do 30°</t>
  </si>
  <si>
    <t>144</t>
  </si>
  <si>
    <t>764213652</t>
  </si>
  <si>
    <t>Střešní výlez pro krytinu skládanou nebo plechovou z Pz s povrchovou úpravou</t>
  </si>
  <si>
    <t>-1923957734</t>
  </si>
  <si>
    <t>Oplechování střešních prvků z pozinkovaného plechu s povrchovou úpravou střešní výlez rozměru 600 x 600 mm, střechy s krytinou skládanou nebo plechovou</t>
  </si>
  <si>
    <t>145</t>
  </si>
  <si>
    <t>764216642</t>
  </si>
  <si>
    <t>Oplechování rovných parapetů celoplošně lepené z Pz s povrchovou úpravou rš 200 mm</t>
  </si>
  <si>
    <t>-708455303</t>
  </si>
  <si>
    <t>Oplechování parapetů z pozinkovaného plechu s povrchovou úpravou rovných celoplošně lepené, bez rohů rš 200 mm</t>
  </si>
  <si>
    <t>1,5*10+1,0*2+0,625*4 "okna"</t>
  </si>
  <si>
    <t>146</t>
  </si>
  <si>
    <t>764511602</t>
  </si>
  <si>
    <t>Žlab podokapní půlkruhový z Pz s povrchovou úpravou rš 330 mm</t>
  </si>
  <si>
    <t>-1586256494</t>
  </si>
  <si>
    <t>Žlab podokapní z pozinkovaného plechu s povrchovou úpravou včetně háků a čel půlkruhový rš 330 mm</t>
  </si>
  <si>
    <t>25,7+9,5+7,6+13,1+13,1</t>
  </si>
  <si>
    <t>147</t>
  </si>
  <si>
    <t>764518622</t>
  </si>
  <si>
    <t>Svody kruhové včetně objímek, kolen, odskoků z Pz s povrchovou úpravou průměru 100 mm</t>
  </si>
  <si>
    <t>624405351</t>
  </si>
  <si>
    <t>Svod z pozinkovaného plechu s upraveným povrchem včetně objímek, kolen a odskoků kruhový, průměru 100 mm</t>
  </si>
  <si>
    <t>4,87*3+6,78+6,67*2+4,87</t>
  </si>
  <si>
    <t>148</t>
  </si>
  <si>
    <t>998764102</t>
  </si>
  <si>
    <t>Přesun hmot tonážní pro konstrukce klempířské v objektech v do 12 m</t>
  </si>
  <si>
    <t>553895188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</si>
  <si>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</si>
  <si>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</si>
  <si>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</si>
  <si>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149</t>
  </si>
  <si>
    <t>765191011</t>
  </si>
  <si>
    <t>Montáž pojistné hydroizolační fólie kladené ve sklonu do 30° volně na krokve</t>
  </si>
  <si>
    <t>-1512609697</t>
  </si>
  <si>
    <t xml:space="preserve">Montáž pojistné hydroizolační fólie  kladené ve sklonu přes 20° volně na krokve</t>
  </si>
  <si>
    <t>150</t>
  </si>
  <si>
    <t>63150819</t>
  </si>
  <si>
    <t>fólie kontaktní difuzně propustná pro doplňkovou hydroizolační vrstvu, jednovrstvá mikrovláknitá s funkční vrstvou tl 220μm</t>
  </si>
  <si>
    <t>-1949603403</t>
  </si>
  <si>
    <t>561,663*1,1 'Přepočtené koeficientem množství</t>
  </si>
  <si>
    <t>151</t>
  </si>
  <si>
    <t>765191031</t>
  </si>
  <si>
    <t>Lepení těsnících pásků pod kontralatě</t>
  </si>
  <si>
    <t>19102571</t>
  </si>
  <si>
    <t>Montáž pojistné hydroizolační nebo parotěsné fólie lepení těsnících pásků pod kontralatě</t>
  </si>
  <si>
    <t>1067,63+117,09+30,95+16,32</t>
  </si>
  <si>
    <t>152</t>
  </si>
  <si>
    <t>28329303</t>
  </si>
  <si>
    <t>páska těsnící jednostranně lepící butylkaučuková pod kontralatě š 50mm</t>
  </si>
  <si>
    <t>1711843968</t>
  </si>
  <si>
    <t>1231,99*1,1 'Přepočtené koeficientem množství</t>
  </si>
  <si>
    <t>153</t>
  </si>
  <si>
    <t>998765102</t>
  </si>
  <si>
    <t>Přesun hmot tonážní pro krytiny skládané v objektech v do 12 m</t>
  </si>
  <si>
    <t>-1373984697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</si>
  <si>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</si>
  <si>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</si>
  <si>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</si>
  <si>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154</t>
  </si>
  <si>
    <t>766671024</t>
  </si>
  <si>
    <t>Montáž střešního okna do krytiny tvarované 78 x 118 cm</t>
  </si>
  <si>
    <t>-1222270497</t>
  </si>
  <si>
    <t xml:space="preserve">Montáž střešních oken dřevěných nebo plastových  kyvných, výklopných/kyvných s okenním rámem a lemováním, s plisovaným límcem, s napojením na krytinu do krytiny tvarované, rozměru 78 x 118 cm</t>
  </si>
  <si>
    <t>155</t>
  </si>
  <si>
    <t>61124498</t>
  </si>
  <si>
    <t>okno střešní dřevěné kyvné, izolační trojsklo 78x118cm, Uw=1,1W/m2K Al oplechování</t>
  </si>
  <si>
    <t>1751112302</t>
  </si>
  <si>
    <t>156</t>
  </si>
  <si>
    <t>61124163</t>
  </si>
  <si>
    <t>lemování střešních oken 780x1180mm</t>
  </si>
  <si>
    <t>-1413763654</t>
  </si>
  <si>
    <t>157</t>
  </si>
  <si>
    <t>61124233</t>
  </si>
  <si>
    <t>manžeta z parotěsné fólie pro střešní okno 780x1180mm</t>
  </si>
  <si>
    <t>-852538414</t>
  </si>
  <si>
    <t>158</t>
  </si>
  <si>
    <t>61124060</t>
  </si>
  <si>
    <t>zateplovací sada střešních oken rám 780x1180mm</t>
  </si>
  <si>
    <t>sada</t>
  </si>
  <si>
    <t>1635249427</t>
  </si>
  <si>
    <t>159</t>
  </si>
  <si>
    <t>766694111</t>
  </si>
  <si>
    <t>Montáž parapetních desek dřevěných nebo plastových šířky do 30 cm délky do 1,0 m</t>
  </si>
  <si>
    <t>571777482</t>
  </si>
  <si>
    <t>Montáž ostatních truhlářských konstrukcí parapetních desek dřevěných nebo plastových šířky do 300 mm, délky do 1000 mm</t>
  </si>
  <si>
    <t>160</t>
  </si>
  <si>
    <t>766694112</t>
  </si>
  <si>
    <t>Montáž parapetních desek dřevěných nebo plastových šířky do 30 cm délky do 1,6 m</t>
  </si>
  <si>
    <t>1067972273</t>
  </si>
  <si>
    <t>Montáž ostatních truhlářských konstrukcí parapetních desek dřevěných nebo plastových šířky do 300 mm, délky přes 1000 do 1600 mm</t>
  </si>
  <si>
    <t>161</t>
  </si>
  <si>
    <t>61140080</t>
  </si>
  <si>
    <t>parapet plastový vnitřní – š 300mm, barva bílá</t>
  </si>
  <si>
    <t>545122917</t>
  </si>
  <si>
    <t>1,5*1 "1S</t>
  </si>
  <si>
    <t>1,0*2+0,625*1+1,5*6+0,625*6+1,5 "1NP</t>
  </si>
  <si>
    <t>1,5*2 "2NP</t>
  </si>
  <si>
    <t>21,375*1,1 'Přepočtené koeficientem množství</t>
  </si>
  <si>
    <t>162</t>
  </si>
  <si>
    <t>766-D1</t>
  </si>
  <si>
    <t>M+D Dveře vchodové hliníkové dvoukřídlé 1800x2100mm, barva 23 - světle šedá, dvoukřídlé, otevíravé, viz Tabulka dveří</t>
  </si>
  <si>
    <t>-1221280542</t>
  </si>
  <si>
    <t>M+D Dveře vchodové hliníkové dvoukřídlé 1800x2100mm, barva 23 - světle šedá, dvoukřídlé, otevíravé, viz Tabulka dveří
Vybavení: Klika - klika, zámek FAB, vícebodové zamykání, mléčná skleněná bezpečnostní výplň</t>
  </si>
  <si>
    <t>163</t>
  </si>
  <si>
    <t>766-D3</t>
  </si>
  <si>
    <t>M+D Dveře vchodové hliníkové jednokřídlé 900x2100mm, barva 23 - světle šedá, jednokřídlé, otevíravé, viz Tabulka dveří</t>
  </si>
  <si>
    <t>-2122193066</t>
  </si>
  <si>
    <t>M+D Dveře vchodové hliníkové jednokřídlé 900x2100mm, barva 23 - světle šedá, jednokřídlé, otevíravé, viz Tabulka dveří
Vybavení: Klika - klika, zámek FAB, vícebodové zamykání, mléčná skleněná bezpečnostní výplň</t>
  </si>
  <si>
    <t>164</t>
  </si>
  <si>
    <t>766-D4</t>
  </si>
  <si>
    <t>M+D Vnitřní dveře jednokřídlé 800x1970 mm s DTD výplní, CPL laminátový povrch s obložkovou zárubní, částečně prosklené</t>
  </si>
  <si>
    <t>1563735816</t>
  </si>
  <si>
    <t>M+D Vnitřní dveře jednokřídlé 800x1970 mm s DTD výplní, CPL laminátový povrch s obložkovou zárubní, částečně prosklené
Výbava: Klika - klika, zámek, mléčná skleněná bezpečnostní výplň</t>
  </si>
  <si>
    <t>165</t>
  </si>
  <si>
    <t>766-D6</t>
  </si>
  <si>
    <t>M+D Vnitřní dveře jednokřídlé 800x1970 mm s DTD výplní, CPL laminátový povrch s obložkovou zárubní, částečně prosklené, požární odolnost EW15 DP3</t>
  </si>
  <si>
    <t>1838735525</t>
  </si>
  <si>
    <t>M+D Vnitřní dveře jednokřídlé 800x1970 mm s DTD výplní, CPL laminátový povrch s obložkovou zárubní, částečně prosklené, požární odolnost EW15 DP3
Výbava: Klika - klika, zámek, mléčná skleněná bezpečnostní výplň, samozavírač</t>
  </si>
  <si>
    <t>166</t>
  </si>
  <si>
    <t>766-D7</t>
  </si>
  <si>
    <t>M+D Vnitřní dveře jednokřídlé 700x1970 mm s DTD výplní, CPL laminátový povrch s obložkovou zárubní, částečně prosklené</t>
  </si>
  <si>
    <t>1319171467</t>
  </si>
  <si>
    <t>M+D Vnitřní dveře jednokřídlé 700x1970 mm s DTD výplní, CPL laminátový povrch s obložkovou zárubní, částečně prosklené
Výbava: Klika - klika, zámek, mléčná skleněná bezpečnostní výplň</t>
  </si>
  <si>
    <t>167</t>
  </si>
  <si>
    <t>766-D8</t>
  </si>
  <si>
    <t>M+D Vnitřní dveře jednokřídlé 900x1970 mm s DTD výplní, CPL laminátový povrch s obložkovou zárubní, částečně prosklené</t>
  </si>
  <si>
    <t>1835815797</t>
  </si>
  <si>
    <t>M+D Vnitřní dveře jednokřídlé 900x1970 mm s DTD výplní, CPL laminátový povrch s obložkovou zárubní, částečně prosklené
Výbava: Klika - klika, zámek, mléčná skleněná bezpečnostní výplň</t>
  </si>
  <si>
    <t>168</t>
  </si>
  <si>
    <t>766-D9</t>
  </si>
  <si>
    <t>M+D Vnitřní dveře dvoukřídlé 1600x1970 mm s DTD výplní, CPL laminátový povrch s obložkovou zárubní, částečně prosklené</t>
  </si>
  <si>
    <t>1174225280</t>
  </si>
  <si>
    <t>M+D Vnitřní dveře dvoukřídlé 1600x1970 mm s DTD výplní, CPL laminátový povrch s obložkovou zárubní, částečně prosklené
Výbava: Klika - klika, zámek, mléčná skleněná bezpečnostní výplň</t>
  </si>
  <si>
    <t>169</t>
  </si>
  <si>
    <t>766-D10</t>
  </si>
  <si>
    <t>M+D Vnitřní dveře dvoukřídlé 1600x1970 mm s DTD výplní, CPL laminátový povrch s obložkovou zárubní, částečně prosklené, požární odolnost EW15 DP3</t>
  </si>
  <si>
    <t>-412547</t>
  </si>
  <si>
    <t>M+D Vnitřní dveře dvoukřídlé 1600x1970 mm s DTD výplní, CPL laminátový povrch s obložkovou zárubní, částečně prosklené, požární odolnost EW15 DP3
Výbava: Klika - klika, zámek, mléčná skleněná bezpečnostní výplň, samozavírač obou křídel s koordinátorem</t>
  </si>
  <si>
    <t>170</t>
  </si>
  <si>
    <t>766-D11</t>
  </si>
  <si>
    <t>M+D Garážová sekční vrata 2000x2300 mm s integrovanými dveřmi š. min. 800 mm se sníženým prahem a integrovanými prosvětlovacími panely</t>
  </si>
  <si>
    <t>2054561920</t>
  </si>
  <si>
    <t>M+D Garážová sekční vrata 2000x2300 mm s integrovanými dveřmi š. min. 800 mm se sníženým prahem a integrovanými prosvětlovacími panely
Výbava: Elektrický motorový pohon s dálkovým a centrálním ovládáním, možnost vnitřního manuálního otevření</t>
  </si>
  <si>
    <t>171</t>
  </si>
  <si>
    <t>766-D12</t>
  </si>
  <si>
    <t>M+D Garážová sekční vrata 3000x3500 mm s integrovanými dveřmi š. min. 800 mm se sníženým prahem</t>
  </si>
  <si>
    <t>1787220297</t>
  </si>
  <si>
    <t>M+D Garážová sekční vrata 3000x3500 mm s integrovanými dveřmi š. min. 800 mm se sníženým prahem
Výbava: Elektrický motorový pohon s dálkovým a centrálním ovládáním, možnost vnitřního manuálního otevření</t>
  </si>
  <si>
    <t>172</t>
  </si>
  <si>
    <t>766-D13</t>
  </si>
  <si>
    <t>M+D Garážová sekční vrata 3975x4000 mm s integrovanými dveřmi š. min. 800 mm se sníženým prahem</t>
  </si>
  <si>
    <t>-889196365</t>
  </si>
  <si>
    <t>M+D Garážová sekční vrata 3975x4000 mm s integrovanými dveřmi š. min. 800 mm se sníženým prahem
Výbava: Elektrický motorový pohon s dálkovým a centrálním ovládáním, možnost vnitřního manuálního otevření</t>
  </si>
  <si>
    <t>173</t>
  </si>
  <si>
    <t>766-O01</t>
  </si>
  <si>
    <t>M+D Okno plastové 625x750 mm, jednokřídlé, otevíravé, sklopné, izolační dvojsklo, Uw≤1,2 W/(m2*K) viz Tabulka oken</t>
  </si>
  <si>
    <t>1280747178</t>
  </si>
  <si>
    <t>174</t>
  </si>
  <si>
    <t>766-O02</t>
  </si>
  <si>
    <t>M+D Okno plastové 1000x1750 mm, jednokřídlé, otevíravé, sklopné, izolační dvojsklo, Uw≤1,2 W/(m2*K) viz Tabulka oken</t>
  </si>
  <si>
    <t>-1547341850</t>
  </si>
  <si>
    <t>175</t>
  </si>
  <si>
    <t>766-O05</t>
  </si>
  <si>
    <t>M+D Okno plastové 1500x750 mm, jednokřídlé, otevíravé, sklopné, izolační dvojsklo, Uw≤1,2 W/(m2*K) viz Tabulka oken</t>
  </si>
  <si>
    <t>845002743</t>
  </si>
  <si>
    <t>176</t>
  </si>
  <si>
    <t>766-S04</t>
  </si>
  <si>
    <t>M+D Sanitární příčka výšky 2,0 m o rozměru 1,4 m</t>
  </si>
  <si>
    <t>-813400916</t>
  </si>
  <si>
    <t>177</t>
  </si>
  <si>
    <t>766-S05</t>
  </si>
  <si>
    <t>M+D Sanitární příčka výšky 2,0 m o rozměru 2,2 m</t>
  </si>
  <si>
    <t>418539665</t>
  </si>
  <si>
    <t>178</t>
  </si>
  <si>
    <t>766-S06</t>
  </si>
  <si>
    <t>M+D Sanitární příčka výšky 2,0 m o rozměru 1,35 + 0,15 m</t>
  </si>
  <si>
    <t>-1131190338</t>
  </si>
  <si>
    <t>179</t>
  </si>
  <si>
    <t>766-S07</t>
  </si>
  <si>
    <t>M+D Sanitární příčka výšky 2,0 m o rozměru 0,6 + 0,15 m</t>
  </si>
  <si>
    <t>-956969922</t>
  </si>
  <si>
    <t>180</t>
  </si>
  <si>
    <t>766-S08</t>
  </si>
  <si>
    <t xml:space="preserve">M+D Sanitární příčka výšky 2,0 m o rozměru 2,45 +1,0 + 1,55  m</t>
  </si>
  <si>
    <t>-782837310</t>
  </si>
  <si>
    <t>181</t>
  </si>
  <si>
    <t>998766102</t>
  </si>
  <si>
    <t>Přesun hmot tonážní pro konstrukce truhlářské v objektech v do 12 m</t>
  </si>
  <si>
    <t>32994482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</si>
  <si>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</si>
  <si>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</si>
  <si>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</si>
  <si>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182</t>
  </si>
  <si>
    <t>767-01</t>
  </si>
  <si>
    <t>D+M Kotevní prvek K1 včetně spojovacích prvků</t>
  </si>
  <si>
    <t>-2085589999</t>
  </si>
  <si>
    <t>183</t>
  </si>
  <si>
    <t>767-012</t>
  </si>
  <si>
    <t>D+M Kotevní prvek K2 včetně spojovacích prvků</t>
  </si>
  <si>
    <t>1449372650</t>
  </si>
  <si>
    <t>184</t>
  </si>
  <si>
    <t>767-03</t>
  </si>
  <si>
    <t>D+M Kotevní prvek K3 včetně spojovacích prvků</t>
  </si>
  <si>
    <t>-121979325</t>
  </si>
  <si>
    <t>185</t>
  </si>
  <si>
    <t>767-04</t>
  </si>
  <si>
    <t>D+M Kotevní prvek pro připevnění stropních trámů včetně spojovacích prvků</t>
  </si>
  <si>
    <t>-489837041</t>
  </si>
  <si>
    <t>186</t>
  </si>
  <si>
    <t>767-05</t>
  </si>
  <si>
    <t>D+M Zábradlí dle výpisu zámečnických prvků</t>
  </si>
  <si>
    <t>1646119697</t>
  </si>
  <si>
    <t>187</t>
  </si>
  <si>
    <t>767851104</t>
  </si>
  <si>
    <t>Montáž lávek komínových - kompletní celé lávky</t>
  </si>
  <si>
    <t>-1579753257</t>
  </si>
  <si>
    <t xml:space="preserve">Montáž komínových lávek  kompletní celé lávky</t>
  </si>
  <si>
    <t>188</t>
  </si>
  <si>
    <t>767-06</t>
  </si>
  <si>
    <t>Dodávka komínové lávky</t>
  </si>
  <si>
    <t>1557671269</t>
  </si>
  <si>
    <t>189</t>
  </si>
  <si>
    <t>998767201</t>
  </si>
  <si>
    <t>Přesun hmot procentní pro zámečnické konstrukce v objektech v do 6 m</t>
  </si>
  <si>
    <t>%</t>
  </si>
  <si>
    <t>-762253067</t>
  </si>
  <si>
    <t xml:space="preserve">Přesun hmot pro zámečnické konstrukce  stanovený procentní sazbou (%) z ceny vodorovná dopravní vzdálenost do 50 m v objektech výšky do 6 m</t>
  </si>
  <si>
    <t>771</t>
  </si>
  <si>
    <t>Podlahy z dlaždic</t>
  </si>
  <si>
    <t>190</t>
  </si>
  <si>
    <t>771111011</t>
  </si>
  <si>
    <t>Vysátí podkladu před pokládkou dlažby</t>
  </si>
  <si>
    <t>1906044181</t>
  </si>
  <si>
    <t>Příprava podkladu před provedením dlažby vysátí podlah</t>
  </si>
  <si>
    <t>191</t>
  </si>
  <si>
    <t>771121011</t>
  </si>
  <si>
    <t>Nátěr penetrační na podlahu</t>
  </si>
  <si>
    <t>-1722798326</t>
  </si>
  <si>
    <t>Příprava podkladu před provedením dlažby nátěr penetrační na podlahu</t>
  </si>
  <si>
    <t>192</t>
  </si>
  <si>
    <t>771474113</t>
  </si>
  <si>
    <t>Montáž soklů z dlaždic keramických rovných flexibilní lepidlo v do 120 mm</t>
  </si>
  <si>
    <t>535116675</t>
  </si>
  <si>
    <t>Montáž soklů z dlaždic keramických lepených flexibilním lepidlem rovných, výšky přes 90 do 120 mm</t>
  </si>
  <si>
    <t>7,2*2+2,625*2-2,0-1,6-0,8*2 "místnost 001</t>
  </si>
  <si>
    <t>2,625*2+2,0*2-0,8 "místnost 002</t>
  </si>
  <si>
    <t>5,1*2+2,625*2-1,6-2,0 "místnost 003</t>
  </si>
  <si>
    <t>2,05*2+2,0*2-0,8-1,6 "místnost 004</t>
  </si>
  <si>
    <t>2,4*2+8,5*2-1,8-1,6*2-0,8*2-0,7*2 "místnost 101</t>
  </si>
  <si>
    <t>11,0*2+8,15*2-1,6-0,8-0,7 "místnost 110</t>
  </si>
  <si>
    <t>2,0*2+2,05*2-0,8-0,9-1,6 "místnost 118</t>
  </si>
  <si>
    <t>12,6*2+5,55*2-0,8-3,6*2-3,975 "místnost 124</t>
  </si>
  <si>
    <t>7,7*2+5,3*2-3,6*2-3,0-0,8*2 "místnost 125</t>
  </si>
  <si>
    <t>3,535*2+3,25*2-2,05-0,8-0,9 "místnost 201</t>
  </si>
  <si>
    <t>3,5*2+4,3*2-0,9 "místnost 202</t>
  </si>
  <si>
    <t>4,1*2+2,95*2-0,8*2 "místnost 203</t>
  </si>
  <si>
    <t>2,4*2+8,5*2-0,9*3-1,6 "místnost 206</t>
  </si>
  <si>
    <t>5,15*2+3,35*2-0,9 "místnost 208</t>
  </si>
  <si>
    <t>193</t>
  </si>
  <si>
    <t>771474133</t>
  </si>
  <si>
    <t>Montáž soklů z dlaždic keramických schodišťových stupňovitých flexibilní lepidlo v do 120 mm</t>
  </si>
  <si>
    <t>839531180</t>
  </si>
  <si>
    <t>Montáž soklů z dlaždic keramických lepených flexibilním lepidlem schodišťových stupňovitých, výšky přes 90 do 120 mm</t>
  </si>
  <si>
    <t>5,1*2+2,05*2-1,6+0,163*16 "místnost 005</t>
  </si>
  <si>
    <t>5,1*2+2,05*2-1,6+0,163*16 "místnost 117</t>
  </si>
  <si>
    <t>5,85*2+2,4*2+0,164*22-1,6 "místnost 116</t>
  </si>
  <si>
    <t>194</t>
  </si>
  <si>
    <t>771574112</t>
  </si>
  <si>
    <t>Montáž podlah keramických hladkých lepených flexibilním lepidlem do 12 ks/ m2</t>
  </si>
  <si>
    <t>-1444377029</t>
  </si>
  <si>
    <t>Montáž podlah z dlaždic keramických lepených flexibilním lepidlem maloformátových hladkých přes 9 do 12 ks/m2</t>
  </si>
  <si>
    <t>195</t>
  </si>
  <si>
    <t>59761434</t>
  </si>
  <si>
    <t>dlažba keramická slinutá hladká do interiéru i exteriéru pro vysoké mechanické namáhání přes 9 do 12ks/m2</t>
  </si>
  <si>
    <t>1140254509</t>
  </si>
  <si>
    <t>203,395*0,1 "sokl - rovné provedení</t>
  </si>
  <si>
    <t>49,124 "sokl - schodiště</t>
  </si>
  <si>
    <t>351,554*1,1 'Přepočtené koeficientem množství</t>
  </si>
  <si>
    <t>196</t>
  </si>
  <si>
    <t>771591112</t>
  </si>
  <si>
    <t>Izolace pod dlažbu nátěrem nebo stěrkou ve dvou vrstvách</t>
  </si>
  <si>
    <t>-620270901</t>
  </si>
  <si>
    <t>Izolace podlahy pod dlažbu nátěrem nebo stěrkou ve dvou vrstvách</t>
  </si>
  <si>
    <t>11,71+1,26 "místnost 120, 121"</t>
  </si>
  <si>
    <t>8,7 "místnost 204"</t>
  </si>
  <si>
    <t>197</t>
  </si>
  <si>
    <t>771591115</t>
  </si>
  <si>
    <t>Podlahy spárování silikonem</t>
  </si>
  <si>
    <t>-805638267</t>
  </si>
  <si>
    <t>Podlahy - dokončovací práce spárování silikonem</t>
  </si>
  <si>
    <t>198</t>
  </si>
  <si>
    <t>998771102</t>
  </si>
  <si>
    <t>Přesun hmot tonážní pro podlahy z dlaždic v objektech v do 12 m</t>
  </si>
  <si>
    <t>1573853933</t>
  </si>
  <si>
    <t>Přesun hmot pro podlahy z dlaždic stanovený z hmotnosti přesunovaného materiálu vodorovná dopravní vzdálenost do 50 m v objektech výšky přes 6 do 12 m</t>
  </si>
  <si>
    <t>781</t>
  </si>
  <si>
    <t>Dokončovací práce - obklady</t>
  </si>
  <si>
    <t>199</t>
  </si>
  <si>
    <t>781111011</t>
  </si>
  <si>
    <t>Ometení (oprášení) stěny při přípravě podkladu</t>
  </si>
  <si>
    <t>-620913181</t>
  </si>
  <si>
    <t>Příprava podkladu před provedením obkladu oprášení (ometení) stěny</t>
  </si>
  <si>
    <t>2,4*(0,9*2+1,95*2)-(0,7*1,97*1+0,625*0,75*1) "místnost 111"</t>
  </si>
  <si>
    <t>2,4*(4,1*2+2,6*2)-(0,8*1,97*2+0,7*1,97*1) "místnost 119"</t>
  </si>
  <si>
    <t>2,4*(3,7*2+3,55*2+0,95*2)-(0,7*1,97*3+0,625*0,75*2+1,5*0,75*1) "místnost 120, 121"</t>
  </si>
  <si>
    <t>2,4*(1,5*2+2,95*2)-(0,7*1,97*1+0,625*0,75*1) "místnost 122"</t>
  </si>
  <si>
    <t>2,4*(3,5*2+2,6*2)-(0,7*1,97*1+0,8*1,97*1+1,5*0,75*1) "místnost 123"</t>
  </si>
  <si>
    <t>2,4*(3,55+0,715*2)+1,61*3,55+1,61*1,735*2+2*0,79*1,735*0,5-0,7*1,97*1 "místnost 204"</t>
  </si>
  <si>
    <t>200</t>
  </si>
  <si>
    <t>781121011</t>
  </si>
  <si>
    <t>Nátěr penetrační na stěnu</t>
  </si>
  <si>
    <t>-1830170086</t>
  </si>
  <si>
    <t>Příprava podkladu před provedením obkladu nátěr penetrační na stěnu</t>
  </si>
  <si>
    <t>201</t>
  </si>
  <si>
    <t>781131112</t>
  </si>
  <si>
    <t>Izolace pod obklad nátěrem nebo stěrkou ve dvou vrstvách</t>
  </si>
  <si>
    <t>66270400</t>
  </si>
  <si>
    <t>Izolace stěny pod obklad izolace nátěrem nebo stěrkou ve dvou vrstvách</t>
  </si>
  <si>
    <t>202</t>
  </si>
  <si>
    <t>781474112</t>
  </si>
  <si>
    <t>Montáž obkladů vnitřních keramických hladkých do 12 ks/m2 lepených flexibilním lepidlem</t>
  </si>
  <si>
    <t>-1920268182</t>
  </si>
  <si>
    <t>Montáž obkladů vnitřních stěn z dlaždic keramických lepených flexibilním lepidlem maloformátových hladkých přes 9 do 12 ks/m2</t>
  </si>
  <si>
    <t>203</t>
  </si>
  <si>
    <t>59761026</t>
  </si>
  <si>
    <t>obklad keramický hladký do 12ks/m2</t>
  </si>
  <si>
    <t>-126880749</t>
  </si>
  <si>
    <t>140,58*1,1 'Přepočtené koeficientem množství</t>
  </si>
  <si>
    <t>204</t>
  </si>
  <si>
    <t>781495115</t>
  </si>
  <si>
    <t>Spárování vnitřních obkladů silikonem</t>
  </si>
  <si>
    <t>1791241063</t>
  </si>
  <si>
    <t>Obklad - dokončující práce ostatní práce spárování silikonem</t>
  </si>
  <si>
    <t>2,4*4 "místnost 111</t>
  </si>
  <si>
    <t>2,4*19 "místnost 119-123</t>
  </si>
  <si>
    <t>2,1*4 "místnost 204</t>
  </si>
  <si>
    <t>205</t>
  </si>
  <si>
    <t>998781102</t>
  </si>
  <si>
    <t>Přesun hmot tonážní pro obklady keramické v objektech v do 12 m</t>
  </si>
  <si>
    <t>905260502</t>
  </si>
  <si>
    <t xml:space="preserve">Přesun hmot pro obklady keramické  stanovený z hmotnosti přesunovaného materiálu vodorovná dopravní vzdálenost do 50 m v objektech výšky přes 6 do 12 m</t>
  </si>
  <si>
    <t>784</t>
  </si>
  <si>
    <t>Dokončovací práce - malby a tapety</t>
  </si>
  <si>
    <t>206</t>
  </si>
  <si>
    <t>784111001</t>
  </si>
  <si>
    <t>Oprášení (ometení ) podkladu v místnostech výšky do 3,80 m</t>
  </si>
  <si>
    <t>-1160295246</t>
  </si>
  <si>
    <t>Oprášení (ometení) podkladu v místnostech výšky do 3,80 m</t>
  </si>
  <si>
    <t>207</t>
  </si>
  <si>
    <t>784181101</t>
  </si>
  <si>
    <t>Základní akrylátová jednonásobná penetrace podkladu v místnostech výšky do 3,80m</t>
  </si>
  <si>
    <t>1531957073</t>
  </si>
  <si>
    <t>Penetrace podkladu jednonásobná základní akrylátová v místnostech výšky do 3,80 m</t>
  </si>
  <si>
    <t>208</t>
  </si>
  <si>
    <t>784211111</t>
  </si>
  <si>
    <t>Dvojnásobné bílé malby ze směsí za mokra velmi dobře otěruvzdorných v místnostech výšky do 3,80 m</t>
  </si>
  <si>
    <t>1875858492</t>
  </si>
  <si>
    <t>Malby z malířských směsí otěruvzdorných za mokra dvojnásobné, bílé za mokra otěruvzdorné velmi dobře v místnostech výšky do 3,80 m</t>
  </si>
  <si>
    <t>VRN</t>
  </si>
  <si>
    <t>Vedlejší rozpočtové náklady</t>
  </si>
  <si>
    <t>VRN3</t>
  </si>
  <si>
    <t>Zařízení staveniště</t>
  </si>
  <si>
    <t>209</t>
  </si>
  <si>
    <t>030001000</t>
  </si>
  <si>
    <t>1024</t>
  </si>
  <si>
    <t>-475278684</t>
  </si>
  <si>
    <t>2020047-03 - Obecní úřad - nezapočitatelné náklady</t>
  </si>
  <si>
    <t>0,6*0,8*(12,98+8,43*2+7,8)</t>
  </si>
  <si>
    <t>0,6*0,8*(3,38+7,73)</t>
  </si>
  <si>
    <t>1492951565</t>
  </si>
  <si>
    <t>23,40 "odvoz výkopku pasů"</t>
  </si>
  <si>
    <t>23,40 "návoz výkopku"</t>
  </si>
  <si>
    <t>3,14*0,3*0,3*42,0 "piloty"</t>
  </si>
  <si>
    <t>58,669 "návoz výkopku"</t>
  </si>
  <si>
    <t>-495429495</t>
  </si>
  <si>
    <t>(2,5-0,14)*(37,36+44,56+23,73+24,17)</t>
  </si>
  <si>
    <t>1800334707</t>
  </si>
  <si>
    <t>5+5+5+5+5+7+5+5 "piloty P1, P2, P15, P16, P22, P23, P29, P30"</t>
  </si>
  <si>
    <t>2107462356</t>
  </si>
  <si>
    <t>3,14*0,3*0,3*42,0</t>
  </si>
  <si>
    <t>11,869*0,1 "ztratné v terénu 10%"</t>
  </si>
  <si>
    <t>1795710535</t>
  </si>
  <si>
    <t>(3,85*1,2*1+1,58*3,5*8+1,58*1,4*3+0,395*21,73*1)/1000*8</t>
  </si>
  <si>
    <t>0,14*(37,36+44,56+23,73+24,17)</t>
  </si>
  <si>
    <t>994267345</t>
  </si>
  <si>
    <t>8,18*3,38*0,15</t>
  </si>
  <si>
    <t>9,03*12,98*0,15</t>
  </si>
  <si>
    <t>8,18*3,38</t>
  </si>
  <si>
    <t>9,03*12,98</t>
  </si>
  <si>
    <t>144,857*7,9/1000 "spodní výztuž A"</t>
  </si>
  <si>
    <t>144,857*5,4/1000 "horní výztuž B"</t>
  </si>
  <si>
    <t>Základové pásy z betonu tř. C 25/30</t>
  </si>
  <si>
    <t>1715812728</t>
  </si>
  <si>
    <t>Základy z betonu prostého pasy betonu kamenem neprokládaného tř. C 25/30</t>
  </si>
  <si>
    <t>0,8*0,6*(8,43*2+12,98+7,8+2,78+8,33) "základový trám"</t>
  </si>
  <si>
    <t>1700903355</t>
  </si>
  <si>
    <t>9,209*144,86/400,96</t>
  </si>
  <si>
    <t>2,5*(8,18+2,78+12,98+8,73*2+8,1)</t>
  </si>
  <si>
    <t>311235121</t>
  </si>
  <si>
    <t>Zdivo jednovrstvé z cihel broušených do P10 na tenkovrstvou maltu tl 200 mm</t>
  </si>
  <si>
    <t>83982876</t>
  </si>
  <si>
    <t>Zdivo jednovrstvé z cihel děrovaných broušených na celoplošnou tenkovrstvou maltu, pevnost cihel do P10, tl. zdiva 200 mm</t>
  </si>
  <si>
    <t>3,46*(2,0+0,15+3,35) "1.NP"</t>
  </si>
  <si>
    <t>1119906927</t>
  </si>
  <si>
    <t>3,46*(3,5+5,0+0,15+8,1) "1.NP"</t>
  </si>
  <si>
    <t>-0,9*2,02*2 "odpočet otvorů"</t>
  </si>
  <si>
    <t>1407583058</t>
  </si>
  <si>
    <t>0,25*(9,1+13,05+3,45+9,35) "kce od 1.NP"</t>
  </si>
  <si>
    <t>-1,0*0,25*1 "odpočet otvorů"</t>
  </si>
  <si>
    <t>1004465110</t>
  </si>
  <si>
    <t>9,1+13,05+3,45+9,35 "kce od 1.NP"</t>
  </si>
  <si>
    <t>-1,0*1 "odpočet otvorů"</t>
  </si>
  <si>
    <t>1663780564</t>
  </si>
  <si>
    <t>(4,67-0,416)*(9,1+13,05+3,45+9,35) "kce od 1.NP"</t>
  </si>
  <si>
    <t>-(0,625*0,75*2+1,0*1,75*3+1,25*1,75*3+1,25*1,5*1+1,5*0,75*1+1,5*1,75*1+1,0*2,15*1) "odpočet otvorů"</t>
  </si>
  <si>
    <t>1677530995</t>
  </si>
  <si>
    <t>1561818892</t>
  </si>
  <si>
    <t>1736616979</t>
  </si>
  <si>
    <t>1117175626</t>
  </si>
  <si>
    <t>248003011</t>
  </si>
  <si>
    <t>447198376</t>
  </si>
  <si>
    <t>3,46*1,0</t>
  </si>
  <si>
    <t>1955017387</t>
  </si>
  <si>
    <t>3,46*(4,2+0,6*2+2,8+5,1+2,2+1,95+3,0+3,0+1,45)</t>
  </si>
  <si>
    <t>-(0,9*2,02*2+0,9*2,1*1+0,8*2,02*2) "odpočet otvorů"</t>
  </si>
  <si>
    <t>7 "položka 4-05"</t>
  </si>
  <si>
    <t>7 "položka 4-09"</t>
  </si>
  <si>
    <t>7+1 "položka 4-041+4-042"</t>
  </si>
  <si>
    <t>7 "položka 4-06"</t>
  </si>
  <si>
    <t>4-041</t>
  </si>
  <si>
    <t>Předpjatý dutinový stropní panel tl. 250 mm, dl. 4.500 mm viz PD</t>
  </si>
  <si>
    <t>932677478</t>
  </si>
  <si>
    <t>7 "strop nad 1.NP"</t>
  </si>
  <si>
    <t>4-042</t>
  </si>
  <si>
    <t>Předpjatý dutinový stropní panel tl. 250 mm, dl. 4.500 mm, šířka 380 mm viz PD</t>
  </si>
  <si>
    <t>-1293889420</t>
  </si>
  <si>
    <t>4-05</t>
  </si>
  <si>
    <t>Předpjatý dutinový stropní panel tl. 200 mm, dl. 3.100 mm viz PD</t>
  </si>
  <si>
    <t>91931772</t>
  </si>
  <si>
    <t>4-06</t>
  </si>
  <si>
    <t>Předpjatý dutinový stropní panel tl. 250 mm, dl. 5.800 mm viz PD</t>
  </si>
  <si>
    <t>-1688445485</t>
  </si>
  <si>
    <t>4-09</t>
  </si>
  <si>
    <t>3,46*(8,1*2+2,85*2)-(0,8*1,97*3+1,25*1,75*3) "místnost 102"</t>
  </si>
  <si>
    <t>3,46*(4,2*2+3,5*2+0,6*2)-(0,8*1,97*2+1,5*1,75*1+1,0*1,75*1) "místnost 103"</t>
  </si>
  <si>
    <t>3,46*(5,0*2+4,2*2+0,6*2)-(0,8*1,97*1+1,0*1,75*2) "místnost 104"</t>
  </si>
  <si>
    <t>3,46*(2,6*2+2,8*2)-0,8*1,97*2 "místnost 105"</t>
  </si>
  <si>
    <t>3,46*(2,8*2+2,75*2)-0,8*1,97*1 "místnost 106"</t>
  </si>
  <si>
    <t>3,46*(2,0*2+5,1*2+1,0*2)-0,7*1,97*1 "místnost 107"</t>
  </si>
  <si>
    <t>3,46*(5,1*2+3,35*2)-0,7*1,97*1 "místnost 108"</t>
  </si>
  <si>
    <t>3,46*(2,05*2+1,8*2)-0,8*1,97*1 "místnost 109"</t>
  </si>
  <si>
    <t>3,46*(2,65*2+3,0*2)-(0,9*2,65*1+0,9*2,1*1+1,25*1,5*1) "místnost 112"</t>
  </si>
  <si>
    <t>3,46*(3,0*2+4,0*2)-(0,9*2,1*1+0,7*1,97*1+1,5*0,75*1) "místnost 113"</t>
  </si>
  <si>
    <t>3,46*(0,9*2+3,0*2)-(0,7*1,97*2+0,625*0,75*1) "místnost 114"</t>
  </si>
  <si>
    <t>3,46*(0,9*2+1,45*2)-(0,7*1,97*1+0,625*0,75*1) "místnost 115"</t>
  </si>
  <si>
    <t>0,25*((1,0+1,75*2)*3+(1,5+1,75*2)*1+(1,25+1,75*2)*3+(1,25+1,5*2)*1+(1,5+0,75*2)*1+(0,625+0,75*2)*2) "špalety okna"</t>
  </si>
  <si>
    <t>0,15*(1,0+2,65*2) "špalety dveře"</t>
  </si>
  <si>
    <t>3,0*(8,1*2+2,85*2)-(0,8*1,97*3+1,25*1,75*3) "místnost 102"</t>
  </si>
  <si>
    <t>3,3*(4,2*2+3,5*2+0,6*2)-(0,8*1,97*2+1,5*1,75*1+1,0*1,75*1) "místnost 103"</t>
  </si>
  <si>
    <t>3,0*(5,0*2+4,2*2+0,6*2)-(0,8*1,97*1+1,0*1,75*2) "místnost 104"</t>
  </si>
  <si>
    <t>0,9*(2,6*2+2,8*2) "místnost 105"</t>
  </si>
  <si>
    <t>3,0*(2,8*2+2,75*2)-0,8*1,97*1 "místnost 106"</t>
  </si>
  <si>
    <t>0,9*(2,0*2+5,1*2+1,0*2) "místnost 107"</t>
  </si>
  <si>
    <t>0,9*(5,1*2+3,35*2) "místnost 108"</t>
  </si>
  <si>
    <t>0,9*(2,05*2+1,8*2) "místnost 109"</t>
  </si>
  <si>
    <t>3,0*(2,65*2+3,0*2)-(0,9*2,65*1+0,9*2,1*1+1,25*1,5*1) "místnost 112"</t>
  </si>
  <si>
    <t>0,9*(3,0*2+4,0*2) "místnost 113"</t>
  </si>
  <si>
    <t>0,9*(0,9*2+3,0*2) "místnost 114"</t>
  </si>
  <si>
    <t>0,9*(0,9*2+1,45*2) "místnost 115"</t>
  </si>
  <si>
    <t>2,56*(2,6*2+2,8*2)-0,8*1,97*2 "místnost 105"</t>
  </si>
  <si>
    <t>2,56*(2,0*2+5,1*2+1,0*2)-0,7*1,97*1 "místnost 107"</t>
  </si>
  <si>
    <t>2,56*(5,1*2+3,35*2)-0,7*1,97*1 "místnost 108"</t>
  </si>
  <si>
    <t>2,56*(2,05*2+1,8*2)-0,8*1,97*1 "místnost 109"</t>
  </si>
  <si>
    <t>2,56*(3,0*2+4,0*2)-(0,9*2,1*1+0,7*1,97*1+1,5*0,75*1) "místnost 113"</t>
  </si>
  <si>
    <t>2,56*(0,9*2+3,0*2)-(0,7*1,97*2+0,625*0,75*1) "místnost 114"</t>
  </si>
  <si>
    <t>2,56*(0,9*2+1,45*2)-(0,7*1,97*1+0,625*0,75*1) "místnost 115"</t>
  </si>
  <si>
    <t>(1,0+1,75*2)*3+(1,5+1,75*2)*1+(1,25+1,75*2)*3+(1,25+1,5*2)*1+(1,5+0,75*2)*1+(0,625+0,75*2)*2 "okna"</t>
  </si>
  <si>
    <t>1,0+2,65*2 "dveře"</t>
  </si>
  <si>
    <t>73,9 "zapravení soklu</t>
  </si>
  <si>
    <t>24,21-1,0*1,75*3</t>
  </si>
  <si>
    <t>54,29-(1,5*1,75*1+1,25*1,75*3)</t>
  </si>
  <si>
    <t>14,35-0,9*2,31*1</t>
  </si>
  <si>
    <t>24,87-(1,25*1,5*1+1,5*0,75*1+0,625*0,75*2)</t>
  </si>
  <si>
    <t>0,15*((1,0+1,75*2)*3+(1,5+1,75*2)*1+(1,25+1,75*2)*3+(1,25+1,5*2)*1+(1,5+0,75*2)*1+(0,625+0,75*2)*2) "špalety okna"</t>
  </si>
  <si>
    <t>0,15*(1,0+2,31*2) "špalety dveře"</t>
  </si>
  <si>
    <t>-491065055</t>
  </si>
  <si>
    <t>1930809933</t>
  </si>
  <si>
    <t>10,44+2,75+11,12+7,27</t>
  </si>
  <si>
    <t>191663732</t>
  </si>
  <si>
    <t>31,58*1,02 'Přepočtené koeficientem množství</t>
  </si>
  <si>
    <t>104,748 "plocha hladké omítky"</t>
  </si>
  <si>
    <t>1136051669</t>
  </si>
  <si>
    <t>5,09+1,37+10,25+3,55</t>
  </si>
  <si>
    <t>1,0*1,75*3+1,5*1,75*1+1,25*1,75*3+1,25*1,5*1+1,5*0,75*1+0,625*0,75*2 "okna"</t>
  </si>
  <si>
    <t>1,0*2,65 "dveře"</t>
  </si>
  <si>
    <t>24,44+15,48+19,41+7,28+7,70+10,32+12,92+3,83 "místnost 102 - 109"</t>
  </si>
  <si>
    <t>8,24+12,0+2,7+1,31 "místnost 112 - 115"</t>
  </si>
  <si>
    <t>125,63*1,1 'Přepočtené koeficientem množství</t>
  </si>
  <si>
    <t>2,85*2+8,1*2+4,2*2+3,5*2+0,6*2+5,0*2+4,2*2+0,6*2 "místnost 102 - 104"</t>
  </si>
  <si>
    <t>2,6*2+2,8*2+2,75*2+2,8*2+2,0*2+5,1*2+1,0*2+0,1+5,1*2+3,35*2+2,05*2+1,8*2 "místnost 105 - 109"</t>
  </si>
  <si>
    <t>3,0*2+2,65*2+3,0*2+4,0*2+3,0*2+0,9*2+0,9*2+1,45*2 "místnost 112- 115"</t>
  </si>
  <si>
    <t>9,05*2+11,0*2+8,65*2+(7,3+0,15+5,15)*2</t>
  </si>
  <si>
    <t>-2024868269</t>
  </si>
  <si>
    <t>7,8*10,1+14,05*4,9+4,45*4,9+80,25</t>
  </si>
  <si>
    <t>-1382817692</t>
  </si>
  <si>
    <t>249,68*45 'Přepočtené koeficientem množství</t>
  </si>
  <si>
    <t>-353647176</t>
  </si>
  <si>
    <t>2071262829</t>
  </si>
  <si>
    <t>-895873598</t>
  </si>
  <si>
    <t>-1843862465</t>
  </si>
  <si>
    <t>-1356478994</t>
  </si>
  <si>
    <t>1593820868</t>
  </si>
  <si>
    <t>144,857</t>
  </si>
  <si>
    <t>144,857*0,00035 'Přepočtené koeficientem množství</t>
  </si>
  <si>
    <t>0,5*(9,4+13,05+3,45+9,35) "sokl"</t>
  </si>
  <si>
    <t>17,625*0,00045 'Přepočtené koeficientem množství</t>
  </si>
  <si>
    <t>144,857*2 "2 vrstvy"</t>
  </si>
  <si>
    <t>289,714*1,15 'Přepočtené koeficientem množství</t>
  </si>
  <si>
    <t>336812274</t>
  </si>
  <si>
    <t>17,625*2 "2 vrstvy"</t>
  </si>
  <si>
    <t>-487544285</t>
  </si>
  <si>
    <t>35,25*1,15 'Přepočtené koeficientem množství</t>
  </si>
  <si>
    <t>713111121</t>
  </si>
  <si>
    <t>Montáž izolace tepelné spodem stropů s uchycením drátem rohoží, pásů, dílců, desek</t>
  </si>
  <si>
    <t>139099238</t>
  </si>
  <si>
    <t>Montáž tepelné izolace stropů rohožemi, pásy, dílci, deskami, bloky (izolační materiál ve specifikaci) rovných spodem s uchycením (drátem, páskou apod.)</t>
  </si>
  <si>
    <t>24,44+15,48+19,41+7,28+7,7+10,32+12,92+3,83+8,24+12,0+2,7+1,31</t>
  </si>
  <si>
    <t>1381984667</t>
  </si>
  <si>
    <t>125,63*1,02 'Přepočtené koeficientem množství</t>
  </si>
  <si>
    <t>-1374571612</t>
  </si>
  <si>
    <t>-1189830977</t>
  </si>
  <si>
    <t>318195761</t>
  </si>
  <si>
    <t>206606330</t>
  </si>
  <si>
    <t>1770799310</t>
  </si>
  <si>
    <t>-1372696585</t>
  </si>
  <si>
    <t>24,44+15,48+19,41+7,7+8,24 "místnost 102, 103, 104, 106, 112"</t>
  </si>
  <si>
    <t>7,28+10,32+12,92+3,83+12,0+2,7+1,31 "místnost 105, 107, 108, 109, 113, 114, 115"</t>
  </si>
  <si>
    <t>-1602014213</t>
  </si>
  <si>
    <t>1,0*3+1,5*1+1,25*3+1,25*1+1,5*1+0,625*2 "okna"</t>
  </si>
  <si>
    <t>-691594183</t>
  </si>
  <si>
    <t>1339017043</t>
  </si>
  <si>
    <t>1430330929</t>
  </si>
  <si>
    <t>1552314811</t>
  </si>
  <si>
    <t>1,0*3+1,5+1,25*3+1,25+1,5+0,625*2</t>
  </si>
  <si>
    <t>12,25*1,1 'Přepočtené koeficientem množství</t>
  </si>
  <si>
    <t>766-D2</t>
  </si>
  <si>
    <t>M+D Dveře vchodové plastové jednokřídlé 900x2100mm, barva 23 - světle šedá, jednokřídlé, otevíravé, viz Tabulka dveří</t>
  </si>
  <si>
    <t>-2074715554</t>
  </si>
  <si>
    <t>M+D Dveře vchodové plastové jednokřídlé 900x2100mm, barva 23 - světle šedá, jednokřídlé, otevíravé, viz Tabulka dveří
Vybavení: Klika - klika, zámek FAB, vícebodové zamykání, mléčná skleněná bezpečnostní výplň</t>
  </si>
  <si>
    <t>766-D5</t>
  </si>
  <si>
    <t>1555752597</t>
  </si>
  <si>
    <t xml:space="preserve">M+D Vnitřní dveře jednokřídlé 800x1970 mm s DTD výplní, CPL laminátový povrch s obložkovou zárubní, částečně prosklené
Výbava: Klika - klika, zámek, mléčná skleněná bezpečnostní výplň
</t>
  </si>
  <si>
    <t>766-O03</t>
  </si>
  <si>
    <t>M+D Okno plastové 1250x1750 mm, jednokřídlé, otevíravé, sklopné, izolační dvojsklo, Uw≤1,2 W/(m2*K) viz Tabulka oken</t>
  </si>
  <si>
    <t>1078893637</t>
  </si>
  <si>
    <t>766-O04</t>
  </si>
  <si>
    <t>M+D Okno plastové 1250x1500 mm, jednokřídlé, otevíravé, sklopné, izolační dvojsklo, Uw≤1,2 W/(m2*K) viz Tabulka oken</t>
  </si>
  <si>
    <t>2105274967</t>
  </si>
  <si>
    <t>766-O06</t>
  </si>
  <si>
    <t>M+D Okno plastové 1500x1750 mm, jednokřídlé, otevíravé, sklopné, izolační dvojsklo, Uw≤1,2 W/(m2*K) viz Tabulka oken</t>
  </si>
  <si>
    <t>-428202636</t>
  </si>
  <si>
    <t>766-S01</t>
  </si>
  <si>
    <t>M+D Sanitární příčka výšky 2,0 m o rozměru 2,0 + 1,55 m</t>
  </si>
  <si>
    <t>-1166759627</t>
  </si>
  <si>
    <t>766-S02</t>
  </si>
  <si>
    <t>M+D Sanitární příčka výšky 2,0 m o rozměru 3,35 + 1,55 + 1,55 m</t>
  </si>
  <si>
    <t>1490268275</t>
  </si>
  <si>
    <t>766-S03</t>
  </si>
  <si>
    <t>M+D Sanitární příčka výšky 2,0 m o rozměru 0,9 m</t>
  </si>
  <si>
    <t>2043936656</t>
  </si>
  <si>
    <t>998766202</t>
  </si>
  <si>
    <t>Přesun hmot procentní pro konstrukce truhlářské v objektech v do 12 m</t>
  </si>
  <si>
    <t>151216300</t>
  </si>
  <si>
    <t>Přesun hmot pro konstrukce truhlářské stanovený procentní sazbou (%) z ceny vodorovná dopravní vzdálenost do 50 m v objektech výšky přes 6 do 12 m</t>
  </si>
  <si>
    <t>-883907065</t>
  </si>
  <si>
    <t>8,1*2+2,85*2-0,8*2 "místnost 102</t>
  </si>
  <si>
    <t>4,2*2+3,5*2+0,6*2-0,8*2 "místnost 103</t>
  </si>
  <si>
    <t>5,0*2+4,2*2+0,6*2-0,8 "místnost 104</t>
  </si>
  <si>
    <t>2,75*2+2,8*2-0,8 "místnost 106</t>
  </si>
  <si>
    <t>2,65*2+3,0*2-0,9*2 "místnost 112</t>
  </si>
  <si>
    <t>73,9 "sokl</t>
  </si>
  <si>
    <t>199,53*1,1 'Přepočtené koeficientem množství</t>
  </si>
  <si>
    <t>2111511101</t>
  </si>
  <si>
    <t>2,4*(2,6*2+2,8*2)-0,8*1,97*2 "místnost 105"</t>
  </si>
  <si>
    <t>2,4*(2,0*2+5,1*2+1,0*2)-0,7*1,97*1 "místnost 107"</t>
  </si>
  <si>
    <t>2,4*(5,1*2+3,35*2)-0,7*1,97*1 "místnost 108"</t>
  </si>
  <si>
    <t>2,4*(2,05*2+1,8*2)-0,8*1,97*1 "místnost 109"</t>
  </si>
  <si>
    <t>2,4*(3,0*2+4,0*2)-(0,9*2,1*1+0,7*1,97*1+1,5*0,75*1) "místnost 113"</t>
  </si>
  <si>
    <t>2,4*(0,9*2+3,0*2)-(0,7*1,97*2+0,625*0,75*1) "místnost 114"</t>
  </si>
  <si>
    <t>2,4*(0,9*2+1,45*2)-(0,7*1,97*1+0,625*0,75*1) "místnost 115"</t>
  </si>
  <si>
    <t>170,485*1,1 'Přepočtené koeficientem množství</t>
  </si>
  <si>
    <t>-1099916549</t>
  </si>
  <si>
    <t>2,4*4 "místnost 105</t>
  </si>
  <si>
    <t>2,4*6 "místnost 107</t>
  </si>
  <si>
    <t>2,4*5 "místnost 108</t>
  </si>
  <si>
    <t>2,4*4 "místnost 109</t>
  </si>
  <si>
    <t>2,4*4 "místnost 113</t>
  </si>
  <si>
    <t>2,4*4 "místnost 114</t>
  </si>
  <si>
    <t>2,4*4 "místnost 115</t>
  </si>
  <si>
    <t>1780152616</t>
  </si>
  <si>
    <t>2020047-04 - Zpevněné plochy</t>
  </si>
  <si>
    <t xml:space="preserve">    5 - Komunikace pozemní</t>
  </si>
  <si>
    <t xml:space="preserve">    721 - Zdravotechnika - vnitřní kanalizace</t>
  </si>
  <si>
    <t>-1889201720</t>
  </si>
  <si>
    <t>3,4+7,01 "chodník</t>
  </si>
  <si>
    <t>55,63+20,43 "vjezd SDH</t>
  </si>
  <si>
    <t>174151101</t>
  </si>
  <si>
    <t>774374305</t>
  </si>
  <si>
    <t>Zásyp sypaninou z jakékoliv horniny strojně s uložením výkopku ve vrstvách se zhutněním jam, šachet, rýh nebo kolem objektů v těchto vykopávkách</t>
  </si>
  <si>
    <t>126,74+15,13 "chodník</t>
  </si>
  <si>
    <t>123,155 "vjezd SDH</t>
  </si>
  <si>
    <t>56,74+75,88+22,68 "trávník</t>
  </si>
  <si>
    <t>58981118</t>
  </si>
  <si>
    <t>recyklát cihelný frakce 0/32</t>
  </si>
  <si>
    <t>-1770123334</t>
  </si>
  <si>
    <t>100*2,0</t>
  </si>
  <si>
    <t>175151101</t>
  </si>
  <si>
    <t>Obsypání potrubí strojně sypaninou bez prohození, uloženou do 3 m</t>
  </si>
  <si>
    <t>-827389290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</si>
  <si>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</si>
  <si>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320*0,5*0,5</t>
  </si>
  <si>
    <t>58331200</t>
  </si>
  <si>
    <t>štěrkopísek netříděný zásypový</t>
  </si>
  <si>
    <t>1741967642</t>
  </si>
  <si>
    <t>80*2 'Přepočtené koeficientem množství</t>
  </si>
  <si>
    <t>181451311</t>
  </si>
  <si>
    <t>Založení trávníku strojně v jedné operaci v rovině</t>
  </si>
  <si>
    <t>610345834</t>
  </si>
  <si>
    <t>Založení trávníku strojně výsevem včetně utažení na ploše v rovině nebo na svahu do 1:5</t>
  </si>
  <si>
    <t>266,0+96,0+28,0+5,5</t>
  </si>
  <si>
    <t>00572410</t>
  </si>
  <si>
    <t>osivo směs travní parková</t>
  </si>
  <si>
    <t>kg</t>
  </si>
  <si>
    <t>-884893608</t>
  </si>
  <si>
    <t>395,5*0,025 'Přepočtené koeficientem množství</t>
  </si>
  <si>
    <t>183402121</t>
  </si>
  <si>
    <t>Rozrušení půdy souvislé plochy do 500 m2 hloubky do 150 mm v rovině a svahu do 1:5</t>
  </si>
  <si>
    <t>-988628472</t>
  </si>
  <si>
    <t>Rozrušení půdy na hloubku přes 50 do 150 mm souvislé plochy do 500 m2 v rovině nebo na svahu do 1:5</t>
  </si>
  <si>
    <t>184911311</t>
  </si>
  <si>
    <t>Položení mulčovací textilie v rovině a svahu do 1:5</t>
  </si>
  <si>
    <t>1604855402</t>
  </si>
  <si>
    <t>Položení mulčovací textilie proti prorůstání plevelů kolem vysázených rostlin v rovině nebo na svahu do 1:5</t>
  </si>
  <si>
    <t>1849-01</t>
  </si>
  <si>
    <t>Dodávka mulčovací textilie</t>
  </si>
  <si>
    <t>-1922616435</t>
  </si>
  <si>
    <t>10*1,05 'Přepočtené koeficientem množství</t>
  </si>
  <si>
    <t>Komunikace pozemní</t>
  </si>
  <si>
    <t>564221111</t>
  </si>
  <si>
    <t>Podklad nebo podsyp ze štěrkopísku ŠP tl 75 mm</t>
  </si>
  <si>
    <t>1206690195</t>
  </si>
  <si>
    <t xml:space="preserve">Podklad nebo podsyp ze štěrkopísku ŠP  s rozprostřením, vlhčením a zhutněním, po zhutnění tl. 75 mm</t>
  </si>
  <si>
    <t>564231111</t>
  </si>
  <si>
    <t>Podklad nebo podsyp ze štěrkopísku ŠP tl 100 mm</t>
  </si>
  <si>
    <t>-798739686</t>
  </si>
  <si>
    <t xml:space="preserve">Podklad nebo podsyp ze štěrkopísku ŠP  s rozprostřením, vlhčením a zhutněním, po zhutnění tl. 100 mm</t>
  </si>
  <si>
    <t>307,0*2+60,0</t>
  </si>
  <si>
    <t>564710011</t>
  </si>
  <si>
    <t>Podklad z kameniva hrubého drceného vel. 8-16 mm tl. 50 mm</t>
  </si>
  <si>
    <t>1040591926</t>
  </si>
  <si>
    <t xml:space="preserve">Podklad nebo kryt z kameniva hrubého drceného  vel. 8-16 mm s rozprostřením a zhutněním, po zhutnění tl. 50 mm</t>
  </si>
  <si>
    <t>307,0+60,0</t>
  </si>
  <si>
    <t>564710013</t>
  </si>
  <si>
    <t>Podklad z kameniva hrubého drceného vel. 8-16 mm tl 70 mm</t>
  </si>
  <si>
    <t>-436496245</t>
  </si>
  <si>
    <t xml:space="preserve">Podklad nebo kryt z kameniva hrubého drceného  vel. 8-16 mm s rozprostřením a zhutněním, po zhutnění tl. 70 mm</t>
  </si>
  <si>
    <t>564851111</t>
  </si>
  <si>
    <t>Podklad ze štěrkodrtě ŠD tl 150 mm</t>
  </si>
  <si>
    <t>729464799</t>
  </si>
  <si>
    <t xml:space="preserve">Podklad ze štěrkodrti ŠD  s rozprostřením a zhutněním, po zhutnění tl. 150 mm</t>
  </si>
  <si>
    <t>164,0+307,0+60,0</t>
  </si>
  <si>
    <t>564861111</t>
  </si>
  <si>
    <t>Podklad ze štěrkodrtě ŠD tl 200 mm</t>
  </si>
  <si>
    <t>-1418745583</t>
  </si>
  <si>
    <t xml:space="preserve">Podklad ze štěrkodrti ŠD  s rozprostřením a zhutněním, po zhutnění tl. 200 mm</t>
  </si>
  <si>
    <t>596211112</t>
  </si>
  <si>
    <t>Kladení zámkové dlažby komunikací pro pěší tl 60 mm skupiny A pl do 300 m2</t>
  </si>
  <si>
    <t>-58859009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</si>
  <si>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</si>
  <si>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59245018</t>
  </si>
  <si>
    <t>dlažba skladebná betonová 200x100x60mm přírodní</t>
  </si>
  <si>
    <t>-823810752</t>
  </si>
  <si>
    <t>164,0</t>
  </si>
  <si>
    <t>164*1,05 'Přepočtené koeficientem množství</t>
  </si>
  <si>
    <t>596212313</t>
  </si>
  <si>
    <t>Kladení zámkové dlažby pozemních komunikací tl 100 mm skupiny A pl přes 300 m2</t>
  </si>
  <si>
    <t>-467259442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</si>
  <si>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A, pro plochy přes 300 m2</t>
  </si>
  <si>
    <t>59245296</t>
  </si>
  <si>
    <t>dlažba zámková tvaru I 200x165x100mm přírodní</t>
  </si>
  <si>
    <t>-1697237845</t>
  </si>
  <si>
    <t>307*1,05 'Přepočtené koeficientem množství</t>
  </si>
  <si>
    <t>637121111-01</t>
  </si>
  <si>
    <t>Okapový chodník z kačírku tl 100 mm s udusáním</t>
  </si>
  <si>
    <t>1577115511</t>
  </si>
  <si>
    <t xml:space="preserve">Okapový chodník z kameniva  s udusáním a urovnáním povrchu z kačírku tl. 100 mm</t>
  </si>
  <si>
    <t>637311131</t>
  </si>
  <si>
    <t>Okapový chodník z betonových záhonových obrubníků lože beton</t>
  </si>
  <si>
    <t>275884354</t>
  </si>
  <si>
    <t>Okapový chodník z obrubníků betonových zahradních, se zalitím spár cementovou maltou do lože z betonu prostého</t>
  </si>
  <si>
    <t>916131213</t>
  </si>
  <si>
    <t>Osazení silničního obrubníku betonového stojatého s boční opěrou do lože z betonu prostého</t>
  </si>
  <si>
    <t>-1770502933</t>
  </si>
  <si>
    <t>Osazení silničního obrubníku betonového se zřízením lože, s vyplněním a zatřením spár cementovou maltou stojatého s boční opěrou z betonu prostého, do lože z betonu prostého</t>
  </si>
  <si>
    <t>59217017</t>
  </si>
  <si>
    <t>obrubník betonový chodníkový 1000x100x250mm</t>
  </si>
  <si>
    <t>32630318</t>
  </si>
  <si>
    <t>49,5*1,05 'Přepočtené koeficientem množství</t>
  </si>
  <si>
    <t>916231213</t>
  </si>
  <si>
    <t>Osazení chodníkového obrubníku betonového stojatého s boční opěrou do lože z betonu prostého</t>
  </si>
  <si>
    <t>1512300339</t>
  </si>
  <si>
    <t>Osazení chodníkového obrubníku betonového se zřízením lože, s vyplněním a zatřením spár cementovou maltou stojatého s boční opěrou z betonu prostého, do lože z betonu prostého</t>
  </si>
  <si>
    <t>59217036</t>
  </si>
  <si>
    <t>obrubník betonový parkový přírodní 500x80x250mm</t>
  </si>
  <si>
    <t>795384918</t>
  </si>
  <si>
    <t>120,0</t>
  </si>
  <si>
    <t>120*1,05 'Přepočtené koeficientem množství</t>
  </si>
  <si>
    <t>919721102</t>
  </si>
  <si>
    <t>Geomříž pro stabilizaci podkladu tkaná z polyesteru podélná pevnost v tahu do 80 kN/m</t>
  </si>
  <si>
    <t>-73192068</t>
  </si>
  <si>
    <t>Geomříž pro stabilizaci podkladu tkaná z polyesteru, podélná pevnost v tahu přes 50 do 80 kN/m</t>
  </si>
  <si>
    <t>935113111</t>
  </si>
  <si>
    <t>Osazení odvodňovacího polymerbetonového žlabu s krycím roštem šířky do 200 mm</t>
  </si>
  <si>
    <t>-2061488723</t>
  </si>
  <si>
    <t xml:space="preserve">Osazení odvodňovacího žlabu s krycím roštem  polymerbetonového šířky do 200 mm</t>
  </si>
  <si>
    <t>1,5+4,5+2,5</t>
  </si>
  <si>
    <t>59227006</t>
  </si>
  <si>
    <t>žlab odvodňovací polymerbetonový se spádem dna 0,5% 1000x130x155/160mm</t>
  </si>
  <si>
    <t>-1574458838</t>
  </si>
  <si>
    <t>59227007</t>
  </si>
  <si>
    <t>žlab odvodňovací polymerbetonový se spádem dna 0,5% 1000x130x160/165mm</t>
  </si>
  <si>
    <t>1063438495</t>
  </si>
  <si>
    <t>59227008</t>
  </si>
  <si>
    <t>žlab odvodňovací polymerbetonový se spádem dna 0,5% 1000x130x165/170mm</t>
  </si>
  <si>
    <t>-2091213016</t>
  </si>
  <si>
    <t>59227009</t>
  </si>
  <si>
    <t>žlab odvodňovací polymerbetonový se spádem dna 0,5% 1000x130x170/175mm</t>
  </si>
  <si>
    <t>2059681499</t>
  </si>
  <si>
    <t>59227010</t>
  </si>
  <si>
    <t>žlab odvodňovací polymerbetonový se spádem dna 0,5% 1000x130x175/180mm</t>
  </si>
  <si>
    <t>-390155006</t>
  </si>
  <si>
    <t>998223011</t>
  </si>
  <si>
    <t>Přesun hmot pro pozemní komunikace s krytem dlážděným</t>
  </si>
  <si>
    <t>-2088745764</t>
  </si>
  <si>
    <t xml:space="preserve">Přesun hmot pro pozemní komunikace s krytem dlážděným  dopravní vzdálenost do 200 m jakékoliv délky objektu</t>
  </si>
  <si>
    <t>Zdravotechnika - vnitřní kanalizace</t>
  </si>
  <si>
    <t>721173315</t>
  </si>
  <si>
    <t>Potrubí kanalizační z PVC SN 4 dešťové DN 110</t>
  </si>
  <si>
    <t>-1252286901</t>
  </si>
  <si>
    <t>Potrubí z trub PVC SN4 dešťové DN 110</t>
  </si>
  <si>
    <t>998721201</t>
  </si>
  <si>
    <t>Přesun hmot procentní pro vnitřní kanalizace v objektech v do 6 m</t>
  </si>
  <si>
    <t>-1836747517</t>
  </si>
  <si>
    <t xml:space="preserve">Přesun hmot pro vnitřní kanalizace  stanovený procentní sazbou (%) z ceny vodorovná dopravní vzdálenost do 50 m v objektech výšky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</si>
</sst>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2020047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Požární zbrojnice a OÚ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Staré Místo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1. 9. 2020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OÚ Staré Místo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Milan Pour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Ladislav Kopecký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24.7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'2020047-01 - Požární zbro...'!J30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'2020047-01 - Požární zbro...'!P119</f>
        <v>0</v>
      </c>
      <c r="AV95" s="129">
        <f>'2020047-01 - Požární zbro...'!J33</f>
        <v>0</v>
      </c>
      <c r="AW95" s="129">
        <f>'2020047-01 - Požární zbro...'!J34</f>
        <v>0</v>
      </c>
      <c r="AX95" s="129">
        <f>'2020047-01 - Požární zbro...'!J35</f>
        <v>0</v>
      </c>
      <c r="AY95" s="129">
        <f>'2020047-01 - Požární zbro...'!J36</f>
        <v>0</v>
      </c>
      <c r="AZ95" s="129">
        <f>'2020047-01 - Požární zbro...'!F33</f>
        <v>0</v>
      </c>
      <c r="BA95" s="129">
        <f>'2020047-01 - Požární zbro...'!F34</f>
        <v>0</v>
      </c>
      <c r="BB95" s="129">
        <f>'2020047-01 - Požární zbro...'!F35</f>
        <v>0</v>
      </c>
      <c r="BC95" s="129">
        <f>'2020047-01 - Požární zbro...'!F36</f>
        <v>0</v>
      </c>
      <c r="BD95" s="131">
        <f>'2020047-01 - Požární zbro...'!F37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24.7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'2020047-02 - Požární zbro...'!J30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'2020047-02 - Požární zbro...'!P146</f>
        <v>0</v>
      </c>
      <c r="AV96" s="129">
        <f>'2020047-02 - Požární zbro...'!J33</f>
        <v>0</v>
      </c>
      <c r="AW96" s="129">
        <f>'2020047-02 - Požární zbro...'!J34</f>
        <v>0</v>
      </c>
      <c r="AX96" s="129">
        <f>'2020047-02 - Požární zbro...'!J35</f>
        <v>0</v>
      </c>
      <c r="AY96" s="129">
        <f>'2020047-02 - Požární zbro...'!J36</f>
        <v>0</v>
      </c>
      <c r="AZ96" s="129">
        <f>'2020047-02 - Požární zbro...'!F33</f>
        <v>0</v>
      </c>
      <c r="BA96" s="129">
        <f>'2020047-02 - Požární zbro...'!F34</f>
        <v>0</v>
      </c>
      <c r="BB96" s="129">
        <f>'2020047-02 - Požární zbro...'!F35</f>
        <v>0</v>
      </c>
      <c r="BC96" s="129">
        <f>'2020047-02 - Požární zbro...'!F36</f>
        <v>0</v>
      </c>
      <c r="BD96" s="131">
        <f>'2020047-02 - Požární zbro...'!F37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24.7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'2020047-03 - Obecní úřad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'2020047-03 - Obecní úřad ...'!P142</f>
        <v>0</v>
      </c>
      <c r="AV97" s="129">
        <f>'2020047-03 - Obecní úřad ...'!J33</f>
        <v>0</v>
      </c>
      <c r="AW97" s="129">
        <f>'2020047-03 - Obecní úřad ...'!J34</f>
        <v>0</v>
      </c>
      <c r="AX97" s="129">
        <f>'2020047-03 - Obecní úřad ...'!J35</f>
        <v>0</v>
      </c>
      <c r="AY97" s="129">
        <f>'2020047-03 - Obecní úřad ...'!J36</f>
        <v>0</v>
      </c>
      <c r="AZ97" s="129">
        <f>'2020047-03 - Obecní úřad ...'!F33</f>
        <v>0</v>
      </c>
      <c r="BA97" s="129">
        <f>'2020047-03 - Obecní úřad ...'!F34</f>
        <v>0</v>
      </c>
      <c r="BB97" s="129">
        <f>'2020047-03 - Obecní úřad ...'!F35</f>
        <v>0</v>
      </c>
      <c r="BC97" s="129">
        <f>'2020047-03 - Obecní úřad ...'!F36</f>
        <v>0</v>
      </c>
      <c r="BD97" s="131">
        <f>'2020047-03 - Obecní úřad 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7" customFormat="1" ht="24.75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'2020047-04 - Zpevněné plochy'!J30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33">
        <v>0</v>
      </c>
      <c r="AT98" s="134">
        <f>ROUND(SUM(AV98:AW98),2)</f>
        <v>0</v>
      </c>
      <c r="AU98" s="135">
        <f>'2020047-04 - Zpevněné plochy'!P124</f>
        <v>0</v>
      </c>
      <c r="AV98" s="134">
        <f>'2020047-04 - Zpevněné plochy'!J33</f>
        <v>0</v>
      </c>
      <c r="AW98" s="134">
        <f>'2020047-04 - Zpevněné plochy'!J34</f>
        <v>0</v>
      </c>
      <c r="AX98" s="134">
        <f>'2020047-04 - Zpevněné plochy'!J35</f>
        <v>0</v>
      </c>
      <c r="AY98" s="134">
        <f>'2020047-04 - Zpevněné plochy'!J36</f>
        <v>0</v>
      </c>
      <c r="AZ98" s="134">
        <f>'2020047-04 - Zpevněné plochy'!F33</f>
        <v>0</v>
      </c>
      <c r="BA98" s="134">
        <f>'2020047-04 - Zpevněné plochy'!F34</f>
        <v>0</v>
      </c>
      <c r="BB98" s="134">
        <f>'2020047-04 - Zpevněné plochy'!F35</f>
        <v>0</v>
      </c>
      <c r="BC98" s="134">
        <f>'2020047-04 - Zpevněné plochy'!F36</f>
        <v>0</v>
      </c>
      <c r="BD98" s="136">
        <f>'2020047-04 - Zpevněné plochy'!F37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</v>
      </c>
      <c r="CM98" s="132" t="s">
        <v>89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Y1TikHuBFip18T8Me1DiM4JhM/rSnIkiFs8BO88ipib4HFe3d+IJDO8Kg1zoNJ/Tn8dyMmvnwPRpyFhswDQijw==" hashValue="oKbSjT0pipdltDpT+4/rUslnx3KxLzlKtg1V4cqSoBDcQgL1Yz+YoLXF1DyMN5krV8k5SOnQSS7K4dLcIzCVn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0047-01 - Požární zbro...'!C2" display="/"/>
    <hyperlink ref="A96" location="'2020047-02 - Požární zbro...'!C2" display="/"/>
    <hyperlink ref="A97" location="'2020047-03 - Obecní úřad ...'!C2" display="/"/>
    <hyperlink ref="A98" location="'2020047-04 - Zpevněné ploch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99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Požární zbrojnice a OÚ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100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101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37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ROUND((SUM(BE119:BE149)),  2)</f>
        <v>0</v>
      </c>
      <c r="G33" s="39"/>
      <c r="H33" s="39"/>
      <c r="I33" s="163">
        <v>0.20999999999999999</v>
      </c>
      <c r="J33" s="162">
        <f>ROUND(((SUM(BE119:BE149))*I33),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ROUND((SUM(BF119:BF149)),  2)</f>
        <v>0</v>
      </c>
      <c r="G34" s="39"/>
      <c r="H34" s="39"/>
      <c r="I34" s="163">
        <v>0.14999999999999999</v>
      </c>
      <c r="J34" s="162">
        <f>ROUND(((SUM(BF119:BF149))*I34),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ROUND((SUM(BG119:BG149)),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ROUND((SUM(BH119:BH149)),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ROUND((SUM(BI119:BI149)),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Požární zbrojnice a OÚ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2020047-01 - Požární zbrojnice a OÚ - demolice stávající stavby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148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148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103</v>
      </c>
      <c r="D94" s="190"/>
      <c r="E94" s="190"/>
      <c r="F94" s="190"/>
      <c r="G94" s="190"/>
      <c r="H94" s="190"/>
      <c r="I94" s="191"/>
      <c r="J94" s="192" t="s">
        <v>104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105</v>
      </c>
      <c r="D96" s="41"/>
      <c r="E96" s="41"/>
      <c r="F96" s="41"/>
      <c r="G96" s="41"/>
      <c r="H96" s="41"/>
      <c r="I96" s="145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94"/>
      <c r="C97" s="195"/>
      <c r="D97" s="196" t="s">
        <v>107</v>
      </c>
      <c r="E97" s="197"/>
      <c r="F97" s="197"/>
      <c r="G97" s="197"/>
      <c r="H97" s="197"/>
      <c r="I97" s="198"/>
      <c r="J97" s="199">
        <f>J120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108</v>
      </c>
      <c r="E98" s="204"/>
      <c r="F98" s="204"/>
      <c r="G98" s="204"/>
      <c r="H98" s="204"/>
      <c r="I98" s="205"/>
      <c r="J98" s="206">
        <f>J121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109</v>
      </c>
      <c r="E99" s="204"/>
      <c r="F99" s="204"/>
      <c r="G99" s="204"/>
      <c r="H99" s="204"/>
      <c r="I99" s="205"/>
      <c r="J99" s="206">
        <f>J125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45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184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187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110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8" t="str">
        <f>E7</f>
        <v>Požární zbrojnice a OÚ</v>
      </c>
      <c r="F109" s="33"/>
      <c r="G109" s="33"/>
      <c r="H109" s="33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100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2020047-01 - Požární zbrojnice a OÚ - demolice stávající stavby</v>
      </c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Staré Místo</v>
      </c>
      <c r="G113" s="41"/>
      <c r="H113" s="41"/>
      <c r="I113" s="148" t="s">
        <v>22</v>
      </c>
      <c r="J113" s="80" t="str">
        <f>IF(J12="","",J12)</f>
        <v>1. 9. 2020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OÚ Staré Místo</v>
      </c>
      <c r="G115" s="41"/>
      <c r="H115" s="41"/>
      <c r="I115" s="148" t="s">
        <v>31</v>
      </c>
      <c r="J115" s="37" t="str">
        <f>E21</f>
        <v>Ing. Milan Pour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148" t="s">
        <v>35</v>
      </c>
      <c r="J116" s="37" t="str">
        <f>E24</f>
        <v>Ing. Ladislav Kopecký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8"/>
      <c r="B118" s="209"/>
      <c r="C118" s="210" t="s">
        <v>111</v>
      </c>
      <c r="D118" s="211" t="s">
        <v>64</v>
      </c>
      <c r="E118" s="211" t="s">
        <v>60</v>
      </c>
      <c r="F118" s="211" t="s">
        <v>61</v>
      </c>
      <c r="G118" s="211" t="s">
        <v>112</v>
      </c>
      <c r="H118" s="211" t="s">
        <v>113</v>
      </c>
      <c r="I118" s="212" t="s">
        <v>114</v>
      </c>
      <c r="J118" s="213" t="s">
        <v>104</v>
      </c>
      <c r="K118" s="214" t="s">
        <v>115</v>
      </c>
      <c r="L118" s="215"/>
      <c r="M118" s="101" t="s">
        <v>1</v>
      </c>
      <c r="N118" s="102" t="s">
        <v>43</v>
      </c>
      <c r="O118" s="102" t="s">
        <v>116</v>
      </c>
      <c r="P118" s="102" t="s">
        <v>117</v>
      </c>
      <c r="Q118" s="102" t="s">
        <v>118</v>
      </c>
      <c r="R118" s="102" t="s">
        <v>119</v>
      </c>
      <c r="S118" s="102" t="s">
        <v>120</v>
      </c>
      <c r="T118" s="103" t="s">
        <v>121</v>
      </c>
      <c r="U118" s="20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/>
    </row>
    <row r="119" s="2" customFormat="1" ht="22.8" customHeight="1">
      <c r="A119" s="39"/>
      <c r="B119" s="40"/>
      <c r="C119" s="108" t="s">
        <v>122</v>
      </c>
      <c r="D119" s="41"/>
      <c r="E119" s="41"/>
      <c r="F119" s="41"/>
      <c r="G119" s="41"/>
      <c r="H119" s="41"/>
      <c r="I119" s="145"/>
      <c r="J119" s="216">
        <f>BK119</f>
        <v>0</v>
      </c>
      <c r="K119" s="41"/>
      <c r="L119" s="45"/>
      <c r="M119" s="104"/>
      <c r="N119" s="217"/>
      <c r="O119" s="105"/>
      <c r="P119" s="218">
        <f>P120</f>
        <v>0</v>
      </c>
      <c r="Q119" s="105"/>
      <c r="R119" s="218">
        <f>R120</f>
        <v>0</v>
      </c>
      <c r="S119" s="105"/>
      <c r="T119" s="219">
        <f>T120</f>
        <v>998.45370000000003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78</v>
      </c>
      <c r="AU119" s="18" t="s">
        <v>106</v>
      </c>
      <c r="BK119" s="220">
        <f>BK120</f>
        <v>0</v>
      </c>
    </row>
    <row r="120" s="12" customFormat="1" ht="25.92" customHeight="1">
      <c r="A120" s="12"/>
      <c r="B120" s="221"/>
      <c r="C120" s="222"/>
      <c r="D120" s="223" t="s">
        <v>78</v>
      </c>
      <c r="E120" s="224" t="s">
        <v>123</v>
      </c>
      <c r="F120" s="224" t="s">
        <v>124</v>
      </c>
      <c r="G120" s="222"/>
      <c r="H120" s="222"/>
      <c r="I120" s="225"/>
      <c r="J120" s="226">
        <f>BK120</f>
        <v>0</v>
      </c>
      <c r="K120" s="222"/>
      <c r="L120" s="227"/>
      <c r="M120" s="228"/>
      <c r="N120" s="229"/>
      <c r="O120" s="229"/>
      <c r="P120" s="230">
        <f>P121+P125</f>
        <v>0</v>
      </c>
      <c r="Q120" s="229"/>
      <c r="R120" s="230">
        <f>R121+R125</f>
        <v>0</v>
      </c>
      <c r="S120" s="229"/>
      <c r="T120" s="231">
        <f>T121+T125</f>
        <v>998.45370000000003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2" t="s">
        <v>87</v>
      </c>
      <c r="AT120" s="233" t="s">
        <v>78</v>
      </c>
      <c r="AU120" s="233" t="s">
        <v>79</v>
      </c>
      <c r="AY120" s="232" t="s">
        <v>125</v>
      </c>
      <c r="BK120" s="234">
        <f>BK121+BK125</f>
        <v>0</v>
      </c>
    </row>
    <row r="121" s="12" customFormat="1" ht="22.8" customHeight="1">
      <c r="A121" s="12"/>
      <c r="B121" s="221"/>
      <c r="C121" s="222"/>
      <c r="D121" s="223" t="s">
        <v>78</v>
      </c>
      <c r="E121" s="235" t="s">
        <v>126</v>
      </c>
      <c r="F121" s="235" t="s">
        <v>127</v>
      </c>
      <c r="G121" s="222"/>
      <c r="H121" s="222"/>
      <c r="I121" s="225"/>
      <c r="J121" s="236">
        <f>BK121</f>
        <v>0</v>
      </c>
      <c r="K121" s="222"/>
      <c r="L121" s="227"/>
      <c r="M121" s="228"/>
      <c r="N121" s="229"/>
      <c r="O121" s="229"/>
      <c r="P121" s="230">
        <f>SUM(P122:P124)</f>
        <v>0</v>
      </c>
      <c r="Q121" s="229"/>
      <c r="R121" s="230">
        <f>SUM(R122:R124)</f>
        <v>0</v>
      </c>
      <c r="S121" s="229"/>
      <c r="T121" s="231">
        <f>SUM(T122:T124)</f>
        <v>998.45370000000003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2" t="s">
        <v>87</v>
      </c>
      <c r="AT121" s="233" t="s">
        <v>78</v>
      </c>
      <c r="AU121" s="233" t="s">
        <v>87</v>
      </c>
      <c r="AY121" s="232" t="s">
        <v>125</v>
      </c>
      <c r="BK121" s="234">
        <f>SUM(BK122:BK124)</f>
        <v>0</v>
      </c>
    </row>
    <row r="122" s="2" customFormat="1" ht="21.75" customHeight="1">
      <c r="A122" s="39"/>
      <c r="B122" s="40"/>
      <c r="C122" s="237" t="s">
        <v>87</v>
      </c>
      <c r="D122" s="237" t="s">
        <v>128</v>
      </c>
      <c r="E122" s="238" t="s">
        <v>129</v>
      </c>
      <c r="F122" s="239" t="s">
        <v>130</v>
      </c>
      <c r="G122" s="240" t="s">
        <v>131</v>
      </c>
      <c r="H122" s="241">
        <v>2218.7860000000001</v>
      </c>
      <c r="I122" s="242"/>
      <c r="J122" s="243">
        <f>ROUND(I122*H122,2)</f>
        <v>0</v>
      </c>
      <c r="K122" s="244"/>
      <c r="L122" s="45"/>
      <c r="M122" s="245" t="s">
        <v>1</v>
      </c>
      <c r="N122" s="246" t="s">
        <v>44</v>
      </c>
      <c r="O122" s="92"/>
      <c r="P122" s="247">
        <f>O122*H122</f>
        <v>0</v>
      </c>
      <c r="Q122" s="247">
        <v>0</v>
      </c>
      <c r="R122" s="247">
        <f>Q122*H122</f>
        <v>0</v>
      </c>
      <c r="S122" s="247">
        <v>0.45000000000000001</v>
      </c>
      <c r="T122" s="248">
        <f>S122*H122</f>
        <v>998.45370000000003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9" t="s">
        <v>132</v>
      </c>
      <c r="AT122" s="249" t="s">
        <v>128</v>
      </c>
      <c r="AU122" s="249" t="s">
        <v>89</v>
      </c>
      <c r="AY122" s="18" t="s">
        <v>125</v>
      </c>
      <c r="BE122" s="250">
        <f>IF(N122="základní",J122,0)</f>
        <v>0</v>
      </c>
      <c r="BF122" s="250">
        <f>IF(N122="snížená",J122,0)</f>
        <v>0</v>
      </c>
      <c r="BG122" s="250">
        <f>IF(N122="zákl. přenesená",J122,0)</f>
        <v>0</v>
      </c>
      <c r="BH122" s="250">
        <f>IF(N122="sníž. přenesená",J122,0)</f>
        <v>0</v>
      </c>
      <c r="BI122" s="250">
        <f>IF(N122="nulová",J122,0)</f>
        <v>0</v>
      </c>
      <c r="BJ122" s="18" t="s">
        <v>87</v>
      </c>
      <c r="BK122" s="250">
        <f>ROUND(I122*H122,2)</f>
        <v>0</v>
      </c>
      <c r="BL122" s="18" t="s">
        <v>132</v>
      </c>
      <c r="BM122" s="249" t="s">
        <v>133</v>
      </c>
    </row>
    <row r="123" s="2" customFormat="1">
      <c r="A123" s="39"/>
      <c r="B123" s="40"/>
      <c r="C123" s="41"/>
      <c r="D123" s="251" t="s">
        <v>134</v>
      </c>
      <c r="E123" s="41"/>
      <c r="F123" s="252" t="s">
        <v>135</v>
      </c>
      <c r="G123" s="41"/>
      <c r="H123" s="41"/>
      <c r="I123" s="145"/>
      <c r="J123" s="41"/>
      <c r="K123" s="41"/>
      <c r="L123" s="45"/>
      <c r="M123" s="253"/>
      <c r="N123" s="254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134</v>
      </c>
      <c r="AU123" s="18" t="s">
        <v>89</v>
      </c>
    </row>
    <row r="124" s="13" customFormat="1">
      <c r="A124" s="13"/>
      <c r="B124" s="255"/>
      <c r="C124" s="256"/>
      <c r="D124" s="251" t="s">
        <v>136</v>
      </c>
      <c r="E124" s="257" t="s">
        <v>1</v>
      </c>
      <c r="F124" s="258" t="s">
        <v>137</v>
      </c>
      <c r="G124" s="256"/>
      <c r="H124" s="259">
        <v>2218.7860000000001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5" t="s">
        <v>136</v>
      </c>
      <c r="AU124" s="265" t="s">
        <v>89</v>
      </c>
      <c r="AV124" s="13" t="s">
        <v>89</v>
      </c>
      <c r="AW124" s="13" t="s">
        <v>34</v>
      </c>
      <c r="AX124" s="13" t="s">
        <v>87</v>
      </c>
      <c r="AY124" s="265" t="s">
        <v>125</v>
      </c>
    </row>
    <row r="125" s="12" customFormat="1" ht="22.8" customHeight="1">
      <c r="A125" s="12"/>
      <c r="B125" s="221"/>
      <c r="C125" s="222"/>
      <c r="D125" s="223" t="s">
        <v>78</v>
      </c>
      <c r="E125" s="235" t="s">
        <v>138</v>
      </c>
      <c r="F125" s="235" t="s">
        <v>139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SUM(P126:P149)</f>
        <v>0</v>
      </c>
      <c r="Q125" s="229"/>
      <c r="R125" s="230">
        <f>SUM(R126:R149)</f>
        <v>0</v>
      </c>
      <c r="S125" s="229"/>
      <c r="T125" s="231">
        <f>SUM(T126:T149)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87</v>
      </c>
      <c r="AT125" s="233" t="s">
        <v>78</v>
      </c>
      <c r="AU125" s="233" t="s">
        <v>87</v>
      </c>
      <c r="AY125" s="232" t="s">
        <v>125</v>
      </c>
      <c r="BK125" s="234">
        <f>SUM(BK126:BK149)</f>
        <v>0</v>
      </c>
    </row>
    <row r="126" s="2" customFormat="1" ht="21.75" customHeight="1">
      <c r="A126" s="39"/>
      <c r="B126" s="40"/>
      <c r="C126" s="237" t="s">
        <v>89</v>
      </c>
      <c r="D126" s="237" t="s">
        <v>128</v>
      </c>
      <c r="E126" s="238" t="s">
        <v>140</v>
      </c>
      <c r="F126" s="239" t="s">
        <v>141</v>
      </c>
      <c r="G126" s="240" t="s">
        <v>142</v>
      </c>
      <c r="H126" s="241">
        <v>748.45399999999995</v>
      </c>
      <c r="I126" s="242"/>
      <c r="J126" s="243">
        <f>ROUND(I126*H126,2)</f>
        <v>0</v>
      </c>
      <c r="K126" s="244"/>
      <c r="L126" s="45"/>
      <c r="M126" s="245" t="s">
        <v>1</v>
      </c>
      <c r="N126" s="246" t="s">
        <v>44</v>
      </c>
      <c r="O126" s="92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132</v>
      </c>
      <c r="AT126" s="249" t="s">
        <v>128</v>
      </c>
      <c r="AU126" s="249" t="s">
        <v>89</v>
      </c>
      <c r="AY126" s="18" t="s">
        <v>125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8" t="s">
        <v>87</v>
      </c>
      <c r="BK126" s="250">
        <f>ROUND(I126*H126,2)</f>
        <v>0</v>
      </c>
      <c r="BL126" s="18" t="s">
        <v>132</v>
      </c>
      <c r="BM126" s="249" t="s">
        <v>143</v>
      </c>
    </row>
    <row r="127" s="2" customFormat="1">
      <c r="A127" s="39"/>
      <c r="B127" s="40"/>
      <c r="C127" s="41"/>
      <c r="D127" s="251" t="s">
        <v>134</v>
      </c>
      <c r="E127" s="41"/>
      <c r="F127" s="252" t="s">
        <v>144</v>
      </c>
      <c r="G127" s="41"/>
      <c r="H127" s="41"/>
      <c r="I127" s="145"/>
      <c r="J127" s="41"/>
      <c r="K127" s="41"/>
      <c r="L127" s="45"/>
      <c r="M127" s="253"/>
      <c r="N127" s="254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89</v>
      </c>
    </row>
    <row r="128" s="2" customFormat="1" ht="21.75" customHeight="1">
      <c r="A128" s="39"/>
      <c r="B128" s="40"/>
      <c r="C128" s="237" t="s">
        <v>145</v>
      </c>
      <c r="D128" s="237" t="s">
        <v>128</v>
      </c>
      <c r="E128" s="238" t="s">
        <v>146</v>
      </c>
      <c r="F128" s="239" t="s">
        <v>147</v>
      </c>
      <c r="G128" s="240" t="s">
        <v>142</v>
      </c>
      <c r="H128" s="241">
        <v>250</v>
      </c>
      <c r="I128" s="242"/>
      <c r="J128" s="243">
        <f>ROUND(I128*H128,2)</f>
        <v>0</v>
      </c>
      <c r="K128" s="244"/>
      <c r="L128" s="45"/>
      <c r="M128" s="245" t="s">
        <v>1</v>
      </c>
      <c r="N128" s="246" t="s">
        <v>44</v>
      </c>
      <c r="O128" s="92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132</v>
      </c>
      <c r="AT128" s="249" t="s">
        <v>128</v>
      </c>
      <c r="AU128" s="249" t="s">
        <v>89</v>
      </c>
      <c r="AY128" s="18" t="s">
        <v>125</v>
      </c>
      <c r="BE128" s="250">
        <f>IF(N128="základní",J128,0)</f>
        <v>0</v>
      </c>
      <c r="BF128" s="250">
        <f>IF(N128="snížená",J128,0)</f>
        <v>0</v>
      </c>
      <c r="BG128" s="250">
        <f>IF(N128="zákl. přenesená",J128,0)</f>
        <v>0</v>
      </c>
      <c r="BH128" s="250">
        <f>IF(N128="sníž. přenesená",J128,0)</f>
        <v>0</v>
      </c>
      <c r="BI128" s="250">
        <f>IF(N128="nulová",J128,0)</f>
        <v>0</v>
      </c>
      <c r="BJ128" s="18" t="s">
        <v>87</v>
      </c>
      <c r="BK128" s="250">
        <f>ROUND(I128*H128,2)</f>
        <v>0</v>
      </c>
      <c r="BL128" s="18" t="s">
        <v>132</v>
      </c>
      <c r="BM128" s="249" t="s">
        <v>148</v>
      </c>
    </row>
    <row r="129" s="2" customFormat="1">
      <c r="A129" s="39"/>
      <c r="B129" s="40"/>
      <c r="C129" s="41"/>
      <c r="D129" s="251" t="s">
        <v>134</v>
      </c>
      <c r="E129" s="41"/>
      <c r="F129" s="252" t="s">
        <v>149</v>
      </c>
      <c r="G129" s="41"/>
      <c r="H129" s="41"/>
      <c r="I129" s="145"/>
      <c r="J129" s="41"/>
      <c r="K129" s="41"/>
      <c r="L129" s="45"/>
      <c r="M129" s="253"/>
      <c r="N129" s="25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89</v>
      </c>
    </row>
    <row r="130" s="2" customFormat="1" ht="21.75" customHeight="1">
      <c r="A130" s="39"/>
      <c r="B130" s="40"/>
      <c r="C130" s="237" t="s">
        <v>132</v>
      </c>
      <c r="D130" s="237" t="s">
        <v>128</v>
      </c>
      <c r="E130" s="238" t="s">
        <v>150</v>
      </c>
      <c r="F130" s="239" t="s">
        <v>151</v>
      </c>
      <c r="G130" s="240" t="s">
        <v>142</v>
      </c>
      <c r="H130" s="241">
        <v>998.45399999999995</v>
      </c>
      <c r="I130" s="242"/>
      <c r="J130" s="243">
        <f>ROUND(I130*H130,2)</f>
        <v>0</v>
      </c>
      <c r="K130" s="244"/>
      <c r="L130" s="45"/>
      <c r="M130" s="245" t="s">
        <v>1</v>
      </c>
      <c r="N130" s="246" t="s">
        <v>44</v>
      </c>
      <c r="O130" s="92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132</v>
      </c>
      <c r="AT130" s="249" t="s">
        <v>128</v>
      </c>
      <c r="AU130" s="249" t="s">
        <v>89</v>
      </c>
      <c r="AY130" s="18" t="s">
        <v>125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8" t="s">
        <v>87</v>
      </c>
      <c r="BK130" s="250">
        <f>ROUND(I130*H130,2)</f>
        <v>0</v>
      </c>
      <c r="BL130" s="18" t="s">
        <v>132</v>
      </c>
      <c r="BM130" s="249" t="s">
        <v>152</v>
      </c>
    </row>
    <row r="131" s="2" customFormat="1">
      <c r="A131" s="39"/>
      <c r="B131" s="40"/>
      <c r="C131" s="41"/>
      <c r="D131" s="251" t="s">
        <v>134</v>
      </c>
      <c r="E131" s="41"/>
      <c r="F131" s="252" t="s">
        <v>153</v>
      </c>
      <c r="G131" s="41"/>
      <c r="H131" s="41"/>
      <c r="I131" s="145"/>
      <c r="J131" s="41"/>
      <c r="K131" s="41"/>
      <c r="L131" s="45"/>
      <c r="M131" s="253"/>
      <c r="N131" s="25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89</v>
      </c>
    </row>
    <row r="132" s="2" customFormat="1" ht="21.75" customHeight="1">
      <c r="A132" s="39"/>
      <c r="B132" s="40"/>
      <c r="C132" s="237" t="s">
        <v>154</v>
      </c>
      <c r="D132" s="237" t="s">
        <v>128</v>
      </c>
      <c r="E132" s="238" t="s">
        <v>155</v>
      </c>
      <c r="F132" s="239" t="s">
        <v>156</v>
      </c>
      <c r="G132" s="240" t="s">
        <v>142</v>
      </c>
      <c r="H132" s="241">
        <v>998.45399999999995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44</v>
      </c>
      <c r="O132" s="92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132</v>
      </c>
      <c r="AT132" s="249" t="s">
        <v>128</v>
      </c>
      <c r="AU132" s="249" t="s">
        <v>89</v>
      </c>
      <c r="AY132" s="18" t="s">
        <v>125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87</v>
      </c>
      <c r="BK132" s="250">
        <f>ROUND(I132*H132,2)</f>
        <v>0</v>
      </c>
      <c r="BL132" s="18" t="s">
        <v>132</v>
      </c>
      <c r="BM132" s="249" t="s">
        <v>157</v>
      </c>
    </row>
    <row r="133" s="2" customFormat="1">
      <c r="A133" s="39"/>
      <c r="B133" s="40"/>
      <c r="C133" s="41"/>
      <c r="D133" s="251" t="s">
        <v>134</v>
      </c>
      <c r="E133" s="41"/>
      <c r="F133" s="252" t="s">
        <v>158</v>
      </c>
      <c r="G133" s="41"/>
      <c r="H133" s="41"/>
      <c r="I133" s="145"/>
      <c r="J133" s="41"/>
      <c r="K133" s="41"/>
      <c r="L133" s="45"/>
      <c r="M133" s="253"/>
      <c r="N133" s="25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89</v>
      </c>
    </row>
    <row r="134" s="2" customFormat="1" ht="21.75" customHeight="1">
      <c r="A134" s="39"/>
      <c r="B134" s="40"/>
      <c r="C134" s="237" t="s">
        <v>159</v>
      </c>
      <c r="D134" s="237" t="s">
        <v>128</v>
      </c>
      <c r="E134" s="238" t="s">
        <v>160</v>
      </c>
      <c r="F134" s="239" t="s">
        <v>161</v>
      </c>
      <c r="G134" s="240" t="s">
        <v>142</v>
      </c>
      <c r="H134" s="241">
        <v>2492.6100000000001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44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132</v>
      </c>
      <c r="AT134" s="249" t="s">
        <v>128</v>
      </c>
      <c r="AU134" s="249" t="s">
        <v>89</v>
      </c>
      <c r="AY134" s="18" t="s">
        <v>125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87</v>
      </c>
      <c r="BK134" s="250">
        <f>ROUND(I134*H134,2)</f>
        <v>0</v>
      </c>
      <c r="BL134" s="18" t="s">
        <v>132</v>
      </c>
      <c r="BM134" s="249" t="s">
        <v>162</v>
      </c>
    </row>
    <row r="135" s="2" customFormat="1">
      <c r="A135" s="39"/>
      <c r="B135" s="40"/>
      <c r="C135" s="41"/>
      <c r="D135" s="251" t="s">
        <v>134</v>
      </c>
      <c r="E135" s="41"/>
      <c r="F135" s="252" t="s">
        <v>163</v>
      </c>
      <c r="G135" s="41"/>
      <c r="H135" s="41"/>
      <c r="I135" s="145"/>
      <c r="J135" s="41"/>
      <c r="K135" s="41"/>
      <c r="L135" s="45"/>
      <c r="M135" s="253"/>
      <c r="N135" s="25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89</v>
      </c>
    </row>
    <row r="136" s="13" customFormat="1">
      <c r="A136" s="13"/>
      <c r="B136" s="255"/>
      <c r="C136" s="256"/>
      <c r="D136" s="251" t="s">
        <v>136</v>
      </c>
      <c r="E136" s="257" t="s">
        <v>1</v>
      </c>
      <c r="F136" s="258" t="s">
        <v>164</v>
      </c>
      <c r="G136" s="256"/>
      <c r="H136" s="259">
        <v>4.0499999999999998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5" t="s">
        <v>136</v>
      </c>
      <c r="AU136" s="265" t="s">
        <v>89</v>
      </c>
      <c r="AV136" s="13" t="s">
        <v>89</v>
      </c>
      <c r="AW136" s="13" t="s">
        <v>34</v>
      </c>
      <c r="AX136" s="13" t="s">
        <v>79</v>
      </c>
      <c r="AY136" s="265" t="s">
        <v>125</v>
      </c>
    </row>
    <row r="137" s="13" customFormat="1">
      <c r="A137" s="13"/>
      <c r="B137" s="255"/>
      <c r="C137" s="256"/>
      <c r="D137" s="251" t="s">
        <v>136</v>
      </c>
      <c r="E137" s="257" t="s">
        <v>1</v>
      </c>
      <c r="F137" s="258" t="s">
        <v>165</v>
      </c>
      <c r="G137" s="256"/>
      <c r="H137" s="259">
        <v>4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5" t="s">
        <v>136</v>
      </c>
      <c r="AU137" s="265" t="s">
        <v>89</v>
      </c>
      <c r="AV137" s="13" t="s">
        <v>89</v>
      </c>
      <c r="AW137" s="13" t="s">
        <v>34</v>
      </c>
      <c r="AX137" s="13" t="s">
        <v>79</v>
      </c>
      <c r="AY137" s="265" t="s">
        <v>125</v>
      </c>
    </row>
    <row r="138" s="13" customFormat="1">
      <c r="A138" s="13"/>
      <c r="B138" s="255"/>
      <c r="C138" s="256"/>
      <c r="D138" s="251" t="s">
        <v>136</v>
      </c>
      <c r="E138" s="257" t="s">
        <v>1</v>
      </c>
      <c r="F138" s="258" t="s">
        <v>166</v>
      </c>
      <c r="G138" s="256"/>
      <c r="H138" s="259">
        <v>75.037000000000006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5" t="s">
        <v>136</v>
      </c>
      <c r="AU138" s="265" t="s">
        <v>89</v>
      </c>
      <c r="AV138" s="13" t="s">
        <v>89</v>
      </c>
      <c r="AW138" s="13" t="s">
        <v>34</v>
      </c>
      <c r="AX138" s="13" t="s">
        <v>79</v>
      </c>
      <c r="AY138" s="265" t="s">
        <v>125</v>
      </c>
    </row>
    <row r="139" s="14" customFormat="1">
      <c r="A139" s="14"/>
      <c r="B139" s="266"/>
      <c r="C139" s="267"/>
      <c r="D139" s="251" t="s">
        <v>136</v>
      </c>
      <c r="E139" s="268" t="s">
        <v>1</v>
      </c>
      <c r="F139" s="269" t="s">
        <v>167</v>
      </c>
      <c r="G139" s="267"/>
      <c r="H139" s="270">
        <v>83.087000000000003</v>
      </c>
      <c r="I139" s="271"/>
      <c r="J139" s="267"/>
      <c r="K139" s="267"/>
      <c r="L139" s="272"/>
      <c r="M139" s="273"/>
      <c r="N139" s="274"/>
      <c r="O139" s="274"/>
      <c r="P139" s="274"/>
      <c r="Q139" s="274"/>
      <c r="R139" s="274"/>
      <c r="S139" s="274"/>
      <c r="T139" s="27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6" t="s">
        <v>136</v>
      </c>
      <c r="AU139" s="276" t="s">
        <v>89</v>
      </c>
      <c r="AV139" s="14" t="s">
        <v>132</v>
      </c>
      <c r="AW139" s="14" t="s">
        <v>34</v>
      </c>
      <c r="AX139" s="14" t="s">
        <v>87</v>
      </c>
      <c r="AY139" s="276" t="s">
        <v>125</v>
      </c>
    </row>
    <row r="140" s="13" customFormat="1">
      <c r="A140" s="13"/>
      <c r="B140" s="255"/>
      <c r="C140" s="256"/>
      <c r="D140" s="251" t="s">
        <v>136</v>
      </c>
      <c r="E140" s="256"/>
      <c r="F140" s="258" t="s">
        <v>168</v>
      </c>
      <c r="G140" s="256"/>
      <c r="H140" s="259">
        <v>2492.6100000000001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5" t="s">
        <v>136</v>
      </c>
      <c r="AU140" s="265" t="s">
        <v>89</v>
      </c>
      <c r="AV140" s="13" t="s">
        <v>89</v>
      </c>
      <c r="AW140" s="13" t="s">
        <v>4</v>
      </c>
      <c r="AX140" s="13" t="s">
        <v>87</v>
      </c>
      <c r="AY140" s="265" t="s">
        <v>125</v>
      </c>
    </row>
    <row r="141" s="2" customFormat="1" ht="16.5" customHeight="1">
      <c r="A141" s="39"/>
      <c r="B141" s="40"/>
      <c r="C141" s="237" t="s">
        <v>169</v>
      </c>
      <c r="D141" s="237" t="s">
        <v>128</v>
      </c>
      <c r="E141" s="238" t="s">
        <v>170</v>
      </c>
      <c r="F141" s="239" t="s">
        <v>171</v>
      </c>
      <c r="G141" s="240" t="s">
        <v>142</v>
      </c>
      <c r="H141" s="241">
        <v>998.45399999999995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44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132</v>
      </c>
      <c r="AT141" s="249" t="s">
        <v>128</v>
      </c>
      <c r="AU141" s="249" t="s">
        <v>89</v>
      </c>
      <c r="AY141" s="18" t="s">
        <v>125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87</v>
      </c>
      <c r="BK141" s="250">
        <f>ROUND(I141*H141,2)</f>
        <v>0</v>
      </c>
      <c r="BL141" s="18" t="s">
        <v>132</v>
      </c>
      <c r="BM141" s="249" t="s">
        <v>172</v>
      </c>
    </row>
    <row r="142" s="2" customFormat="1">
      <c r="A142" s="39"/>
      <c r="B142" s="40"/>
      <c r="C142" s="41"/>
      <c r="D142" s="251" t="s">
        <v>134</v>
      </c>
      <c r="E142" s="41"/>
      <c r="F142" s="252" t="s">
        <v>173</v>
      </c>
      <c r="G142" s="41"/>
      <c r="H142" s="41"/>
      <c r="I142" s="145"/>
      <c r="J142" s="41"/>
      <c r="K142" s="41"/>
      <c r="L142" s="45"/>
      <c r="M142" s="253"/>
      <c r="N142" s="25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89</v>
      </c>
    </row>
    <row r="143" s="2" customFormat="1" ht="21.75" customHeight="1">
      <c r="A143" s="39"/>
      <c r="B143" s="40"/>
      <c r="C143" s="237" t="s">
        <v>174</v>
      </c>
      <c r="D143" s="237" t="s">
        <v>128</v>
      </c>
      <c r="E143" s="238" t="s">
        <v>175</v>
      </c>
      <c r="F143" s="239" t="s">
        <v>176</v>
      </c>
      <c r="G143" s="240" t="s">
        <v>142</v>
      </c>
      <c r="H143" s="241">
        <v>4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44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132</v>
      </c>
      <c r="AT143" s="249" t="s">
        <v>128</v>
      </c>
      <c r="AU143" s="249" t="s">
        <v>89</v>
      </c>
      <c r="AY143" s="18" t="s">
        <v>125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87</v>
      </c>
      <c r="BK143" s="250">
        <f>ROUND(I143*H143,2)</f>
        <v>0</v>
      </c>
      <c r="BL143" s="18" t="s">
        <v>132</v>
      </c>
      <c r="BM143" s="249" t="s">
        <v>177</v>
      </c>
    </row>
    <row r="144" s="2" customFormat="1">
      <c r="A144" s="39"/>
      <c r="B144" s="40"/>
      <c r="C144" s="41"/>
      <c r="D144" s="251" t="s">
        <v>134</v>
      </c>
      <c r="E144" s="41"/>
      <c r="F144" s="252" t="s">
        <v>178</v>
      </c>
      <c r="G144" s="41"/>
      <c r="H144" s="41"/>
      <c r="I144" s="145"/>
      <c r="J144" s="41"/>
      <c r="K144" s="41"/>
      <c r="L144" s="45"/>
      <c r="M144" s="253"/>
      <c r="N144" s="25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89</v>
      </c>
    </row>
    <row r="145" s="2" customFormat="1" ht="21.75" customHeight="1">
      <c r="A145" s="39"/>
      <c r="B145" s="40"/>
      <c r="C145" s="237" t="s">
        <v>126</v>
      </c>
      <c r="D145" s="237" t="s">
        <v>128</v>
      </c>
      <c r="E145" s="238" t="s">
        <v>179</v>
      </c>
      <c r="F145" s="239" t="s">
        <v>180</v>
      </c>
      <c r="G145" s="240" t="s">
        <v>142</v>
      </c>
      <c r="H145" s="241">
        <v>75.037000000000006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44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132</v>
      </c>
      <c r="AT145" s="249" t="s">
        <v>128</v>
      </c>
      <c r="AU145" s="249" t="s">
        <v>89</v>
      </c>
      <c r="AY145" s="18" t="s">
        <v>125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87</v>
      </c>
      <c r="BK145" s="250">
        <f>ROUND(I145*H145,2)</f>
        <v>0</v>
      </c>
      <c r="BL145" s="18" t="s">
        <v>132</v>
      </c>
      <c r="BM145" s="249" t="s">
        <v>181</v>
      </c>
    </row>
    <row r="146" s="2" customFormat="1">
      <c r="A146" s="39"/>
      <c r="B146" s="40"/>
      <c r="C146" s="41"/>
      <c r="D146" s="251" t="s">
        <v>134</v>
      </c>
      <c r="E146" s="41"/>
      <c r="F146" s="252" t="s">
        <v>182</v>
      </c>
      <c r="G146" s="41"/>
      <c r="H146" s="41"/>
      <c r="I146" s="145"/>
      <c r="J146" s="41"/>
      <c r="K146" s="41"/>
      <c r="L146" s="45"/>
      <c r="M146" s="253"/>
      <c r="N146" s="25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89</v>
      </c>
    </row>
    <row r="147" s="13" customFormat="1">
      <c r="A147" s="13"/>
      <c r="B147" s="255"/>
      <c r="C147" s="256"/>
      <c r="D147" s="251" t="s">
        <v>136</v>
      </c>
      <c r="E147" s="257" t="s">
        <v>1</v>
      </c>
      <c r="F147" s="258" t="s">
        <v>183</v>
      </c>
      <c r="G147" s="256"/>
      <c r="H147" s="259">
        <v>75.037000000000006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5" t="s">
        <v>136</v>
      </c>
      <c r="AU147" s="265" t="s">
        <v>89</v>
      </c>
      <c r="AV147" s="13" t="s">
        <v>89</v>
      </c>
      <c r="AW147" s="13" t="s">
        <v>34</v>
      </c>
      <c r="AX147" s="13" t="s">
        <v>87</v>
      </c>
      <c r="AY147" s="265" t="s">
        <v>125</v>
      </c>
    </row>
    <row r="148" s="2" customFormat="1" ht="33" customHeight="1">
      <c r="A148" s="39"/>
      <c r="B148" s="40"/>
      <c r="C148" s="237" t="s">
        <v>184</v>
      </c>
      <c r="D148" s="237" t="s">
        <v>128</v>
      </c>
      <c r="E148" s="238" t="s">
        <v>185</v>
      </c>
      <c r="F148" s="239" t="s">
        <v>186</v>
      </c>
      <c r="G148" s="240" t="s">
        <v>142</v>
      </c>
      <c r="H148" s="241">
        <v>4.0499999999999998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44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132</v>
      </c>
      <c r="AT148" s="249" t="s">
        <v>128</v>
      </c>
      <c r="AU148" s="249" t="s">
        <v>89</v>
      </c>
      <c r="AY148" s="18" t="s">
        <v>125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87</v>
      </c>
      <c r="BK148" s="250">
        <f>ROUND(I148*H148,2)</f>
        <v>0</v>
      </c>
      <c r="BL148" s="18" t="s">
        <v>132</v>
      </c>
      <c r="BM148" s="249" t="s">
        <v>187</v>
      </c>
    </row>
    <row r="149" s="2" customFormat="1">
      <c r="A149" s="39"/>
      <c r="B149" s="40"/>
      <c r="C149" s="41"/>
      <c r="D149" s="251" t="s">
        <v>134</v>
      </c>
      <c r="E149" s="41"/>
      <c r="F149" s="252" t="s">
        <v>188</v>
      </c>
      <c r="G149" s="41"/>
      <c r="H149" s="41"/>
      <c r="I149" s="145"/>
      <c r="J149" s="41"/>
      <c r="K149" s="41"/>
      <c r="L149" s="45"/>
      <c r="M149" s="277"/>
      <c r="N149" s="278"/>
      <c r="O149" s="279"/>
      <c r="P149" s="279"/>
      <c r="Q149" s="279"/>
      <c r="R149" s="279"/>
      <c r="S149" s="279"/>
      <c r="T149" s="280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89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184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Fur84sZwMpslfc/JMElYB2Qm28IGd72XY/EUfu1Ior6sDzKqFnsnQrXqHR5mJPN9WV/XWlKy9lkZdzRZQOLipg==" hashValue="w4hvP/+ZVoI+T7T+KbsHWGbZBHcYgNUgHcEKczSj5bAaEaECopBkqjXI24nTqBdwJdZa5LhMw2Jse3ra+ihZDw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99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Požární zbrojnice a OÚ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100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189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37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ROUND(J146,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ROUND((SUM(BE146:BE1382)),  2)</f>
        <v>0</v>
      </c>
      <c r="G33" s="39"/>
      <c r="H33" s="39"/>
      <c r="I33" s="163">
        <v>0.20999999999999999</v>
      </c>
      <c r="J33" s="162">
        <f>ROUND(((SUM(BE146:BE1382))*I33),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ROUND((SUM(BF146:BF1382)),  2)</f>
        <v>0</v>
      </c>
      <c r="G34" s="39"/>
      <c r="H34" s="39"/>
      <c r="I34" s="163">
        <v>0.14999999999999999</v>
      </c>
      <c r="J34" s="162">
        <f>ROUND(((SUM(BF146:BF1382))*I34),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ROUND((SUM(BG146:BG1382)),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ROUND((SUM(BH146:BH1382)),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ROUND((SUM(BI146:BI1382)),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Požární zbrojnice a OÚ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2020047-02 - Požární zbrojnice - započitatelné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148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148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103</v>
      </c>
      <c r="D94" s="190"/>
      <c r="E94" s="190"/>
      <c r="F94" s="190"/>
      <c r="G94" s="190"/>
      <c r="H94" s="190"/>
      <c r="I94" s="191"/>
      <c r="J94" s="192" t="s">
        <v>104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105</v>
      </c>
      <c r="D96" s="41"/>
      <c r="E96" s="41"/>
      <c r="F96" s="41"/>
      <c r="G96" s="41"/>
      <c r="H96" s="41"/>
      <c r="I96" s="145"/>
      <c r="J96" s="111">
        <f>J146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94"/>
      <c r="C97" s="195"/>
      <c r="D97" s="196" t="s">
        <v>107</v>
      </c>
      <c r="E97" s="197"/>
      <c r="F97" s="197"/>
      <c r="G97" s="197"/>
      <c r="H97" s="197"/>
      <c r="I97" s="198"/>
      <c r="J97" s="199">
        <f>J147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190</v>
      </c>
      <c r="E98" s="204"/>
      <c r="F98" s="204"/>
      <c r="G98" s="204"/>
      <c r="H98" s="204"/>
      <c r="I98" s="205"/>
      <c r="J98" s="206">
        <f>J148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191</v>
      </c>
      <c r="E99" s="204"/>
      <c r="F99" s="204"/>
      <c r="G99" s="204"/>
      <c r="H99" s="204"/>
      <c r="I99" s="205"/>
      <c r="J99" s="206">
        <f>J185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192</v>
      </c>
      <c r="E100" s="204"/>
      <c r="F100" s="204"/>
      <c r="G100" s="204"/>
      <c r="H100" s="204"/>
      <c r="I100" s="205"/>
      <c r="J100" s="206">
        <f>J234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193</v>
      </c>
      <c r="E101" s="204"/>
      <c r="F101" s="204"/>
      <c r="G101" s="204"/>
      <c r="H101" s="204"/>
      <c r="I101" s="205"/>
      <c r="J101" s="206">
        <f>J299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194</v>
      </c>
      <c r="E102" s="204"/>
      <c r="F102" s="204"/>
      <c r="G102" s="204"/>
      <c r="H102" s="204"/>
      <c r="I102" s="205"/>
      <c r="J102" s="206">
        <f>J488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1"/>
      <c r="C103" s="202"/>
      <c r="D103" s="203" t="s">
        <v>195</v>
      </c>
      <c r="E103" s="204"/>
      <c r="F103" s="204"/>
      <c r="G103" s="204"/>
      <c r="H103" s="204"/>
      <c r="I103" s="205"/>
      <c r="J103" s="206">
        <f>J489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1"/>
      <c r="C104" s="202"/>
      <c r="D104" s="203" t="s">
        <v>196</v>
      </c>
      <c r="E104" s="204"/>
      <c r="F104" s="204"/>
      <c r="G104" s="204"/>
      <c r="H104" s="204"/>
      <c r="I104" s="205"/>
      <c r="J104" s="206">
        <f>J607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201"/>
      <c r="C105" s="202"/>
      <c r="D105" s="203" t="s">
        <v>197</v>
      </c>
      <c r="E105" s="204"/>
      <c r="F105" s="204"/>
      <c r="G105" s="204"/>
      <c r="H105" s="204"/>
      <c r="I105" s="205"/>
      <c r="J105" s="206">
        <f>J651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108</v>
      </c>
      <c r="E106" s="204"/>
      <c r="F106" s="204"/>
      <c r="G106" s="204"/>
      <c r="H106" s="204"/>
      <c r="I106" s="205"/>
      <c r="J106" s="206">
        <f>J694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198</v>
      </c>
      <c r="E107" s="204"/>
      <c r="F107" s="204"/>
      <c r="G107" s="204"/>
      <c r="H107" s="204"/>
      <c r="I107" s="205"/>
      <c r="J107" s="206">
        <f>J726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4"/>
      <c r="C108" s="195"/>
      <c r="D108" s="196" t="s">
        <v>199</v>
      </c>
      <c r="E108" s="197"/>
      <c r="F108" s="197"/>
      <c r="G108" s="197"/>
      <c r="H108" s="197"/>
      <c r="I108" s="198"/>
      <c r="J108" s="199">
        <f>J729</f>
        <v>0</v>
      </c>
      <c r="K108" s="195"/>
      <c r="L108" s="20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1"/>
      <c r="C109" s="202"/>
      <c r="D109" s="203" t="s">
        <v>200</v>
      </c>
      <c r="E109" s="204"/>
      <c r="F109" s="204"/>
      <c r="G109" s="204"/>
      <c r="H109" s="204"/>
      <c r="I109" s="205"/>
      <c r="J109" s="206">
        <f>J730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201</v>
      </c>
      <c r="E110" s="204"/>
      <c r="F110" s="204"/>
      <c r="G110" s="204"/>
      <c r="H110" s="204"/>
      <c r="I110" s="205"/>
      <c r="J110" s="206">
        <f>J800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202</v>
      </c>
      <c r="E111" s="204"/>
      <c r="F111" s="204"/>
      <c r="G111" s="204"/>
      <c r="H111" s="204"/>
      <c r="I111" s="205"/>
      <c r="J111" s="206">
        <f>J856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203</v>
      </c>
      <c r="E112" s="204"/>
      <c r="F112" s="204"/>
      <c r="G112" s="204"/>
      <c r="H112" s="204"/>
      <c r="I112" s="205"/>
      <c r="J112" s="206">
        <f>J859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204</v>
      </c>
      <c r="E113" s="204"/>
      <c r="F113" s="204"/>
      <c r="G113" s="204"/>
      <c r="H113" s="204"/>
      <c r="I113" s="205"/>
      <c r="J113" s="206">
        <f>J862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205</v>
      </c>
      <c r="E114" s="204"/>
      <c r="F114" s="204"/>
      <c r="G114" s="204"/>
      <c r="H114" s="204"/>
      <c r="I114" s="205"/>
      <c r="J114" s="206">
        <f>J865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206</v>
      </c>
      <c r="E115" s="204"/>
      <c r="F115" s="204"/>
      <c r="G115" s="204"/>
      <c r="H115" s="204"/>
      <c r="I115" s="205"/>
      <c r="J115" s="206">
        <f>J868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207</v>
      </c>
      <c r="E116" s="204"/>
      <c r="F116" s="204"/>
      <c r="G116" s="204"/>
      <c r="H116" s="204"/>
      <c r="I116" s="205"/>
      <c r="J116" s="206">
        <f>J875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208</v>
      </c>
      <c r="E117" s="204"/>
      <c r="F117" s="204"/>
      <c r="G117" s="204"/>
      <c r="H117" s="204"/>
      <c r="I117" s="205"/>
      <c r="J117" s="206">
        <f>J1002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1"/>
      <c r="C118" s="202"/>
      <c r="D118" s="203" t="s">
        <v>209</v>
      </c>
      <c r="E118" s="204"/>
      <c r="F118" s="204"/>
      <c r="G118" s="204"/>
      <c r="H118" s="204"/>
      <c r="I118" s="205"/>
      <c r="J118" s="206">
        <f>J1022</f>
        <v>0</v>
      </c>
      <c r="K118" s="20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1"/>
      <c r="C119" s="202"/>
      <c r="D119" s="203" t="s">
        <v>210</v>
      </c>
      <c r="E119" s="204"/>
      <c r="F119" s="204"/>
      <c r="G119" s="204"/>
      <c r="H119" s="204"/>
      <c r="I119" s="205"/>
      <c r="J119" s="206">
        <f>J1042</f>
        <v>0</v>
      </c>
      <c r="K119" s="20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1"/>
      <c r="C120" s="202"/>
      <c r="D120" s="203" t="s">
        <v>211</v>
      </c>
      <c r="E120" s="204"/>
      <c r="F120" s="204"/>
      <c r="G120" s="204"/>
      <c r="H120" s="204"/>
      <c r="I120" s="205"/>
      <c r="J120" s="206">
        <f>J1063</f>
        <v>0</v>
      </c>
      <c r="K120" s="20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1"/>
      <c r="C121" s="202"/>
      <c r="D121" s="203" t="s">
        <v>212</v>
      </c>
      <c r="E121" s="204"/>
      <c r="F121" s="204"/>
      <c r="G121" s="204"/>
      <c r="H121" s="204"/>
      <c r="I121" s="205"/>
      <c r="J121" s="206">
        <f>J1125</f>
        <v>0</v>
      </c>
      <c r="K121" s="20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1"/>
      <c r="C122" s="202"/>
      <c r="D122" s="203" t="s">
        <v>213</v>
      </c>
      <c r="E122" s="204"/>
      <c r="F122" s="204"/>
      <c r="G122" s="204"/>
      <c r="H122" s="204"/>
      <c r="I122" s="205"/>
      <c r="J122" s="206">
        <f>J1142</f>
        <v>0</v>
      </c>
      <c r="K122" s="20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1"/>
      <c r="C123" s="202"/>
      <c r="D123" s="203" t="s">
        <v>214</v>
      </c>
      <c r="E123" s="204"/>
      <c r="F123" s="204"/>
      <c r="G123" s="204"/>
      <c r="H123" s="204"/>
      <c r="I123" s="205"/>
      <c r="J123" s="206">
        <f>J1237</f>
        <v>0</v>
      </c>
      <c r="K123" s="20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1"/>
      <c r="C124" s="202"/>
      <c r="D124" s="203" t="s">
        <v>215</v>
      </c>
      <c r="E124" s="204"/>
      <c r="F124" s="204"/>
      <c r="G124" s="204"/>
      <c r="H124" s="204"/>
      <c r="I124" s="205"/>
      <c r="J124" s="206">
        <f>J1288</f>
        <v>0</v>
      </c>
      <c r="K124" s="202"/>
      <c r="L124" s="20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94"/>
      <c r="C125" s="195"/>
      <c r="D125" s="196" t="s">
        <v>216</v>
      </c>
      <c r="E125" s="197"/>
      <c r="F125" s="197"/>
      <c r="G125" s="197"/>
      <c r="H125" s="197"/>
      <c r="I125" s="198"/>
      <c r="J125" s="199">
        <f>J1379</f>
        <v>0</v>
      </c>
      <c r="K125" s="195"/>
      <c r="L125" s="200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201"/>
      <c r="C126" s="202"/>
      <c r="D126" s="203" t="s">
        <v>217</v>
      </c>
      <c r="E126" s="204"/>
      <c r="F126" s="204"/>
      <c r="G126" s="204"/>
      <c r="H126" s="204"/>
      <c r="I126" s="205"/>
      <c r="J126" s="206">
        <f>J1380</f>
        <v>0</v>
      </c>
      <c r="K126" s="202"/>
      <c r="L126" s="20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184"/>
      <c r="J128" s="68"/>
      <c r="K128" s="68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69"/>
      <c r="C132" s="70"/>
      <c r="D132" s="70"/>
      <c r="E132" s="70"/>
      <c r="F132" s="70"/>
      <c r="G132" s="70"/>
      <c r="H132" s="70"/>
      <c r="I132" s="187"/>
      <c r="J132" s="70"/>
      <c r="K132" s="70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4" t="s">
        <v>110</v>
      </c>
      <c r="D133" s="41"/>
      <c r="E133" s="41"/>
      <c r="F133" s="41"/>
      <c r="G133" s="41"/>
      <c r="H133" s="41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145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16</v>
      </c>
      <c r="D135" s="41"/>
      <c r="E135" s="41"/>
      <c r="F135" s="41"/>
      <c r="G135" s="41"/>
      <c r="H135" s="41"/>
      <c r="I135" s="14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188" t="str">
        <f>E7</f>
        <v>Požární zbrojnice a OÚ</v>
      </c>
      <c r="F136" s="33"/>
      <c r="G136" s="33"/>
      <c r="H136" s="33"/>
      <c r="I136" s="145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100</v>
      </c>
      <c r="D137" s="41"/>
      <c r="E137" s="41"/>
      <c r="F137" s="41"/>
      <c r="G137" s="41"/>
      <c r="H137" s="41"/>
      <c r="I137" s="145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77" t="str">
        <f>E9</f>
        <v>2020047-02 - Požární zbrojnice - započitatelné náklady</v>
      </c>
      <c r="F138" s="41"/>
      <c r="G138" s="41"/>
      <c r="H138" s="41"/>
      <c r="I138" s="145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5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20</v>
      </c>
      <c r="D140" s="41"/>
      <c r="E140" s="41"/>
      <c r="F140" s="28" t="str">
        <f>F12</f>
        <v>Staré Místo</v>
      </c>
      <c r="G140" s="41"/>
      <c r="H140" s="41"/>
      <c r="I140" s="148" t="s">
        <v>22</v>
      </c>
      <c r="J140" s="80" t="str">
        <f>IF(J12="","",J12)</f>
        <v>1. 9. 2020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145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3" t="s">
        <v>24</v>
      </c>
      <c r="D142" s="41"/>
      <c r="E142" s="41"/>
      <c r="F142" s="28" t="str">
        <f>E15</f>
        <v>OÚ Staré Místo</v>
      </c>
      <c r="G142" s="41"/>
      <c r="H142" s="41"/>
      <c r="I142" s="148" t="s">
        <v>31</v>
      </c>
      <c r="J142" s="37" t="str">
        <f>E21</f>
        <v>Ing. Milan Pour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25.65" customHeight="1">
      <c r="A143" s="39"/>
      <c r="B143" s="40"/>
      <c r="C143" s="33" t="s">
        <v>29</v>
      </c>
      <c r="D143" s="41"/>
      <c r="E143" s="41"/>
      <c r="F143" s="28" t="str">
        <f>IF(E18="","",E18)</f>
        <v>Vyplň údaj</v>
      </c>
      <c r="G143" s="41"/>
      <c r="H143" s="41"/>
      <c r="I143" s="148" t="s">
        <v>35</v>
      </c>
      <c r="J143" s="37" t="str">
        <f>E24</f>
        <v>Ing. Ladislav Kopecký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0.32" customHeight="1">
      <c r="A144" s="39"/>
      <c r="B144" s="40"/>
      <c r="C144" s="41"/>
      <c r="D144" s="41"/>
      <c r="E144" s="41"/>
      <c r="F144" s="41"/>
      <c r="G144" s="41"/>
      <c r="H144" s="41"/>
      <c r="I144" s="145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11" customFormat="1" ht="29.28" customHeight="1">
      <c r="A145" s="208"/>
      <c r="B145" s="209"/>
      <c r="C145" s="210" t="s">
        <v>111</v>
      </c>
      <c r="D145" s="211" t="s">
        <v>64</v>
      </c>
      <c r="E145" s="211" t="s">
        <v>60</v>
      </c>
      <c r="F145" s="211" t="s">
        <v>61</v>
      </c>
      <c r="G145" s="211" t="s">
        <v>112</v>
      </c>
      <c r="H145" s="211" t="s">
        <v>113</v>
      </c>
      <c r="I145" s="212" t="s">
        <v>114</v>
      </c>
      <c r="J145" s="213" t="s">
        <v>104</v>
      </c>
      <c r="K145" s="214" t="s">
        <v>115</v>
      </c>
      <c r="L145" s="215"/>
      <c r="M145" s="101" t="s">
        <v>1</v>
      </c>
      <c r="N145" s="102" t="s">
        <v>43</v>
      </c>
      <c r="O145" s="102" t="s">
        <v>116</v>
      </c>
      <c r="P145" s="102" t="s">
        <v>117</v>
      </c>
      <c r="Q145" s="102" t="s">
        <v>118</v>
      </c>
      <c r="R145" s="102" t="s">
        <v>119</v>
      </c>
      <c r="S145" s="102" t="s">
        <v>120</v>
      </c>
      <c r="T145" s="103" t="s">
        <v>121</v>
      </c>
      <c r="U145" s="208"/>
      <c r="V145" s="208"/>
      <c r="W145" s="208"/>
      <c r="X145" s="208"/>
      <c r="Y145" s="208"/>
      <c r="Z145" s="208"/>
      <c r="AA145" s="208"/>
      <c r="AB145" s="208"/>
      <c r="AC145" s="208"/>
      <c r="AD145" s="208"/>
      <c r="AE145" s="208"/>
    </row>
    <row r="146" s="2" customFormat="1" ht="22.8" customHeight="1">
      <c r="A146" s="39"/>
      <c r="B146" s="40"/>
      <c r="C146" s="108" t="s">
        <v>122</v>
      </c>
      <c r="D146" s="41"/>
      <c r="E146" s="41"/>
      <c r="F146" s="41"/>
      <c r="G146" s="41"/>
      <c r="H146" s="41"/>
      <c r="I146" s="145"/>
      <c r="J146" s="216">
        <f>BK146</f>
        <v>0</v>
      </c>
      <c r="K146" s="41"/>
      <c r="L146" s="45"/>
      <c r="M146" s="104"/>
      <c r="N146" s="217"/>
      <c r="O146" s="105"/>
      <c r="P146" s="218">
        <f>P147+P729+P1379</f>
        <v>0</v>
      </c>
      <c r="Q146" s="105"/>
      <c r="R146" s="218">
        <f>R147+R729+R1379</f>
        <v>1284.5973860800002</v>
      </c>
      <c r="S146" s="105"/>
      <c r="T146" s="219">
        <f>T147+T729+T1379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78</v>
      </c>
      <c r="AU146" s="18" t="s">
        <v>106</v>
      </c>
      <c r="BK146" s="220">
        <f>BK147+BK729+BK1379</f>
        <v>0</v>
      </c>
    </row>
    <row r="147" s="12" customFormat="1" ht="25.92" customHeight="1">
      <c r="A147" s="12"/>
      <c r="B147" s="221"/>
      <c r="C147" s="222"/>
      <c r="D147" s="223" t="s">
        <v>78</v>
      </c>
      <c r="E147" s="224" t="s">
        <v>123</v>
      </c>
      <c r="F147" s="224" t="s">
        <v>124</v>
      </c>
      <c r="G147" s="222"/>
      <c r="H147" s="222"/>
      <c r="I147" s="225"/>
      <c r="J147" s="226">
        <f>BK147</f>
        <v>0</v>
      </c>
      <c r="K147" s="222"/>
      <c r="L147" s="227"/>
      <c r="M147" s="228"/>
      <c r="N147" s="229"/>
      <c r="O147" s="229"/>
      <c r="P147" s="230">
        <f>P148+P185+P234+P299+P488+P694+P726</f>
        <v>0</v>
      </c>
      <c r="Q147" s="229"/>
      <c r="R147" s="230">
        <f>R148+R185+R234+R299+R488+R694+R726</f>
        <v>1240.2203257700003</v>
      </c>
      <c r="S147" s="229"/>
      <c r="T147" s="231">
        <f>T148+T185+T234+T299+T488+T694+T726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2" t="s">
        <v>87</v>
      </c>
      <c r="AT147" s="233" t="s">
        <v>78</v>
      </c>
      <c r="AU147" s="233" t="s">
        <v>79</v>
      </c>
      <c r="AY147" s="232" t="s">
        <v>125</v>
      </c>
      <c r="BK147" s="234">
        <f>BK148+BK185+BK234+BK299+BK488+BK694+BK726</f>
        <v>0</v>
      </c>
    </row>
    <row r="148" s="12" customFormat="1" ht="22.8" customHeight="1">
      <c r="A148" s="12"/>
      <c r="B148" s="221"/>
      <c r="C148" s="222"/>
      <c r="D148" s="223" t="s">
        <v>78</v>
      </c>
      <c r="E148" s="235" t="s">
        <v>87</v>
      </c>
      <c r="F148" s="235" t="s">
        <v>218</v>
      </c>
      <c r="G148" s="222"/>
      <c r="H148" s="222"/>
      <c r="I148" s="225"/>
      <c r="J148" s="236">
        <f>BK148</f>
        <v>0</v>
      </c>
      <c r="K148" s="222"/>
      <c r="L148" s="227"/>
      <c r="M148" s="228"/>
      <c r="N148" s="229"/>
      <c r="O148" s="229"/>
      <c r="P148" s="230">
        <f>SUM(P149:P184)</f>
        <v>0</v>
      </c>
      <c r="Q148" s="229"/>
      <c r="R148" s="230">
        <f>SUM(R149:R184)</f>
        <v>0</v>
      </c>
      <c r="S148" s="229"/>
      <c r="T148" s="231">
        <f>SUM(T149:T184)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2" t="s">
        <v>87</v>
      </c>
      <c r="AT148" s="233" t="s">
        <v>78</v>
      </c>
      <c r="AU148" s="233" t="s">
        <v>87</v>
      </c>
      <c r="AY148" s="232" t="s">
        <v>125</v>
      </c>
      <c r="BK148" s="234">
        <f>SUM(BK149:BK184)</f>
        <v>0</v>
      </c>
    </row>
    <row r="149" s="2" customFormat="1" ht="21.75" customHeight="1">
      <c r="A149" s="39"/>
      <c r="B149" s="40"/>
      <c r="C149" s="237" t="s">
        <v>87</v>
      </c>
      <c r="D149" s="237" t="s">
        <v>128</v>
      </c>
      <c r="E149" s="238" t="s">
        <v>219</v>
      </c>
      <c r="F149" s="239" t="s">
        <v>220</v>
      </c>
      <c r="G149" s="240" t="s">
        <v>131</v>
      </c>
      <c r="H149" s="241">
        <v>570.87199999999996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44</v>
      </c>
      <c r="O149" s="92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132</v>
      </c>
      <c r="AT149" s="249" t="s">
        <v>128</v>
      </c>
      <c r="AU149" s="249" t="s">
        <v>89</v>
      </c>
      <c r="AY149" s="18" t="s">
        <v>125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87</v>
      </c>
      <c r="BK149" s="250">
        <f>ROUND(I149*H149,2)</f>
        <v>0</v>
      </c>
      <c r="BL149" s="18" t="s">
        <v>132</v>
      </c>
      <c r="BM149" s="249" t="s">
        <v>221</v>
      </c>
    </row>
    <row r="150" s="2" customFormat="1">
      <c r="A150" s="39"/>
      <c r="B150" s="40"/>
      <c r="C150" s="41"/>
      <c r="D150" s="251" t="s">
        <v>134</v>
      </c>
      <c r="E150" s="41"/>
      <c r="F150" s="252" t="s">
        <v>222</v>
      </c>
      <c r="G150" s="41"/>
      <c r="H150" s="41"/>
      <c r="I150" s="145"/>
      <c r="J150" s="41"/>
      <c r="K150" s="41"/>
      <c r="L150" s="45"/>
      <c r="M150" s="253"/>
      <c r="N150" s="25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134</v>
      </c>
      <c r="AU150" s="18" t="s">
        <v>89</v>
      </c>
    </row>
    <row r="151" s="13" customFormat="1">
      <c r="A151" s="13"/>
      <c r="B151" s="255"/>
      <c r="C151" s="256"/>
      <c r="D151" s="251" t="s">
        <v>136</v>
      </c>
      <c r="E151" s="257" t="s">
        <v>1</v>
      </c>
      <c r="F151" s="258" t="s">
        <v>223</v>
      </c>
      <c r="G151" s="256"/>
      <c r="H151" s="259">
        <v>386.46800000000002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5" t="s">
        <v>136</v>
      </c>
      <c r="AU151" s="265" t="s">
        <v>89</v>
      </c>
      <c r="AV151" s="13" t="s">
        <v>89</v>
      </c>
      <c r="AW151" s="13" t="s">
        <v>34</v>
      </c>
      <c r="AX151" s="13" t="s">
        <v>79</v>
      </c>
      <c r="AY151" s="265" t="s">
        <v>125</v>
      </c>
    </row>
    <row r="152" s="13" customFormat="1">
      <c r="A152" s="13"/>
      <c r="B152" s="255"/>
      <c r="C152" s="256"/>
      <c r="D152" s="251" t="s">
        <v>136</v>
      </c>
      <c r="E152" s="257" t="s">
        <v>1</v>
      </c>
      <c r="F152" s="258" t="s">
        <v>224</v>
      </c>
      <c r="G152" s="256"/>
      <c r="H152" s="259">
        <v>142.631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5" t="s">
        <v>136</v>
      </c>
      <c r="AU152" s="265" t="s">
        <v>89</v>
      </c>
      <c r="AV152" s="13" t="s">
        <v>89</v>
      </c>
      <c r="AW152" s="13" t="s">
        <v>34</v>
      </c>
      <c r="AX152" s="13" t="s">
        <v>79</v>
      </c>
      <c r="AY152" s="265" t="s">
        <v>125</v>
      </c>
    </row>
    <row r="153" s="13" customFormat="1">
      <c r="A153" s="13"/>
      <c r="B153" s="255"/>
      <c r="C153" s="256"/>
      <c r="D153" s="251" t="s">
        <v>136</v>
      </c>
      <c r="E153" s="257" t="s">
        <v>1</v>
      </c>
      <c r="F153" s="258" t="s">
        <v>225</v>
      </c>
      <c r="G153" s="256"/>
      <c r="H153" s="259">
        <v>41.773000000000003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5" t="s">
        <v>136</v>
      </c>
      <c r="AU153" s="265" t="s">
        <v>89</v>
      </c>
      <c r="AV153" s="13" t="s">
        <v>89</v>
      </c>
      <c r="AW153" s="13" t="s">
        <v>34</v>
      </c>
      <c r="AX153" s="13" t="s">
        <v>79</v>
      </c>
      <c r="AY153" s="265" t="s">
        <v>125</v>
      </c>
    </row>
    <row r="154" s="14" customFormat="1">
      <c r="A154" s="14"/>
      <c r="B154" s="266"/>
      <c r="C154" s="267"/>
      <c r="D154" s="251" t="s">
        <v>136</v>
      </c>
      <c r="E154" s="268" t="s">
        <v>1</v>
      </c>
      <c r="F154" s="269" t="s">
        <v>167</v>
      </c>
      <c r="G154" s="267"/>
      <c r="H154" s="270">
        <v>570.87199999999996</v>
      </c>
      <c r="I154" s="271"/>
      <c r="J154" s="267"/>
      <c r="K154" s="267"/>
      <c r="L154" s="272"/>
      <c r="M154" s="273"/>
      <c r="N154" s="274"/>
      <c r="O154" s="274"/>
      <c r="P154" s="274"/>
      <c r="Q154" s="274"/>
      <c r="R154" s="274"/>
      <c r="S154" s="274"/>
      <c r="T154" s="27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6" t="s">
        <v>136</v>
      </c>
      <c r="AU154" s="276" t="s">
        <v>89</v>
      </c>
      <c r="AV154" s="14" t="s">
        <v>132</v>
      </c>
      <c r="AW154" s="14" t="s">
        <v>34</v>
      </c>
      <c r="AX154" s="14" t="s">
        <v>87</v>
      </c>
      <c r="AY154" s="276" t="s">
        <v>125</v>
      </c>
    </row>
    <row r="155" s="2" customFormat="1" ht="16.5" customHeight="1">
      <c r="A155" s="39"/>
      <c r="B155" s="40"/>
      <c r="C155" s="237" t="s">
        <v>89</v>
      </c>
      <c r="D155" s="237" t="s">
        <v>128</v>
      </c>
      <c r="E155" s="238" t="s">
        <v>226</v>
      </c>
      <c r="F155" s="239" t="s">
        <v>227</v>
      </c>
      <c r="G155" s="240" t="s">
        <v>131</v>
      </c>
      <c r="H155" s="241">
        <v>570.87199999999996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44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132</v>
      </c>
      <c r="AT155" s="249" t="s">
        <v>128</v>
      </c>
      <c r="AU155" s="249" t="s">
        <v>89</v>
      </c>
      <c r="AY155" s="18" t="s">
        <v>125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87</v>
      </c>
      <c r="BK155" s="250">
        <f>ROUND(I155*H155,2)</f>
        <v>0</v>
      </c>
      <c r="BL155" s="18" t="s">
        <v>132</v>
      </c>
      <c r="BM155" s="249" t="s">
        <v>228</v>
      </c>
    </row>
    <row r="156" s="2" customFormat="1">
      <c r="A156" s="39"/>
      <c r="B156" s="40"/>
      <c r="C156" s="41"/>
      <c r="D156" s="251" t="s">
        <v>134</v>
      </c>
      <c r="E156" s="41"/>
      <c r="F156" s="252" t="s">
        <v>229</v>
      </c>
      <c r="G156" s="41"/>
      <c r="H156" s="41"/>
      <c r="I156" s="145"/>
      <c r="J156" s="41"/>
      <c r="K156" s="41"/>
      <c r="L156" s="45"/>
      <c r="M156" s="253"/>
      <c r="N156" s="25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89</v>
      </c>
    </row>
    <row r="157" s="13" customFormat="1">
      <c r="A157" s="13"/>
      <c r="B157" s="255"/>
      <c r="C157" s="256"/>
      <c r="D157" s="251" t="s">
        <v>136</v>
      </c>
      <c r="E157" s="257" t="s">
        <v>1</v>
      </c>
      <c r="F157" s="258" t="s">
        <v>223</v>
      </c>
      <c r="G157" s="256"/>
      <c r="H157" s="259">
        <v>386.46800000000002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5" t="s">
        <v>136</v>
      </c>
      <c r="AU157" s="265" t="s">
        <v>89</v>
      </c>
      <c r="AV157" s="13" t="s">
        <v>89</v>
      </c>
      <c r="AW157" s="13" t="s">
        <v>34</v>
      </c>
      <c r="AX157" s="13" t="s">
        <v>79</v>
      </c>
      <c r="AY157" s="265" t="s">
        <v>125</v>
      </c>
    </row>
    <row r="158" s="13" customFormat="1">
      <c r="A158" s="13"/>
      <c r="B158" s="255"/>
      <c r="C158" s="256"/>
      <c r="D158" s="251" t="s">
        <v>136</v>
      </c>
      <c r="E158" s="257" t="s">
        <v>1</v>
      </c>
      <c r="F158" s="258" t="s">
        <v>224</v>
      </c>
      <c r="G158" s="256"/>
      <c r="H158" s="259">
        <v>142.631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5" t="s">
        <v>136</v>
      </c>
      <c r="AU158" s="265" t="s">
        <v>89</v>
      </c>
      <c r="AV158" s="13" t="s">
        <v>89</v>
      </c>
      <c r="AW158" s="13" t="s">
        <v>34</v>
      </c>
      <c r="AX158" s="13" t="s">
        <v>79</v>
      </c>
      <c r="AY158" s="265" t="s">
        <v>125</v>
      </c>
    </row>
    <row r="159" s="13" customFormat="1">
      <c r="A159" s="13"/>
      <c r="B159" s="255"/>
      <c r="C159" s="256"/>
      <c r="D159" s="251" t="s">
        <v>136</v>
      </c>
      <c r="E159" s="257" t="s">
        <v>1</v>
      </c>
      <c r="F159" s="258" t="s">
        <v>225</v>
      </c>
      <c r="G159" s="256"/>
      <c r="H159" s="259">
        <v>41.773000000000003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5" t="s">
        <v>136</v>
      </c>
      <c r="AU159" s="265" t="s">
        <v>89</v>
      </c>
      <c r="AV159" s="13" t="s">
        <v>89</v>
      </c>
      <c r="AW159" s="13" t="s">
        <v>34</v>
      </c>
      <c r="AX159" s="13" t="s">
        <v>79</v>
      </c>
      <c r="AY159" s="265" t="s">
        <v>125</v>
      </c>
    </row>
    <row r="160" s="14" customFormat="1">
      <c r="A160" s="14"/>
      <c r="B160" s="266"/>
      <c r="C160" s="267"/>
      <c r="D160" s="251" t="s">
        <v>136</v>
      </c>
      <c r="E160" s="268" t="s">
        <v>1</v>
      </c>
      <c r="F160" s="269" t="s">
        <v>167</v>
      </c>
      <c r="G160" s="267"/>
      <c r="H160" s="270">
        <v>570.87199999999996</v>
      </c>
      <c r="I160" s="271"/>
      <c r="J160" s="267"/>
      <c r="K160" s="267"/>
      <c r="L160" s="272"/>
      <c r="M160" s="273"/>
      <c r="N160" s="274"/>
      <c r="O160" s="274"/>
      <c r="P160" s="274"/>
      <c r="Q160" s="274"/>
      <c r="R160" s="274"/>
      <c r="S160" s="274"/>
      <c r="T160" s="27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6" t="s">
        <v>136</v>
      </c>
      <c r="AU160" s="276" t="s">
        <v>89</v>
      </c>
      <c r="AV160" s="14" t="s">
        <v>132</v>
      </c>
      <c r="AW160" s="14" t="s">
        <v>34</v>
      </c>
      <c r="AX160" s="14" t="s">
        <v>87</v>
      </c>
      <c r="AY160" s="276" t="s">
        <v>125</v>
      </c>
    </row>
    <row r="161" s="2" customFormat="1" ht="21.75" customHeight="1">
      <c r="A161" s="39"/>
      <c r="B161" s="40"/>
      <c r="C161" s="237" t="s">
        <v>145</v>
      </c>
      <c r="D161" s="237" t="s">
        <v>128</v>
      </c>
      <c r="E161" s="238" t="s">
        <v>230</v>
      </c>
      <c r="F161" s="239" t="s">
        <v>231</v>
      </c>
      <c r="G161" s="240" t="s">
        <v>131</v>
      </c>
      <c r="H161" s="241">
        <v>67.183999999999998</v>
      </c>
      <c r="I161" s="242"/>
      <c r="J161" s="243">
        <f>ROUND(I161*H161,2)</f>
        <v>0</v>
      </c>
      <c r="K161" s="244"/>
      <c r="L161" s="45"/>
      <c r="M161" s="245" t="s">
        <v>1</v>
      </c>
      <c r="N161" s="246" t="s">
        <v>44</v>
      </c>
      <c r="O161" s="92"/>
      <c r="P161" s="247">
        <f>O161*H161</f>
        <v>0</v>
      </c>
      <c r="Q161" s="247">
        <v>0</v>
      </c>
      <c r="R161" s="247">
        <f>Q161*H161</f>
        <v>0</v>
      </c>
      <c r="S161" s="247">
        <v>0</v>
      </c>
      <c r="T161" s="24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132</v>
      </c>
      <c r="AT161" s="249" t="s">
        <v>128</v>
      </c>
      <c r="AU161" s="249" t="s">
        <v>89</v>
      </c>
      <c r="AY161" s="18" t="s">
        <v>125</v>
      </c>
      <c r="BE161" s="250">
        <f>IF(N161="základní",J161,0)</f>
        <v>0</v>
      </c>
      <c r="BF161" s="250">
        <f>IF(N161="snížená",J161,0)</f>
        <v>0</v>
      </c>
      <c r="BG161" s="250">
        <f>IF(N161="zákl. přenesená",J161,0)</f>
        <v>0</v>
      </c>
      <c r="BH161" s="250">
        <f>IF(N161="sníž. přenesená",J161,0)</f>
        <v>0</v>
      </c>
      <c r="BI161" s="250">
        <f>IF(N161="nulová",J161,0)</f>
        <v>0</v>
      </c>
      <c r="BJ161" s="18" t="s">
        <v>87</v>
      </c>
      <c r="BK161" s="250">
        <f>ROUND(I161*H161,2)</f>
        <v>0</v>
      </c>
      <c r="BL161" s="18" t="s">
        <v>132</v>
      </c>
      <c r="BM161" s="249" t="s">
        <v>232</v>
      </c>
    </row>
    <row r="162" s="2" customFormat="1">
      <c r="A162" s="39"/>
      <c r="B162" s="40"/>
      <c r="C162" s="41"/>
      <c r="D162" s="251" t="s">
        <v>134</v>
      </c>
      <c r="E162" s="41"/>
      <c r="F162" s="252" t="s">
        <v>233</v>
      </c>
      <c r="G162" s="41"/>
      <c r="H162" s="41"/>
      <c r="I162" s="145"/>
      <c r="J162" s="41"/>
      <c r="K162" s="41"/>
      <c r="L162" s="45"/>
      <c r="M162" s="253"/>
      <c r="N162" s="25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134</v>
      </c>
      <c r="AU162" s="18" t="s">
        <v>89</v>
      </c>
    </row>
    <row r="163" s="13" customFormat="1">
      <c r="A163" s="13"/>
      <c r="B163" s="255"/>
      <c r="C163" s="256"/>
      <c r="D163" s="251" t="s">
        <v>136</v>
      </c>
      <c r="E163" s="257" t="s">
        <v>1</v>
      </c>
      <c r="F163" s="258" t="s">
        <v>234</v>
      </c>
      <c r="G163" s="256"/>
      <c r="H163" s="259">
        <v>50.841999999999999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5" t="s">
        <v>136</v>
      </c>
      <c r="AU163" s="265" t="s">
        <v>89</v>
      </c>
      <c r="AV163" s="13" t="s">
        <v>89</v>
      </c>
      <c r="AW163" s="13" t="s">
        <v>34</v>
      </c>
      <c r="AX163" s="13" t="s">
        <v>79</v>
      </c>
      <c r="AY163" s="265" t="s">
        <v>125</v>
      </c>
    </row>
    <row r="164" s="13" customFormat="1">
      <c r="A164" s="13"/>
      <c r="B164" s="255"/>
      <c r="C164" s="256"/>
      <c r="D164" s="251" t="s">
        <v>136</v>
      </c>
      <c r="E164" s="257" t="s">
        <v>1</v>
      </c>
      <c r="F164" s="258" t="s">
        <v>235</v>
      </c>
      <c r="G164" s="256"/>
      <c r="H164" s="259">
        <v>16.341999999999999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5" t="s">
        <v>136</v>
      </c>
      <c r="AU164" s="265" t="s">
        <v>89</v>
      </c>
      <c r="AV164" s="13" t="s">
        <v>89</v>
      </c>
      <c r="AW164" s="13" t="s">
        <v>34</v>
      </c>
      <c r="AX164" s="13" t="s">
        <v>79</v>
      </c>
      <c r="AY164" s="265" t="s">
        <v>125</v>
      </c>
    </row>
    <row r="165" s="14" customFormat="1">
      <c r="A165" s="14"/>
      <c r="B165" s="266"/>
      <c r="C165" s="267"/>
      <c r="D165" s="251" t="s">
        <v>136</v>
      </c>
      <c r="E165" s="268" t="s">
        <v>1</v>
      </c>
      <c r="F165" s="269" t="s">
        <v>167</v>
      </c>
      <c r="G165" s="267"/>
      <c r="H165" s="270">
        <v>67.183999999999998</v>
      </c>
      <c r="I165" s="271"/>
      <c r="J165" s="267"/>
      <c r="K165" s="267"/>
      <c r="L165" s="272"/>
      <c r="M165" s="273"/>
      <c r="N165" s="274"/>
      <c r="O165" s="274"/>
      <c r="P165" s="274"/>
      <c r="Q165" s="274"/>
      <c r="R165" s="274"/>
      <c r="S165" s="274"/>
      <c r="T165" s="27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6" t="s">
        <v>136</v>
      </c>
      <c r="AU165" s="276" t="s">
        <v>89</v>
      </c>
      <c r="AV165" s="14" t="s">
        <v>132</v>
      </c>
      <c r="AW165" s="14" t="s">
        <v>34</v>
      </c>
      <c r="AX165" s="14" t="s">
        <v>87</v>
      </c>
      <c r="AY165" s="276" t="s">
        <v>125</v>
      </c>
    </row>
    <row r="166" s="2" customFormat="1" ht="21.75" customHeight="1">
      <c r="A166" s="39"/>
      <c r="B166" s="40"/>
      <c r="C166" s="237" t="s">
        <v>132</v>
      </c>
      <c r="D166" s="237" t="s">
        <v>128</v>
      </c>
      <c r="E166" s="238" t="s">
        <v>236</v>
      </c>
      <c r="F166" s="239" t="s">
        <v>237</v>
      </c>
      <c r="G166" s="240" t="s">
        <v>131</v>
      </c>
      <c r="H166" s="241">
        <v>67.183999999999998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44</v>
      </c>
      <c r="O166" s="92"/>
      <c r="P166" s="247">
        <f>O166*H166</f>
        <v>0</v>
      </c>
      <c r="Q166" s="247">
        <v>0</v>
      </c>
      <c r="R166" s="247">
        <f>Q166*H166</f>
        <v>0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132</v>
      </c>
      <c r="AT166" s="249" t="s">
        <v>128</v>
      </c>
      <c r="AU166" s="249" t="s">
        <v>89</v>
      </c>
      <c r="AY166" s="18" t="s">
        <v>125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87</v>
      </c>
      <c r="BK166" s="250">
        <f>ROUND(I166*H166,2)</f>
        <v>0</v>
      </c>
      <c r="BL166" s="18" t="s">
        <v>132</v>
      </c>
      <c r="BM166" s="249" t="s">
        <v>238</v>
      </c>
    </row>
    <row r="167" s="2" customFormat="1">
      <c r="A167" s="39"/>
      <c r="B167" s="40"/>
      <c r="C167" s="41"/>
      <c r="D167" s="251" t="s">
        <v>134</v>
      </c>
      <c r="E167" s="41"/>
      <c r="F167" s="252" t="s">
        <v>239</v>
      </c>
      <c r="G167" s="41"/>
      <c r="H167" s="41"/>
      <c r="I167" s="145"/>
      <c r="J167" s="41"/>
      <c r="K167" s="41"/>
      <c r="L167" s="45"/>
      <c r="M167" s="253"/>
      <c r="N167" s="25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134</v>
      </c>
      <c r="AU167" s="18" t="s">
        <v>89</v>
      </c>
    </row>
    <row r="168" s="13" customFormat="1">
      <c r="A168" s="13"/>
      <c r="B168" s="255"/>
      <c r="C168" s="256"/>
      <c r="D168" s="251" t="s">
        <v>136</v>
      </c>
      <c r="E168" s="257" t="s">
        <v>1</v>
      </c>
      <c r="F168" s="258" t="s">
        <v>234</v>
      </c>
      <c r="G168" s="256"/>
      <c r="H168" s="259">
        <v>50.841999999999999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5" t="s">
        <v>136</v>
      </c>
      <c r="AU168" s="265" t="s">
        <v>89</v>
      </c>
      <c r="AV168" s="13" t="s">
        <v>89</v>
      </c>
      <c r="AW168" s="13" t="s">
        <v>34</v>
      </c>
      <c r="AX168" s="13" t="s">
        <v>79</v>
      </c>
      <c r="AY168" s="265" t="s">
        <v>125</v>
      </c>
    </row>
    <row r="169" s="13" customFormat="1">
      <c r="A169" s="13"/>
      <c r="B169" s="255"/>
      <c r="C169" s="256"/>
      <c r="D169" s="251" t="s">
        <v>136</v>
      </c>
      <c r="E169" s="257" t="s">
        <v>1</v>
      </c>
      <c r="F169" s="258" t="s">
        <v>235</v>
      </c>
      <c r="G169" s="256"/>
      <c r="H169" s="259">
        <v>16.341999999999999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5" t="s">
        <v>136</v>
      </c>
      <c r="AU169" s="265" t="s">
        <v>89</v>
      </c>
      <c r="AV169" s="13" t="s">
        <v>89</v>
      </c>
      <c r="AW169" s="13" t="s">
        <v>34</v>
      </c>
      <c r="AX169" s="13" t="s">
        <v>79</v>
      </c>
      <c r="AY169" s="265" t="s">
        <v>125</v>
      </c>
    </row>
    <row r="170" s="14" customFormat="1">
      <c r="A170" s="14"/>
      <c r="B170" s="266"/>
      <c r="C170" s="267"/>
      <c r="D170" s="251" t="s">
        <v>136</v>
      </c>
      <c r="E170" s="268" t="s">
        <v>1</v>
      </c>
      <c r="F170" s="269" t="s">
        <v>167</v>
      </c>
      <c r="G170" s="267"/>
      <c r="H170" s="270">
        <v>67.183999999999998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6" t="s">
        <v>136</v>
      </c>
      <c r="AU170" s="276" t="s">
        <v>89</v>
      </c>
      <c r="AV170" s="14" t="s">
        <v>132</v>
      </c>
      <c r="AW170" s="14" t="s">
        <v>34</v>
      </c>
      <c r="AX170" s="14" t="s">
        <v>87</v>
      </c>
      <c r="AY170" s="276" t="s">
        <v>125</v>
      </c>
    </row>
    <row r="171" s="2" customFormat="1" ht="21.75" customHeight="1">
      <c r="A171" s="39"/>
      <c r="B171" s="40"/>
      <c r="C171" s="237" t="s">
        <v>154</v>
      </c>
      <c r="D171" s="237" t="s">
        <v>128</v>
      </c>
      <c r="E171" s="238" t="s">
        <v>240</v>
      </c>
      <c r="F171" s="239" t="s">
        <v>241</v>
      </c>
      <c r="G171" s="240" t="s">
        <v>131</v>
      </c>
      <c r="H171" s="241">
        <v>1365.9780000000001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44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132</v>
      </c>
      <c r="AT171" s="249" t="s">
        <v>128</v>
      </c>
      <c r="AU171" s="249" t="s">
        <v>89</v>
      </c>
      <c r="AY171" s="18" t="s">
        <v>125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87</v>
      </c>
      <c r="BK171" s="250">
        <f>ROUND(I171*H171,2)</f>
        <v>0</v>
      </c>
      <c r="BL171" s="18" t="s">
        <v>132</v>
      </c>
      <c r="BM171" s="249" t="s">
        <v>242</v>
      </c>
    </row>
    <row r="172" s="2" customFormat="1">
      <c r="A172" s="39"/>
      <c r="B172" s="40"/>
      <c r="C172" s="41"/>
      <c r="D172" s="251" t="s">
        <v>134</v>
      </c>
      <c r="E172" s="41"/>
      <c r="F172" s="252" t="s">
        <v>243</v>
      </c>
      <c r="G172" s="41"/>
      <c r="H172" s="41"/>
      <c r="I172" s="145"/>
      <c r="J172" s="41"/>
      <c r="K172" s="41"/>
      <c r="L172" s="45"/>
      <c r="M172" s="253"/>
      <c r="N172" s="25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89</v>
      </c>
    </row>
    <row r="173" s="13" customFormat="1">
      <c r="A173" s="13"/>
      <c r="B173" s="255"/>
      <c r="C173" s="256"/>
      <c r="D173" s="251" t="s">
        <v>136</v>
      </c>
      <c r="E173" s="257" t="s">
        <v>1</v>
      </c>
      <c r="F173" s="258" t="s">
        <v>244</v>
      </c>
      <c r="G173" s="256"/>
      <c r="H173" s="259">
        <v>67.183999999999998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5" t="s">
        <v>136</v>
      </c>
      <c r="AU173" s="265" t="s">
        <v>89</v>
      </c>
      <c r="AV173" s="13" t="s">
        <v>89</v>
      </c>
      <c r="AW173" s="13" t="s">
        <v>34</v>
      </c>
      <c r="AX173" s="13" t="s">
        <v>79</v>
      </c>
      <c r="AY173" s="265" t="s">
        <v>125</v>
      </c>
    </row>
    <row r="174" s="13" customFormat="1">
      <c r="A174" s="13"/>
      <c r="B174" s="255"/>
      <c r="C174" s="256"/>
      <c r="D174" s="251" t="s">
        <v>136</v>
      </c>
      <c r="E174" s="257" t="s">
        <v>1</v>
      </c>
      <c r="F174" s="258" t="s">
        <v>245</v>
      </c>
      <c r="G174" s="256"/>
      <c r="H174" s="259">
        <v>570.87199999999996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5" t="s">
        <v>136</v>
      </c>
      <c r="AU174" s="265" t="s">
        <v>89</v>
      </c>
      <c r="AV174" s="13" t="s">
        <v>89</v>
      </c>
      <c r="AW174" s="13" t="s">
        <v>34</v>
      </c>
      <c r="AX174" s="13" t="s">
        <v>79</v>
      </c>
      <c r="AY174" s="265" t="s">
        <v>125</v>
      </c>
    </row>
    <row r="175" s="13" customFormat="1">
      <c r="A175" s="13"/>
      <c r="B175" s="255"/>
      <c r="C175" s="256"/>
      <c r="D175" s="251" t="s">
        <v>136</v>
      </c>
      <c r="E175" s="257" t="s">
        <v>1</v>
      </c>
      <c r="F175" s="258" t="s">
        <v>246</v>
      </c>
      <c r="G175" s="256"/>
      <c r="H175" s="259">
        <v>44.933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5" t="s">
        <v>136</v>
      </c>
      <c r="AU175" s="265" t="s">
        <v>89</v>
      </c>
      <c r="AV175" s="13" t="s">
        <v>89</v>
      </c>
      <c r="AW175" s="13" t="s">
        <v>34</v>
      </c>
      <c r="AX175" s="13" t="s">
        <v>79</v>
      </c>
      <c r="AY175" s="265" t="s">
        <v>125</v>
      </c>
    </row>
    <row r="176" s="15" customFormat="1">
      <c r="A176" s="15"/>
      <c r="B176" s="281"/>
      <c r="C176" s="282"/>
      <c r="D176" s="251" t="s">
        <v>136</v>
      </c>
      <c r="E176" s="283" t="s">
        <v>1</v>
      </c>
      <c r="F176" s="284" t="s">
        <v>247</v>
      </c>
      <c r="G176" s="282"/>
      <c r="H176" s="285">
        <v>682.98900000000003</v>
      </c>
      <c r="I176" s="286"/>
      <c r="J176" s="282"/>
      <c r="K176" s="282"/>
      <c r="L176" s="287"/>
      <c r="M176" s="288"/>
      <c r="N176" s="289"/>
      <c r="O176" s="289"/>
      <c r="P176" s="289"/>
      <c r="Q176" s="289"/>
      <c r="R176" s="289"/>
      <c r="S176" s="289"/>
      <c r="T176" s="29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1" t="s">
        <v>136</v>
      </c>
      <c r="AU176" s="291" t="s">
        <v>89</v>
      </c>
      <c r="AV176" s="15" t="s">
        <v>145</v>
      </c>
      <c r="AW176" s="15" t="s">
        <v>34</v>
      </c>
      <c r="AX176" s="15" t="s">
        <v>79</v>
      </c>
      <c r="AY176" s="291" t="s">
        <v>125</v>
      </c>
    </row>
    <row r="177" s="13" customFormat="1">
      <c r="A177" s="13"/>
      <c r="B177" s="255"/>
      <c r="C177" s="256"/>
      <c r="D177" s="251" t="s">
        <v>136</v>
      </c>
      <c r="E177" s="257" t="s">
        <v>1</v>
      </c>
      <c r="F177" s="258" t="s">
        <v>248</v>
      </c>
      <c r="G177" s="256"/>
      <c r="H177" s="259">
        <v>682.98900000000003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5" t="s">
        <v>136</v>
      </c>
      <c r="AU177" s="265" t="s">
        <v>89</v>
      </c>
      <c r="AV177" s="13" t="s">
        <v>89</v>
      </c>
      <c r="AW177" s="13" t="s">
        <v>34</v>
      </c>
      <c r="AX177" s="13" t="s">
        <v>79</v>
      </c>
      <c r="AY177" s="265" t="s">
        <v>125</v>
      </c>
    </row>
    <row r="178" s="14" customFormat="1">
      <c r="A178" s="14"/>
      <c r="B178" s="266"/>
      <c r="C178" s="267"/>
      <c r="D178" s="251" t="s">
        <v>136</v>
      </c>
      <c r="E178" s="268" t="s">
        <v>1</v>
      </c>
      <c r="F178" s="269" t="s">
        <v>167</v>
      </c>
      <c r="G178" s="267"/>
      <c r="H178" s="270">
        <v>1365.9780000000001</v>
      </c>
      <c r="I178" s="271"/>
      <c r="J178" s="267"/>
      <c r="K178" s="267"/>
      <c r="L178" s="272"/>
      <c r="M178" s="273"/>
      <c r="N178" s="274"/>
      <c r="O178" s="274"/>
      <c r="P178" s="274"/>
      <c r="Q178" s="274"/>
      <c r="R178" s="274"/>
      <c r="S178" s="274"/>
      <c r="T178" s="27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6" t="s">
        <v>136</v>
      </c>
      <c r="AU178" s="276" t="s">
        <v>89</v>
      </c>
      <c r="AV178" s="14" t="s">
        <v>132</v>
      </c>
      <c r="AW178" s="14" t="s">
        <v>34</v>
      </c>
      <c r="AX178" s="14" t="s">
        <v>87</v>
      </c>
      <c r="AY178" s="276" t="s">
        <v>125</v>
      </c>
    </row>
    <row r="179" s="2" customFormat="1" ht="21.75" customHeight="1">
      <c r="A179" s="39"/>
      <c r="B179" s="40"/>
      <c r="C179" s="237" t="s">
        <v>159</v>
      </c>
      <c r="D179" s="237" t="s">
        <v>128</v>
      </c>
      <c r="E179" s="238" t="s">
        <v>249</v>
      </c>
      <c r="F179" s="239" t="s">
        <v>250</v>
      </c>
      <c r="G179" s="240" t="s">
        <v>131</v>
      </c>
      <c r="H179" s="241">
        <v>778.07299999999998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44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132</v>
      </c>
      <c r="AT179" s="249" t="s">
        <v>128</v>
      </c>
      <c r="AU179" s="249" t="s">
        <v>89</v>
      </c>
      <c r="AY179" s="18" t="s">
        <v>125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87</v>
      </c>
      <c r="BK179" s="250">
        <f>ROUND(I179*H179,2)</f>
        <v>0</v>
      </c>
      <c r="BL179" s="18" t="s">
        <v>132</v>
      </c>
      <c r="BM179" s="249" t="s">
        <v>251</v>
      </c>
    </row>
    <row r="180" s="2" customFormat="1">
      <c r="A180" s="39"/>
      <c r="B180" s="40"/>
      <c r="C180" s="41"/>
      <c r="D180" s="251" t="s">
        <v>134</v>
      </c>
      <c r="E180" s="41"/>
      <c r="F180" s="252" t="s">
        <v>252</v>
      </c>
      <c r="G180" s="41"/>
      <c r="H180" s="41"/>
      <c r="I180" s="145"/>
      <c r="J180" s="41"/>
      <c r="K180" s="41"/>
      <c r="L180" s="45"/>
      <c r="M180" s="253"/>
      <c r="N180" s="25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89</v>
      </c>
    </row>
    <row r="181" s="13" customFormat="1">
      <c r="A181" s="13"/>
      <c r="B181" s="255"/>
      <c r="C181" s="256"/>
      <c r="D181" s="251" t="s">
        <v>136</v>
      </c>
      <c r="E181" s="257" t="s">
        <v>1</v>
      </c>
      <c r="F181" s="258" t="s">
        <v>253</v>
      </c>
      <c r="G181" s="256"/>
      <c r="H181" s="259">
        <v>522.66899999999998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5" t="s">
        <v>136</v>
      </c>
      <c r="AU181" s="265" t="s">
        <v>89</v>
      </c>
      <c r="AV181" s="13" t="s">
        <v>89</v>
      </c>
      <c r="AW181" s="13" t="s">
        <v>34</v>
      </c>
      <c r="AX181" s="13" t="s">
        <v>79</v>
      </c>
      <c r="AY181" s="265" t="s">
        <v>125</v>
      </c>
    </row>
    <row r="182" s="13" customFormat="1">
      <c r="A182" s="13"/>
      <c r="B182" s="255"/>
      <c r="C182" s="256"/>
      <c r="D182" s="251" t="s">
        <v>136</v>
      </c>
      <c r="E182" s="257" t="s">
        <v>1</v>
      </c>
      <c r="F182" s="258" t="s">
        <v>254</v>
      </c>
      <c r="G182" s="256"/>
      <c r="H182" s="259">
        <v>213.631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5" t="s">
        <v>136</v>
      </c>
      <c r="AU182" s="265" t="s">
        <v>89</v>
      </c>
      <c r="AV182" s="13" t="s">
        <v>89</v>
      </c>
      <c r="AW182" s="13" t="s">
        <v>34</v>
      </c>
      <c r="AX182" s="13" t="s">
        <v>79</v>
      </c>
      <c r="AY182" s="265" t="s">
        <v>125</v>
      </c>
    </row>
    <row r="183" s="13" customFormat="1">
      <c r="A183" s="13"/>
      <c r="B183" s="255"/>
      <c r="C183" s="256"/>
      <c r="D183" s="251" t="s">
        <v>136</v>
      </c>
      <c r="E183" s="257" t="s">
        <v>1</v>
      </c>
      <c r="F183" s="258" t="s">
        <v>255</v>
      </c>
      <c r="G183" s="256"/>
      <c r="H183" s="259">
        <v>41.773000000000003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5" t="s">
        <v>136</v>
      </c>
      <c r="AU183" s="265" t="s">
        <v>89</v>
      </c>
      <c r="AV183" s="13" t="s">
        <v>89</v>
      </c>
      <c r="AW183" s="13" t="s">
        <v>34</v>
      </c>
      <c r="AX183" s="13" t="s">
        <v>79</v>
      </c>
      <c r="AY183" s="265" t="s">
        <v>125</v>
      </c>
    </row>
    <row r="184" s="14" customFormat="1">
      <c r="A184" s="14"/>
      <c r="B184" s="266"/>
      <c r="C184" s="267"/>
      <c r="D184" s="251" t="s">
        <v>136</v>
      </c>
      <c r="E184" s="268" t="s">
        <v>1</v>
      </c>
      <c r="F184" s="269" t="s">
        <v>167</v>
      </c>
      <c r="G184" s="267"/>
      <c r="H184" s="270">
        <v>778.07299999999998</v>
      </c>
      <c r="I184" s="271"/>
      <c r="J184" s="267"/>
      <c r="K184" s="267"/>
      <c r="L184" s="272"/>
      <c r="M184" s="273"/>
      <c r="N184" s="274"/>
      <c r="O184" s="274"/>
      <c r="P184" s="274"/>
      <c r="Q184" s="274"/>
      <c r="R184" s="274"/>
      <c r="S184" s="274"/>
      <c r="T184" s="27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6" t="s">
        <v>136</v>
      </c>
      <c r="AU184" s="276" t="s">
        <v>89</v>
      </c>
      <c r="AV184" s="14" t="s">
        <v>132</v>
      </c>
      <c r="AW184" s="14" t="s">
        <v>34</v>
      </c>
      <c r="AX184" s="14" t="s">
        <v>87</v>
      </c>
      <c r="AY184" s="276" t="s">
        <v>125</v>
      </c>
    </row>
    <row r="185" s="12" customFormat="1" ht="22.8" customHeight="1">
      <c r="A185" s="12"/>
      <c r="B185" s="221"/>
      <c r="C185" s="222"/>
      <c r="D185" s="223" t="s">
        <v>78</v>
      </c>
      <c r="E185" s="235" t="s">
        <v>89</v>
      </c>
      <c r="F185" s="235" t="s">
        <v>256</v>
      </c>
      <c r="G185" s="222"/>
      <c r="H185" s="222"/>
      <c r="I185" s="225"/>
      <c r="J185" s="236">
        <f>BK185</f>
        <v>0</v>
      </c>
      <c r="K185" s="222"/>
      <c r="L185" s="227"/>
      <c r="M185" s="228"/>
      <c r="N185" s="229"/>
      <c r="O185" s="229"/>
      <c r="P185" s="230">
        <f>SUM(P186:P233)</f>
        <v>0</v>
      </c>
      <c r="Q185" s="229"/>
      <c r="R185" s="230">
        <f>SUM(R186:R233)</f>
        <v>727.18339378999997</v>
      </c>
      <c r="S185" s="229"/>
      <c r="T185" s="231">
        <f>SUM(T186:T233)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2" t="s">
        <v>87</v>
      </c>
      <c r="AT185" s="233" t="s">
        <v>78</v>
      </c>
      <c r="AU185" s="233" t="s">
        <v>87</v>
      </c>
      <c r="AY185" s="232" t="s">
        <v>125</v>
      </c>
      <c r="BK185" s="234">
        <f>SUM(BK186:BK233)</f>
        <v>0</v>
      </c>
    </row>
    <row r="186" s="2" customFormat="1" ht="21.75" customHeight="1">
      <c r="A186" s="39"/>
      <c r="B186" s="40"/>
      <c r="C186" s="237" t="s">
        <v>169</v>
      </c>
      <c r="D186" s="237" t="s">
        <v>128</v>
      </c>
      <c r="E186" s="238" t="s">
        <v>257</v>
      </c>
      <c r="F186" s="239" t="s">
        <v>258</v>
      </c>
      <c r="G186" s="240" t="s">
        <v>259</v>
      </c>
      <c r="H186" s="241">
        <v>159</v>
      </c>
      <c r="I186" s="242"/>
      <c r="J186" s="243">
        <f>ROUND(I186*H186,2)</f>
        <v>0</v>
      </c>
      <c r="K186" s="244"/>
      <c r="L186" s="45"/>
      <c r="M186" s="245" t="s">
        <v>1</v>
      </c>
      <c r="N186" s="246" t="s">
        <v>44</v>
      </c>
      <c r="O186" s="92"/>
      <c r="P186" s="247">
        <f>O186*H186</f>
        <v>0</v>
      </c>
      <c r="Q186" s="247">
        <v>0</v>
      </c>
      <c r="R186" s="247">
        <f>Q186*H186</f>
        <v>0</v>
      </c>
      <c r="S186" s="247">
        <v>0</v>
      </c>
      <c r="T186" s="24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9" t="s">
        <v>132</v>
      </c>
      <c r="AT186" s="249" t="s">
        <v>128</v>
      </c>
      <c r="AU186" s="249" t="s">
        <v>89</v>
      </c>
      <c r="AY186" s="18" t="s">
        <v>125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8" t="s">
        <v>87</v>
      </c>
      <c r="BK186" s="250">
        <f>ROUND(I186*H186,2)</f>
        <v>0</v>
      </c>
      <c r="BL186" s="18" t="s">
        <v>132</v>
      </c>
      <c r="BM186" s="249" t="s">
        <v>260</v>
      </c>
    </row>
    <row r="187" s="2" customFormat="1">
      <c r="A187" s="39"/>
      <c r="B187" s="40"/>
      <c r="C187" s="41"/>
      <c r="D187" s="251" t="s">
        <v>134</v>
      </c>
      <c r="E187" s="41"/>
      <c r="F187" s="252" t="s">
        <v>261</v>
      </c>
      <c r="G187" s="41"/>
      <c r="H187" s="41"/>
      <c r="I187" s="145"/>
      <c r="J187" s="41"/>
      <c r="K187" s="41"/>
      <c r="L187" s="45"/>
      <c r="M187" s="253"/>
      <c r="N187" s="25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134</v>
      </c>
      <c r="AU187" s="18" t="s">
        <v>89</v>
      </c>
    </row>
    <row r="188" s="13" customFormat="1">
      <c r="A188" s="13"/>
      <c r="B188" s="255"/>
      <c r="C188" s="256"/>
      <c r="D188" s="251" t="s">
        <v>136</v>
      </c>
      <c r="E188" s="257" t="s">
        <v>1</v>
      </c>
      <c r="F188" s="258" t="s">
        <v>262</v>
      </c>
      <c r="G188" s="256"/>
      <c r="H188" s="259">
        <v>159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5" t="s">
        <v>136</v>
      </c>
      <c r="AU188" s="265" t="s">
        <v>89</v>
      </c>
      <c r="AV188" s="13" t="s">
        <v>89</v>
      </c>
      <c r="AW188" s="13" t="s">
        <v>34</v>
      </c>
      <c r="AX188" s="13" t="s">
        <v>87</v>
      </c>
      <c r="AY188" s="265" t="s">
        <v>125</v>
      </c>
    </row>
    <row r="189" s="2" customFormat="1" ht="16.5" customHeight="1">
      <c r="A189" s="39"/>
      <c r="B189" s="40"/>
      <c r="C189" s="292" t="s">
        <v>174</v>
      </c>
      <c r="D189" s="292" t="s">
        <v>263</v>
      </c>
      <c r="E189" s="293" t="s">
        <v>264</v>
      </c>
      <c r="F189" s="294" t="s">
        <v>265</v>
      </c>
      <c r="G189" s="295" t="s">
        <v>131</v>
      </c>
      <c r="H189" s="296">
        <v>49.426000000000002</v>
      </c>
      <c r="I189" s="297"/>
      <c r="J189" s="298">
        <f>ROUND(I189*H189,2)</f>
        <v>0</v>
      </c>
      <c r="K189" s="299"/>
      <c r="L189" s="300"/>
      <c r="M189" s="301" t="s">
        <v>1</v>
      </c>
      <c r="N189" s="302" t="s">
        <v>44</v>
      </c>
      <c r="O189" s="92"/>
      <c r="P189" s="247">
        <f>O189*H189</f>
        <v>0</v>
      </c>
      <c r="Q189" s="247">
        <v>2.4289999999999998</v>
      </c>
      <c r="R189" s="247">
        <f>Q189*H189</f>
        <v>120.05575399999999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174</v>
      </c>
      <c r="AT189" s="249" t="s">
        <v>263</v>
      </c>
      <c r="AU189" s="249" t="s">
        <v>89</v>
      </c>
      <c r="AY189" s="18" t="s">
        <v>125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8" t="s">
        <v>87</v>
      </c>
      <c r="BK189" s="250">
        <f>ROUND(I189*H189,2)</f>
        <v>0</v>
      </c>
      <c r="BL189" s="18" t="s">
        <v>132</v>
      </c>
      <c r="BM189" s="249" t="s">
        <v>266</v>
      </c>
    </row>
    <row r="190" s="2" customFormat="1">
      <c r="A190" s="39"/>
      <c r="B190" s="40"/>
      <c r="C190" s="41"/>
      <c r="D190" s="251" t="s">
        <v>134</v>
      </c>
      <c r="E190" s="41"/>
      <c r="F190" s="252" t="s">
        <v>265</v>
      </c>
      <c r="G190" s="41"/>
      <c r="H190" s="41"/>
      <c r="I190" s="145"/>
      <c r="J190" s="41"/>
      <c r="K190" s="41"/>
      <c r="L190" s="45"/>
      <c r="M190" s="253"/>
      <c r="N190" s="25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134</v>
      </c>
      <c r="AU190" s="18" t="s">
        <v>89</v>
      </c>
    </row>
    <row r="191" s="13" customFormat="1">
      <c r="A191" s="13"/>
      <c r="B191" s="255"/>
      <c r="C191" s="256"/>
      <c r="D191" s="251" t="s">
        <v>136</v>
      </c>
      <c r="E191" s="257" t="s">
        <v>1</v>
      </c>
      <c r="F191" s="258" t="s">
        <v>267</v>
      </c>
      <c r="G191" s="256"/>
      <c r="H191" s="259">
        <v>44.933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5" t="s">
        <v>136</v>
      </c>
      <c r="AU191" s="265" t="s">
        <v>89</v>
      </c>
      <c r="AV191" s="13" t="s">
        <v>89</v>
      </c>
      <c r="AW191" s="13" t="s">
        <v>34</v>
      </c>
      <c r="AX191" s="13" t="s">
        <v>79</v>
      </c>
      <c r="AY191" s="265" t="s">
        <v>125</v>
      </c>
    </row>
    <row r="192" s="13" customFormat="1">
      <c r="A192" s="13"/>
      <c r="B192" s="255"/>
      <c r="C192" s="256"/>
      <c r="D192" s="251" t="s">
        <v>136</v>
      </c>
      <c r="E192" s="257" t="s">
        <v>1</v>
      </c>
      <c r="F192" s="258" t="s">
        <v>268</v>
      </c>
      <c r="G192" s="256"/>
      <c r="H192" s="259">
        <v>4.4930000000000003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5" t="s">
        <v>136</v>
      </c>
      <c r="AU192" s="265" t="s">
        <v>89</v>
      </c>
      <c r="AV192" s="13" t="s">
        <v>89</v>
      </c>
      <c r="AW192" s="13" t="s">
        <v>34</v>
      </c>
      <c r="AX192" s="13" t="s">
        <v>79</v>
      </c>
      <c r="AY192" s="265" t="s">
        <v>125</v>
      </c>
    </row>
    <row r="193" s="14" customFormat="1">
      <c r="A193" s="14"/>
      <c r="B193" s="266"/>
      <c r="C193" s="267"/>
      <c r="D193" s="251" t="s">
        <v>136</v>
      </c>
      <c r="E193" s="268" t="s">
        <v>1</v>
      </c>
      <c r="F193" s="269" t="s">
        <v>167</v>
      </c>
      <c r="G193" s="267"/>
      <c r="H193" s="270">
        <v>49.426000000000002</v>
      </c>
      <c r="I193" s="271"/>
      <c r="J193" s="267"/>
      <c r="K193" s="267"/>
      <c r="L193" s="272"/>
      <c r="M193" s="273"/>
      <c r="N193" s="274"/>
      <c r="O193" s="274"/>
      <c r="P193" s="274"/>
      <c r="Q193" s="274"/>
      <c r="R193" s="274"/>
      <c r="S193" s="274"/>
      <c r="T193" s="27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6" t="s">
        <v>136</v>
      </c>
      <c r="AU193" s="276" t="s">
        <v>89</v>
      </c>
      <c r="AV193" s="14" t="s">
        <v>132</v>
      </c>
      <c r="AW193" s="14" t="s">
        <v>34</v>
      </c>
      <c r="AX193" s="14" t="s">
        <v>87</v>
      </c>
      <c r="AY193" s="276" t="s">
        <v>125</v>
      </c>
    </row>
    <row r="194" s="2" customFormat="1" ht="21.75" customHeight="1">
      <c r="A194" s="39"/>
      <c r="B194" s="40"/>
      <c r="C194" s="237" t="s">
        <v>126</v>
      </c>
      <c r="D194" s="237" t="s">
        <v>128</v>
      </c>
      <c r="E194" s="238" t="s">
        <v>269</v>
      </c>
      <c r="F194" s="239" t="s">
        <v>270</v>
      </c>
      <c r="G194" s="240" t="s">
        <v>142</v>
      </c>
      <c r="H194" s="241">
        <v>1.73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44</v>
      </c>
      <c r="O194" s="92"/>
      <c r="P194" s="247">
        <f>O194*H194</f>
        <v>0</v>
      </c>
      <c r="Q194" s="247">
        <v>1.1133200000000001</v>
      </c>
      <c r="R194" s="247">
        <f>Q194*H194</f>
        <v>1.9260436000000001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132</v>
      </c>
      <c r="AT194" s="249" t="s">
        <v>128</v>
      </c>
      <c r="AU194" s="249" t="s">
        <v>89</v>
      </c>
      <c r="AY194" s="18" t="s">
        <v>125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87</v>
      </c>
      <c r="BK194" s="250">
        <f>ROUND(I194*H194,2)</f>
        <v>0</v>
      </c>
      <c r="BL194" s="18" t="s">
        <v>132</v>
      </c>
      <c r="BM194" s="249" t="s">
        <v>271</v>
      </c>
    </row>
    <row r="195" s="2" customFormat="1">
      <c r="A195" s="39"/>
      <c r="B195" s="40"/>
      <c r="C195" s="41"/>
      <c r="D195" s="251" t="s">
        <v>134</v>
      </c>
      <c r="E195" s="41"/>
      <c r="F195" s="252" t="s">
        <v>272</v>
      </c>
      <c r="G195" s="41"/>
      <c r="H195" s="41"/>
      <c r="I195" s="145"/>
      <c r="J195" s="41"/>
      <c r="K195" s="41"/>
      <c r="L195" s="45"/>
      <c r="M195" s="253"/>
      <c r="N195" s="25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134</v>
      </c>
      <c r="AU195" s="18" t="s">
        <v>89</v>
      </c>
    </row>
    <row r="196" s="13" customFormat="1">
      <c r="A196" s="13"/>
      <c r="B196" s="255"/>
      <c r="C196" s="256"/>
      <c r="D196" s="251" t="s">
        <v>136</v>
      </c>
      <c r="E196" s="257" t="s">
        <v>1</v>
      </c>
      <c r="F196" s="258" t="s">
        <v>273</v>
      </c>
      <c r="G196" s="256"/>
      <c r="H196" s="259">
        <v>1.73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5" t="s">
        <v>136</v>
      </c>
      <c r="AU196" s="265" t="s">
        <v>89</v>
      </c>
      <c r="AV196" s="13" t="s">
        <v>89</v>
      </c>
      <c r="AW196" s="13" t="s">
        <v>34</v>
      </c>
      <c r="AX196" s="13" t="s">
        <v>87</v>
      </c>
      <c r="AY196" s="265" t="s">
        <v>125</v>
      </c>
    </row>
    <row r="197" s="2" customFormat="1" ht="21.75" customHeight="1">
      <c r="A197" s="39"/>
      <c r="B197" s="40"/>
      <c r="C197" s="237" t="s">
        <v>184</v>
      </c>
      <c r="D197" s="237" t="s">
        <v>128</v>
      </c>
      <c r="E197" s="238" t="s">
        <v>274</v>
      </c>
      <c r="F197" s="239" t="s">
        <v>275</v>
      </c>
      <c r="G197" s="240" t="s">
        <v>131</v>
      </c>
      <c r="H197" s="241">
        <v>37.953000000000003</v>
      </c>
      <c r="I197" s="242"/>
      <c r="J197" s="243">
        <f>ROUND(I197*H197,2)</f>
        <v>0</v>
      </c>
      <c r="K197" s="244"/>
      <c r="L197" s="45"/>
      <c r="M197" s="245" t="s">
        <v>1</v>
      </c>
      <c r="N197" s="246" t="s">
        <v>44</v>
      </c>
      <c r="O197" s="92"/>
      <c r="P197" s="247">
        <f>O197*H197</f>
        <v>0</v>
      </c>
      <c r="Q197" s="247">
        <v>2.1600000000000001</v>
      </c>
      <c r="R197" s="247">
        <f>Q197*H197</f>
        <v>81.978480000000005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132</v>
      </c>
      <c r="AT197" s="249" t="s">
        <v>128</v>
      </c>
      <c r="AU197" s="249" t="s">
        <v>89</v>
      </c>
      <c r="AY197" s="18" t="s">
        <v>125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87</v>
      </c>
      <c r="BK197" s="250">
        <f>ROUND(I197*H197,2)</f>
        <v>0</v>
      </c>
      <c r="BL197" s="18" t="s">
        <v>132</v>
      </c>
      <c r="BM197" s="249" t="s">
        <v>276</v>
      </c>
    </row>
    <row r="198" s="2" customFormat="1">
      <c r="A198" s="39"/>
      <c r="B198" s="40"/>
      <c r="C198" s="41"/>
      <c r="D198" s="251" t="s">
        <v>134</v>
      </c>
      <c r="E198" s="41"/>
      <c r="F198" s="252" t="s">
        <v>277</v>
      </c>
      <c r="G198" s="41"/>
      <c r="H198" s="41"/>
      <c r="I198" s="145"/>
      <c r="J198" s="41"/>
      <c r="K198" s="41"/>
      <c r="L198" s="45"/>
      <c r="M198" s="253"/>
      <c r="N198" s="25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89</v>
      </c>
    </row>
    <row r="199" s="13" customFormat="1">
      <c r="A199" s="13"/>
      <c r="B199" s="255"/>
      <c r="C199" s="256"/>
      <c r="D199" s="251" t="s">
        <v>136</v>
      </c>
      <c r="E199" s="257" t="s">
        <v>1</v>
      </c>
      <c r="F199" s="258" t="s">
        <v>278</v>
      </c>
      <c r="G199" s="256"/>
      <c r="H199" s="259">
        <v>37.953000000000003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5" t="s">
        <v>136</v>
      </c>
      <c r="AU199" s="265" t="s">
        <v>89</v>
      </c>
      <c r="AV199" s="13" t="s">
        <v>89</v>
      </c>
      <c r="AW199" s="13" t="s">
        <v>34</v>
      </c>
      <c r="AX199" s="13" t="s">
        <v>87</v>
      </c>
      <c r="AY199" s="265" t="s">
        <v>125</v>
      </c>
    </row>
    <row r="200" s="2" customFormat="1" ht="21.75" customHeight="1">
      <c r="A200" s="39"/>
      <c r="B200" s="40"/>
      <c r="C200" s="237" t="s">
        <v>279</v>
      </c>
      <c r="D200" s="237" t="s">
        <v>128</v>
      </c>
      <c r="E200" s="238" t="s">
        <v>280</v>
      </c>
      <c r="F200" s="239" t="s">
        <v>281</v>
      </c>
      <c r="G200" s="240" t="s">
        <v>131</v>
      </c>
      <c r="H200" s="241">
        <v>56.890999999999998</v>
      </c>
      <c r="I200" s="242"/>
      <c r="J200" s="243">
        <f>ROUND(I200*H200,2)</f>
        <v>0</v>
      </c>
      <c r="K200" s="244"/>
      <c r="L200" s="45"/>
      <c r="M200" s="245" t="s">
        <v>1</v>
      </c>
      <c r="N200" s="246" t="s">
        <v>44</v>
      </c>
      <c r="O200" s="92"/>
      <c r="P200" s="247">
        <f>O200*H200</f>
        <v>0</v>
      </c>
      <c r="Q200" s="247">
        <v>2.45329</v>
      </c>
      <c r="R200" s="247">
        <f>Q200*H200</f>
        <v>139.57012139</v>
      </c>
      <c r="S200" s="247">
        <v>0</v>
      </c>
      <c r="T200" s="24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9" t="s">
        <v>132</v>
      </c>
      <c r="AT200" s="249" t="s">
        <v>128</v>
      </c>
      <c r="AU200" s="249" t="s">
        <v>89</v>
      </c>
      <c r="AY200" s="18" t="s">
        <v>125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8" t="s">
        <v>87</v>
      </c>
      <c r="BK200" s="250">
        <f>ROUND(I200*H200,2)</f>
        <v>0</v>
      </c>
      <c r="BL200" s="18" t="s">
        <v>132</v>
      </c>
      <c r="BM200" s="249" t="s">
        <v>282</v>
      </c>
    </row>
    <row r="201" s="2" customFormat="1">
      <c r="A201" s="39"/>
      <c r="B201" s="40"/>
      <c r="C201" s="41"/>
      <c r="D201" s="251" t="s">
        <v>134</v>
      </c>
      <c r="E201" s="41"/>
      <c r="F201" s="252" t="s">
        <v>283</v>
      </c>
      <c r="G201" s="41"/>
      <c r="H201" s="41"/>
      <c r="I201" s="145"/>
      <c r="J201" s="41"/>
      <c r="K201" s="41"/>
      <c r="L201" s="45"/>
      <c r="M201" s="253"/>
      <c r="N201" s="25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89</v>
      </c>
    </row>
    <row r="202" s="13" customFormat="1">
      <c r="A202" s="13"/>
      <c r="B202" s="255"/>
      <c r="C202" s="256"/>
      <c r="D202" s="251" t="s">
        <v>136</v>
      </c>
      <c r="E202" s="257" t="s">
        <v>1</v>
      </c>
      <c r="F202" s="258" t="s">
        <v>284</v>
      </c>
      <c r="G202" s="256"/>
      <c r="H202" s="259">
        <v>10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5" t="s">
        <v>136</v>
      </c>
      <c r="AU202" s="265" t="s">
        <v>89</v>
      </c>
      <c r="AV202" s="13" t="s">
        <v>89</v>
      </c>
      <c r="AW202" s="13" t="s">
        <v>34</v>
      </c>
      <c r="AX202" s="13" t="s">
        <v>79</v>
      </c>
      <c r="AY202" s="265" t="s">
        <v>125</v>
      </c>
    </row>
    <row r="203" s="13" customFormat="1">
      <c r="A203" s="13"/>
      <c r="B203" s="255"/>
      <c r="C203" s="256"/>
      <c r="D203" s="251" t="s">
        <v>136</v>
      </c>
      <c r="E203" s="257" t="s">
        <v>1</v>
      </c>
      <c r="F203" s="258" t="s">
        <v>285</v>
      </c>
      <c r="G203" s="256"/>
      <c r="H203" s="259">
        <v>27.917000000000002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5" t="s">
        <v>136</v>
      </c>
      <c r="AU203" s="265" t="s">
        <v>89</v>
      </c>
      <c r="AV203" s="13" t="s">
        <v>89</v>
      </c>
      <c r="AW203" s="13" t="s">
        <v>34</v>
      </c>
      <c r="AX203" s="13" t="s">
        <v>79</v>
      </c>
      <c r="AY203" s="265" t="s">
        <v>125</v>
      </c>
    </row>
    <row r="204" s="13" customFormat="1">
      <c r="A204" s="13"/>
      <c r="B204" s="255"/>
      <c r="C204" s="256"/>
      <c r="D204" s="251" t="s">
        <v>136</v>
      </c>
      <c r="E204" s="257" t="s">
        <v>1</v>
      </c>
      <c r="F204" s="258" t="s">
        <v>286</v>
      </c>
      <c r="G204" s="256"/>
      <c r="H204" s="259">
        <v>18.974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5" t="s">
        <v>136</v>
      </c>
      <c r="AU204" s="265" t="s">
        <v>89</v>
      </c>
      <c r="AV204" s="13" t="s">
        <v>89</v>
      </c>
      <c r="AW204" s="13" t="s">
        <v>34</v>
      </c>
      <c r="AX204" s="13" t="s">
        <v>79</v>
      </c>
      <c r="AY204" s="265" t="s">
        <v>125</v>
      </c>
    </row>
    <row r="205" s="14" customFormat="1">
      <c r="A205" s="14"/>
      <c r="B205" s="266"/>
      <c r="C205" s="267"/>
      <c r="D205" s="251" t="s">
        <v>136</v>
      </c>
      <c r="E205" s="268" t="s">
        <v>1</v>
      </c>
      <c r="F205" s="269" t="s">
        <v>167</v>
      </c>
      <c r="G205" s="267"/>
      <c r="H205" s="270">
        <v>56.890999999999998</v>
      </c>
      <c r="I205" s="271"/>
      <c r="J205" s="267"/>
      <c r="K205" s="267"/>
      <c r="L205" s="272"/>
      <c r="M205" s="273"/>
      <c r="N205" s="274"/>
      <c r="O205" s="274"/>
      <c r="P205" s="274"/>
      <c r="Q205" s="274"/>
      <c r="R205" s="274"/>
      <c r="S205" s="274"/>
      <c r="T205" s="27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6" t="s">
        <v>136</v>
      </c>
      <c r="AU205" s="276" t="s">
        <v>89</v>
      </c>
      <c r="AV205" s="14" t="s">
        <v>132</v>
      </c>
      <c r="AW205" s="14" t="s">
        <v>34</v>
      </c>
      <c r="AX205" s="14" t="s">
        <v>87</v>
      </c>
      <c r="AY205" s="276" t="s">
        <v>125</v>
      </c>
    </row>
    <row r="206" s="2" customFormat="1" ht="16.5" customHeight="1">
      <c r="A206" s="39"/>
      <c r="B206" s="40"/>
      <c r="C206" s="237" t="s">
        <v>287</v>
      </c>
      <c r="D206" s="237" t="s">
        <v>128</v>
      </c>
      <c r="E206" s="238" t="s">
        <v>288</v>
      </c>
      <c r="F206" s="239" t="s">
        <v>289</v>
      </c>
      <c r="G206" s="240" t="s">
        <v>142</v>
      </c>
      <c r="H206" s="241">
        <v>6.0540000000000003</v>
      </c>
      <c r="I206" s="242"/>
      <c r="J206" s="243">
        <f>ROUND(I206*H206,2)</f>
        <v>0</v>
      </c>
      <c r="K206" s="244"/>
      <c r="L206" s="45"/>
      <c r="M206" s="245" t="s">
        <v>1</v>
      </c>
      <c r="N206" s="246" t="s">
        <v>44</v>
      </c>
      <c r="O206" s="92"/>
      <c r="P206" s="247">
        <f>O206*H206</f>
        <v>0</v>
      </c>
      <c r="Q206" s="247">
        <v>1.06277</v>
      </c>
      <c r="R206" s="247">
        <f>Q206*H206</f>
        <v>6.4340095800000006</v>
      </c>
      <c r="S206" s="247">
        <v>0</v>
      </c>
      <c r="T206" s="24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9" t="s">
        <v>132</v>
      </c>
      <c r="AT206" s="249" t="s">
        <v>128</v>
      </c>
      <c r="AU206" s="249" t="s">
        <v>89</v>
      </c>
      <c r="AY206" s="18" t="s">
        <v>125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8" t="s">
        <v>87</v>
      </c>
      <c r="BK206" s="250">
        <f>ROUND(I206*H206,2)</f>
        <v>0</v>
      </c>
      <c r="BL206" s="18" t="s">
        <v>132</v>
      </c>
      <c r="BM206" s="249" t="s">
        <v>290</v>
      </c>
    </row>
    <row r="207" s="2" customFormat="1">
      <c r="A207" s="39"/>
      <c r="B207" s="40"/>
      <c r="C207" s="41"/>
      <c r="D207" s="251" t="s">
        <v>134</v>
      </c>
      <c r="E207" s="41"/>
      <c r="F207" s="252" t="s">
        <v>291</v>
      </c>
      <c r="G207" s="41"/>
      <c r="H207" s="41"/>
      <c r="I207" s="145"/>
      <c r="J207" s="41"/>
      <c r="K207" s="41"/>
      <c r="L207" s="45"/>
      <c r="M207" s="253"/>
      <c r="N207" s="25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89</v>
      </c>
    </row>
    <row r="208" s="13" customFormat="1">
      <c r="A208" s="13"/>
      <c r="B208" s="255"/>
      <c r="C208" s="256"/>
      <c r="D208" s="251" t="s">
        <v>136</v>
      </c>
      <c r="E208" s="257" t="s">
        <v>1</v>
      </c>
      <c r="F208" s="258" t="s">
        <v>292</v>
      </c>
      <c r="G208" s="256"/>
      <c r="H208" s="259">
        <v>3.5960000000000001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5" t="s">
        <v>136</v>
      </c>
      <c r="AU208" s="265" t="s">
        <v>89</v>
      </c>
      <c r="AV208" s="13" t="s">
        <v>89</v>
      </c>
      <c r="AW208" s="13" t="s">
        <v>34</v>
      </c>
      <c r="AX208" s="13" t="s">
        <v>79</v>
      </c>
      <c r="AY208" s="265" t="s">
        <v>125</v>
      </c>
    </row>
    <row r="209" s="13" customFormat="1">
      <c r="A209" s="13"/>
      <c r="B209" s="255"/>
      <c r="C209" s="256"/>
      <c r="D209" s="251" t="s">
        <v>136</v>
      </c>
      <c r="E209" s="257" t="s">
        <v>1</v>
      </c>
      <c r="F209" s="258" t="s">
        <v>293</v>
      </c>
      <c r="G209" s="256"/>
      <c r="H209" s="259">
        <v>2.4580000000000002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5" t="s">
        <v>136</v>
      </c>
      <c r="AU209" s="265" t="s">
        <v>89</v>
      </c>
      <c r="AV209" s="13" t="s">
        <v>89</v>
      </c>
      <c r="AW209" s="13" t="s">
        <v>34</v>
      </c>
      <c r="AX209" s="13" t="s">
        <v>79</v>
      </c>
      <c r="AY209" s="265" t="s">
        <v>125</v>
      </c>
    </row>
    <row r="210" s="14" customFormat="1">
      <c r="A210" s="14"/>
      <c r="B210" s="266"/>
      <c r="C210" s="267"/>
      <c r="D210" s="251" t="s">
        <v>136</v>
      </c>
      <c r="E210" s="268" t="s">
        <v>1</v>
      </c>
      <c r="F210" s="269" t="s">
        <v>167</v>
      </c>
      <c r="G210" s="267"/>
      <c r="H210" s="270">
        <v>6.0540000000000003</v>
      </c>
      <c r="I210" s="271"/>
      <c r="J210" s="267"/>
      <c r="K210" s="267"/>
      <c r="L210" s="272"/>
      <c r="M210" s="273"/>
      <c r="N210" s="274"/>
      <c r="O210" s="274"/>
      <c r="P210" s="274"/>
      <c r="Q210" s="274"/>
      <c r="R210" s="274"/>
      <c r="S210" s="274"/>
      <c r="T210" s="27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6" t="s">
        <v>136</v>
      </c>
      <c r="AU210" s="276" t="s">
        <v>89</v>
      </c>
      <c r="AV210" s="14" t="s">
        <v>132</v>
      </c>
      <c r="AW210" s="14" t="s">
        <v>34</v>
      </c>
      <c r="AX210" s="14" t="s">
        <v>87</v>
      </c>
      <c r="AY210" s="276" t="s">
        <v>125</v>
      </c>
    </row>
    <row r="211" s="2" customFormat="1" ht="16.5" customHeight="1">
      <c r="A211" s="39"/>
      <c r="B211" s="40"/>
      <c r="C211" s="237" t="s">
        <v>294</v>
      </c>
      <c r="D211" s="237" t="s">
        <v>128</v>
      </c>
      <c r="E211" s="238" t="s">
        <v>295</v>
      </c>
      <c r="F211" s="239" t="s">
        <v>296</v>
      </c>
      <c r="G211" s="240" t="s">
        <v>131</v>
      </c>
      <c r="H211" s="241">
        <v>67.183999999999998</v>
      </c>
      <c r="I211" s="242"/>
      <c r="J211" s="243">
        <f>ROUND(I211*H211,2)</f>
        <v>0</v>
      </c>
      <c r="K211" s="244"/>
      <c r="L211" s="45"/>
      <c r="M211" s="245" t="s">
        <v>1</v>
      </c>
      <c r="N211" s="246" t="s">
        <v>44</v>
      </c>
      <c r="O211" s="92"/>
      <c r="P211" s="247">
        <f>O211*H211</f>
        <v>0</v>
      </c>
      <c r="Q211" s="247">
        <v>2.45329</v>
      </c>
      <c r="R211" s="247">
        <f>Q211*H211</f>
        <v>164.82183535999999</v>
      </c>
      <c r="S211" s="247">
        <v>0</v>
      </c>
      <c r="T211" s="24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9" t="s">
        <v>132</v>
      </c>
      <c r="AT211" s="249" t="s">
        <v>128</v>
      </c>
      <c r="AU211" s="249" t="s">
        <v>89</v>
      </c>
      <c r="AY211" s="18" t="s">
        <v>125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8" t="s">
        <v>87</v>
      </c>
      <c r="BK211" s="250">
        <f>ROUND(I211*H211,2)</f>
        <v>0</v>
      </c>
      <c r="BL211" s="18" t="s">
        <v>132</v>
      </c>
      <c r="BM211" s="249" t="s">
        <v>297</v>
      </c>
    </row>
    <row r="212" s="2" customFormat="1">
      <c r="A212" s="39"/>
      <c r="B212" s="40"/>
      <c r="C212" s="41"/>
      <c r="D212" s="251" t="s">
        <v>134</v>
      </c>
      <c r="E212" s="41"/>
      <c r="F212" s="252" t="s">
        <v>298</v>
      </c>
      <c r="G212" s="41"/>
      <c r="H212" s="41"/>
      <c r="I212" s="145"/>
      <c r="J212" s="41"/>
      <c r="K212" s="41"/>
      <c r="L212" s="45"/>
      <c r="M212" s="253"/>
      <c r="N212" s="25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134</v>
      </c>
      <c r="AU212" s="18" t="s">
        <v>89</v>
      </c>
    </row>
    <row r="213" s="13" customFormat="1">
      <c r="A213" s="13"/>
      <c r="B213" s="255"/>
      <c r="C213" s="256"/>
      <c r="D213" s="251" t="s">
        <v>136</v>
      </c>
      <c r="E213" s="257" t="s">
        <v>1</v>
      </c>
      <c r="F213" s="258" t="s">
        <v>299</v>
      </c>
      <c r="G213" s="256"/>
      <c r="H213" s="259">
        <v>50.841999999999999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5" t="s">
        <v>136</v>
      </c>
      <c r="AU213" s="265" t="s">
        <v>89</v>
      </c>
      <c r="AV213" s="13" t="s">
        <v>89</v>
      </c>
      <c r="AW213" s="13" t="s">
        <v>34</v>
      </c>
      <c r="AX213" s="13" t="s">
        <v>79</v>
      </c>
      <c r="AY213" s="265" t="s">
        <v>125</v>
      </c>
    </row>
    <row r="214" s="13" customFormat="1">
      <c r="A214" s="13"/>
      <c r="B214" s="255"/>
      <c r="C214" s="256"/>
      <c r="D214" s="251" t="s">
        <v>136</v>
      </c>
      <c r="E214" s="257" t="s">
        <v>1</v>
      </c>
      <c r="F214" s="258" t="s">
        <v>300</v>
      </c>
      <c r="G214" s="256"/>
      <c r="H214" s="259">
        <v>16.341999999999999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5" t="s">
        <v>136</v>
      </c>
      <c r="AU214" s="265" t="s">
        <v>89</v>
      </c>
      <c r="AV214" s="13" t="s">
        <v>89</v>
      </c>
      <c r="AW214" s="13" t="s">
        <v>34</v>
      </c>
      <c r="AX214" s="13" t="s">
        <v>79</v>
      </c>
      <c r="AY214" s="265" t="s">
        <v>125</v>
      </c>
    </row>
    <row r="215" s="14" customFormat="1">
      <c r="A215" s="14"/>
      <c r="B215" s="266"/>
      <c r="C215" s="267"/>
      <c r="D215" s="251" t="s">
        <v>136</v>
      </c>
      <c r="E215" s="268" t="s">
        <v>1</v>
      </c>
      <c r="F215" s="269" t="s">
        <v>167</v>
      </c>
      <c r="G215" s="267"/>
      <c r="H215" s="270">
        <v>67.183999999999998</v>
      </c>
      <c r="I215" s="271"/>
      <c r="J215" s="267"/>
      <c r="K215" s="267"/>
      <c r="L215" s="272"/>
      <c r="M215" s="273"/>
      <c r="N215" s="274"/>
      <c r="O215" s="274"/>
      <c r="P215" s="274"/>
      <c r="Q215" s="274"/>
      <c r="R215" s="274"/>
      <c r="S215" s="274"/>
      <c r="T215" s="27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6" t="s">
        <v>136</v>
      </c>
      <c r="AU215" s="276" t="s">
        <v>89</v>
      </c>
      <c r="AV215" s="14" t="s">
        <v>132</v>
      </c>
      <c r="AW215" s="14" t="s">
        <v>34</v>
      </c>
      <c r="AX215" s="14" t="s">
        <v>87</v>
      </c>
      <c r="AY215" s="276" t="s">
        <v>125</v>
      </c>
    </row>
    <row r="216" s="2" customFormat="1" ht="16.5" customHeight="1">
      <c r="A216" s="39"/>
      <c r="B216" s="40"/>
      <c r="C216" s="237" t="s">
        <v>301</v>
      </c>
      <c r="D216" s="237" t="s">
        <v>128</v>
      </c>
      <c r="E216" s="238" t="s">
        <v>302</v>
      </c>
      <c r="F216" s="239" t="s">
        <v>303</v>
      </c>
      <c r="G216" s="240" t="s">
        <v>142</v>
      </c>
      <c r="H216" s="241">
        <v>5.8819999999999997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44</v>
      </c>
      <c r="O216" s="92"/>
      <c r="P216" s="247">
        <f>O216*H216</f>
        <v>0</v>
      </c>
      <c r="Q216" s="247">
        <v>1.0601700000000001</v>
      </c>
      <c r="R216" s="247">
        <f>Q216*H216</f>
        <v>6.2359199399999996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132</v>
      </c>
      <c r="AT216" s="249" t="s">
        <v>128</v>
      </c>
      <c r="AU216" s="249" t="s">
        <v>89</v>
      </c>
      <c r="AY216" s="18" t="s">
        <v>125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87</v>
      </c>
      <c r="BK216" s="250">
        <f>ROUND(I216*H216,2)</f>
        <v>0</v>
      </c>
      <c r="BL216" s="18" t="s">
        <v>132</v>
      </c>
      <c r="BM216" s="249" t="s">
        <v>304</v>
      </c>
    </row>
    <row r="217" s="2" customFormat="1">
      <c r="A217" s="39"/>
      <c r="B217" s="40"/>
      <c r="C217" s="41"/>
      <c r="D217" s="251" t="s">
        <v>134</v>
      </c>
      <c r="E217" s="41"/>
      <c r="F217" s="252" t="s">
        <v>305</v>
      </c>
      <c r="G217" s="41"/>
      <c r="H217" s="41"/>
      <c r="I217" s="145"/>
      <c r="J217" s="41"/>
      <c r="K217" s="41"/>
      <c r="L217" s="45"/>
      <c r="M217" s="253"/>
      <c r="N217" s="25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134</v>
      </c>
      <c r="AU217" s="18" t="s">
        <v>89</v>
      </c>
    </row>
    <row r="218" s="13" customFormat="1">
      <c r="A218" s="13"/>
      <c r="B218" s="255"/>
      <c r="C218" s="256"/>
      <c r="D218" s="251" t="s">
        <v>136</v>
      </c>
      <c r="E218" s="257" t="s">
        <v>1</v>
      </c>
      <c r="F218" s="258" t="s">
        <v>306</v>
      </c>
      <c r="G218" s="256"/>
      <c r="H218" s="259">
        <v>2.0630000000000002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5" t="s">
        <v>136</v>
      </c>
      <c r="AU218" s="265" t="s">
        <v>89</v>
      </c>
      <c r="AV218" s="13" t="s">
        <v>89</v>
      </c>
      <c r="AW218" s="13" t="s">
        <v>34</v>
      </c>
      <c r="AX218" s="13" t="s">
        <v>79</v>
      </c>
      <c r="AY218" s="265" t="s">
        <v>125</v>
      </c>
    </row>
    <row r="219" s="13" customFormat="1">
      <c r="A219" s="13"/>
      <c r="B219" s="255"/>
      <c r="C219" s="256"/>
      <c r="D219" s="251" t="s">
        <v>136</v>
      </c>
      <c r="E219" s="257" t="s">
        <v>1</v>
      </c>
      <c r="F219" s="258" t="s">
        <v>307</v>
      </c>
      <c r="G219" s="256"/>
      <c r="H219" s="259">
        <v>1.569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5" t="s">
        <v>136</v>
      </c>
      <c r="AU219" s="265" t="s">
        <v>89</v>
      </c>
      <c r="AV219" s="13" t="s">
        <v>89</v>
      </c>
      <c r="AW219" s="13" t="s">
        <v>34</v>
      </c>
      <c r="AX219" s="13" t="s">
        <v>79</v>
      </c>
      <c r="AY219" s="265" t="s">
        <v>125</v>
      </c>
    </row>
    <row r="220" s="13" customFormat="1">
      <c r="A220" s="13"/>
      <c r="B220" s="255"/>
      <c r="C220" s="256"/>
      <c r="D220" s="251" t="s">
        <v>136</v>
      </c>
      <c r="E220" s="257" t="s">
        <v>1</v>
      </c>
      <c r="F220" s="258" t="s">
        <v>308</v>
      </c>
      <c r="G220" s="256"/>
      <c r="H220" s="259">
        <v>0.752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5" t="s">
        <v>136</v>
      </c>
      <c r="AU220" s="265" t="s">
        <v>89</v>
      </c>
      <c r="AV220" s="13" t="s">
        <v>89</v>
      </c>
      <c r="AW220" s="13" t="s">
        <v>34</v>
      </c>
      <c r="AX220" s="13" t="s">
        <v>79</v>
      </c>
      <c r="AY220" s="265" t="s">
        <v>125</v>
      </c>
    </row>
    <row r="221" s="15" customFormat="1">
      <c r="A221" s="15"/>
      <c r="B221" s="281"/>
      <c r="C221" s="282"/>
      <c r="D221" s="251" t="s">
        <v>136</v>
      </c>
      <c r="E221" s="283" t="s">
        <v>1</v>
      </c>
      <c r="F221" s="284" t="s">
        <v>247</v>
      </c>
      <c r="G221" s="282"/>
      <c r="H221" s="285">
        <v>4.3840000000000003</v>
      </c>
      <c r="I221" s="286"/>
      <c r="J221" s="282"/>
      <c r="K221" s="282"/>
      <c r="L221" s="287"/>
      <c r="M221" s="288"/>
      <c r="N221" s="289"/>
      <c r="O221" s="289"/>
      <c r="P221" s="289"/>
      <c r="Q221" s="289"/>
      <c r="R221" s="289"/>
      <c r="S221" s="289"/>
      <c r="T221" s="29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1" t="s">
        <v>136</v>
      </c>
      <c r="AU221" s="291" t="s">
        <v>89</v>
      </c>
      <c r="AV221" s="15" t="s">
        <v>145</v>
      </c>
      <c r="AW221" s="15" t="s">
        <v>34</v>
      </c>
      <c r="AX221" s="15" t="s">
        <v>79</v>
      </c>
      <c r="AY221" s="291" t="s">
        <v>125</v>
      </c>
    </row>
    <row r="222" s="13" customFormat="1">
      <c r="A222" s="13"/>
      <c r="B222" s="255"/>
      <c r="C222" s="256"/>
      <c r="D222" s="251" t="s">
        <v>136</v>
      </c>
      <c r="E222" s="257" t="s">
        <v>1</v>
      </c>
      <c r="F222" s="258" t="s">
        <v>309</v>
      </c>
      <c r="G222" s="256"/>
      <c r="H222" s="259">
        <v>2.0800000000000001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5" t="s">
        <v>136</v>
      </c>
      <c r="AU222" s="265" t="s">
        <v>89</v>
      </c>
      <c r="AV222" s="13" t="s">
        <v>89</v>
      </c>
      <c r="AW222" s="13" t="s">
        <v>34</v>
      </c>
      <c r="AX222" s="13" t="s">
        <v>79</v>
      </c>
      <c r="AY222" s="265" t="s">
        <v>125</v>
      </c>
    </row>
    <row r="223" s="13" customFormat="1">
      <c r="A223" s="13"/>
      <c r="B223" s="255"/>
      <c r="C223" s="256"/>
      <c r="D223" s="251" t="s">
        <v>136</v>
      </c>
      <c r="E223" s="257" t="s">
        <v>1</v>
      </c>
      <c r="F223" s="258" t="s">
        <v>310</v>
      </c>
      <c r="G223" s="256"/>
      <c r="H223" s="259">
        <v>1.3600000000000001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5" t="s">
        <v>136</v>
      </c>
      <c r="AU223" s="265" t="s">
        <v>89</v>
      </c>
      <c r="AV223" s="13" t="s">
        <v>89</v>
      </c>
      <c r="AW223" s="13" t="s">
        <v>34</v>
      </c>
      <c r="AX223" s="13" t="s">
        <v>79</v>
      </c>
      <c r="AY223" s="265" t="s">
        <v>125</v>
      </c>
    </row>
    <row r="224" s="13" customFormat="1">
      <c r="A224" s="13"/>
      <c r="B224" s="255"/>
      <c r="C224" s="256"/>
      <c r="D224" s="251" t="s">
        <v>136</v>
      </c>
      <c r="E224" s="257" t="s">
        <v>1</v>
      </c>
      <c r="F224" s="258" t="s">
        <v>311</v>
      </c>
      <c r="G224" s="256"/>
      <c r="H224" s="259">
        <v>1.048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5" t="s">
        <v>136</v>
      </c>
      <c r="AU224" s="265" t="s">
        <v>89</v>
      </c>
      <c r="AV224" s="13" t="s">
        <v>89</v>
      </c>
      <c r="AW224" s="13" t="s">
        <v>34</v>
      </c>
      <c r="AX224" s="13" t="s">
        <v>79</v>
      </c>
      <c r="AY224" s="265" t="s">
        <v>125</v>
      </c>
    </row>
    <row r="225" s="13" customFormat="1">
      <c r="A225" s="13"/>
      <c r="B225" s="255"/>
      <c r="C225" s="256"/>
      <c r="D225" s="251" t="s">
        <v>136</v>
      </c>
      <c r="E225" s="257" t="s">
        <v>1</v>
      </c>
      <c r="F225" s="258" t="s">
        <v>312</v>
      </c>
      <c r="G225" s="256"/>
      <c r="H225" s="259">
        <v>0.33700000000000002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5" t="s">
        <v>136</v>
      </c>
      <c r="AU225" s="265" t="s">
        <v>89</v>
      </c>
      <c r="AV225" s="13" t="s">
        <v>89</v>
      </c>
      <c r="AW225" s="13" t="s">
        <v>34</v>
      </c>
      <c r="AX225" s="13" t="s">
        <v>79</v>
      </c>
      <c r="AY225" s="265" t="s">
        <v>125</v>
      </c>
    </row>
    <row r="226" s="15" customFormat="1">
      <c r="A226" s="15"/>
      <c r="B226" s="281"/>
      <c r="C226" s="282"/>
      <c r="D226" s="251" t="s">
        <v>136</v>
      </c>
      <c r="E226" s="283" t="s">
        <v>1</v>
      </c>
      <c r="F226" s="284" t="s">
        <v>247</v>
      </c>
      <c r="G226" s="282"/>
      <c r="H226" s="285">
        <v>4.8250000000000002</v>
      </c>
      <c r="I226" s="286"/>
      <c r="J226" s="282"/>
      <c r="K226" s="282"/>
      <c r="L226" s="287"/>
      <c r="M226" s="288"/>
      <c r="N226" s="289"/>
      <c r="O226" s="289"/>
      <c r="P226" s="289"/>
      <c r="Q226" s="289"/>
      <c r="R226" s="289"/>
      <c r="S226" s="289"/>
      <c r="T226" s="29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91" t="s">
        <v>136</v>
      </c>
      <c r="AU226" s="291" t="s">
        <v>89</v>
      </c>
      <c r="AV226" s="15" t="s">
        <v>145</v>
      </c>
      <c r="AW226" s="15" t="s">
        <v>34</v>
      </c>
      <c r="AX226" s="15" t="s">
        <v>79</v>
      </c>
      <c r="AY226" s="291" t="s">
        <v>125</v>
      </c>
    </row>
    <row r="227" s="14" customFormat="1">
      <c r="A227" s="14"/>
      <c r="B227" s="266"/>
      <c r="C227" s="267"/>
      <c r="D227" s="251" t="s">
        <v>136</v>
      </c>
      <c r="E227" s="268" t="s">
        <v>1</v>
      </c>
      <c r="F227" s="269" t="s">
        <v>167</v>
      </c>
      <c r="G227" s="267"/>
      <c r="H227" s="270">
        <v>9.2089999999999996</v>
      </c>
      <c r="I227" s="271"/>
      <c r="J227" s="267"/>
      <c r="K227" s="267"/>
      <c r="L227" s="272"/>
      <c r="M227" s="273"/>
      <c r="N227" s="274"/>
      <c r="O227" s="274"/>
      <c r="P227" s="274"/>
      <c r="Q227" s="274"/>
      <c r="R227" s="274"/>
      <c r="S227" s="274"/>
      <c r="T227" s="27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6" t="s">
        <v>136</v>
      </c>
      <c r="AU227" s="276" t="s">
        <v>89</v>
      </c>
      <c r="AV227" s="14" t="s">
        <v>132</v>
      </c>
      <c r="AW227" s="14" t="s">
        <v>34</v>
      </c>
      <c r="AX227" s="14" t="s">
        <v>79</v>
      </c>
      <c r="AY227" s="276" t="s">
        <v>125</v>
      </c>
    </row>
    <row r="228" s="13" customFormat="1">
      <c r="A228" s="13"/>
      <c r="B228" s="255"/>
      <c r="C228" s="256"/>
      <c r="D228" s="251" t="s">
        <v>136</v>
      </c>
      <c r="E228" s="257" t="s">
        <v>1</v>
      </c>
      <c r="F228" s="258" t="s">
        <v>313</v>
      </c>
      <c r="G228" s="256"/>
      <c r="H228" s="259">
        <v>5.8819999999999997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5" t="s">
        <v>136</v>
      </c>
      <c r="AU228" s="265" t="s">
        <v>89</v>
      </c>
      <c r="AV228" s="13" t="s">
        <v>89</v>
      </c>
      <c r="AW228" s="13" t="s">
        <v>34</v>
      </c>
      <c r="AX228" s="13" t="s">
        <v>87</v>
      </c>
      <c r="AY228" s="265" t="s">
        <v>125</v>
      </c>
    </row>
    <row r="229" s="2" customFormat="1" ht="21.75" customHeight="1">
      <c r="A229" s="39"/>
      <c r="B229" s="40"/>
      <c r="C229" s="237" t="s">
        <v>8</v>
      </c>
      <c r="D229" s="237" t="s">
        <v>128</v>
      </c>
      <c r="E229" s="238" t="s">
        <v>314</v>
      </c>
      <c r="F229" s="239" t="s">
        <v>315</v>
      </c>
      <c r="G229" s="240" t="s">
        <v>316</v>
      </c>
      <c r="H229" s="241">
        <v>288.15199999999999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44</v>
      </c>
      <c r="O229" s="92"/>
      <c r="P229" s="247">
        <f>O229*H229</f>
        <v>0</v>
      </c>
      <c r="Q229" s="247">
        <v>0.71545999999999998</v>
      </c>
      <c r="R229" s="247">
        <f>Q229*H229</f>
        <v>206.16122991999998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132</v>
      </c>
      <c r="AT229" s="249" t="s">
        <v>128</v>
      </c>
      <c r="AU229" s="249" t="s">
        <v>89</v>
      </c>
      <c r="AY229" s="18" t="s">
        <v>125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87</v>
      </c>
      <c r="BK229" s="250">
        <f>ROUND(I229*H229,2)</f>
        <v>0</v>
      </c>
      <c r="BL229" s="18" t="s">
        <v>132</v>
      </c>
      <c r="BM229" s="249" t="s">
        <v>317</v>
      </c>
    </row>
    <row r="230" s="2" customFormat="1">
      <c r="A230" s="39"/>
      <c r="B230" s="40"/>
      <c r="C230" s="41"/>
      <c r="D230" s="251" t="s">
        <v>134</v>
      </c>
      <c r="E230" s="41"/>
      <c r="F230" s="252" t="s">
        <v>318</v>
      </c>
      <c r="G230" s="41"/>
      <c r="H230" s="41"/>
      <c r="I230" s="145"/>
      <c r="J230" s="41"/>
      <c r="K230" s="41"/>
      <c r="L230" s="45"/>
      <c r="M230" s="253"/>
      <c r="N230" s="25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134</v>
      </c>
      <c r="AU230" s="18" t="s">
        <v>89</v>
      </c>
    </row>
    <row r="231" s="13" customFormat="1">
      <c r="A231" s="13"/>
      <c r="B231" s="255"/>
      <c r="C231" s="256"/>
      <c r="D231" s="251" t="s">
        <v>136</v>
      </c>
      <c r="E231" s="257" t="s">
        <v>1</v>
      </c>
      <c r="F231" s="258" t="s">
        <v>319</v>
      </c>
      <c r="G231" s="256"/>
      <c r="H231" s="259">
        <v>20.727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5" t="s">
        <v>136</v>
      </c>
      <c r="AU231" s="265" t="s">
        <v>89</v>
      </c>
      <c r="AV231" s="13" t="s">
        <v>89</v>
      </c>
      <c r="AW231" s="13" t="s">
        <v>34</v>
      </c>
      <c r="AX231" s="13" t="s">
        <v>79</v>
      </c>
      <c r="AY231" s="265" t="s">
        <v>125</v>
      </c>
    </row>
    <row r="232" s="13" customFormat="1">
      <c r="A232" s="13"/>
      <c r="B232" s="255"/>
      <c r="C232" s="256"/>
      <c r="D232" s="251" t="s">
        <v>136</v>
      </c>
      <c r="E232" s="257" t="s">
        <v>1</v>
      </c>
      <c r="F232" s="258" t="s">
        <v>320</v>
      </c>
      <c r="G232" s="256"/>
      <c r="H232" s="259">
        <v>267.42500000000001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5" t="s">
        <v>136</v>
      </c>
      <c r="AU232" s="265" t="s">
        <v>89</v>
      </c>
      <c r="AV232" s="13" t="s">
        <v>89</v>
      </c>
      <c r="AW232" s="13" t="s">
        <v>34</v>
      </c>
      <c r="AX232" s="13" t="s">
        <v>79</v>
      </c>
      <c r="AY232" s="265" t="s">
        <v>125</v>
      </c>
    </row>
    <row r="233" s="14" customFormat="1">
      <c r="A233" s="14"/>
      <c r="B233" s="266"/>
      <c r="C233" s="267"/>
      <c r="D233" s="251" t="s">
        <v>136</v>
      </c>
      <c r="E233" s="268" t="s">
        <v>1</v>
      </c>
      <c r="F233" s="269" t="s">
        <v>167</v>
      </c>
      <c r="G233" s="267"/>
      <c r="H233" s="270">
        <v>288.15199999999999</v>
      </c>
      <c r="I233" s="271"/>
      <c r="J233" s="267"/>
      <c r="K233" s="267"/>
      <c r="L233" s="272"/>
      <c r="M233" s="273"/>
      <c r="N233" s="274"/>
      <c r="O233" s="274"/>
      <c r="P233" s="274"/>
      <c r="Q233" s="274"/>
      <c r="R233" s="274"/>
      <c r="S233" s="274"/>
      <c r="T233" s="27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6" t="s">
        <v>136</v>
      </c>
      <c r="AU233" s="276" t="s">
        <v>89</v>
      </c>
      <c r="AV233" s="14" t="s">
        <v>132</v>
      </c>
      <c r="AW233" s="14" t="s">
        <v>34</v>
      </c>
      <c r="AX233" s="14" t="s">
        <v>87</v>
      </c>
      <c r="AY233" s="276" t="s">
        <v>125</v>
      </c>
    </row>
    <row r="234" s="12" customFormat="1" ht="22.8" customHeight="1">
      <c r="A234" s="12"/>
      <c r="B234" s="221"/>
      <c r="C234" s="222"/>
      <c r="D234" s="223" t="s">
        <v>78</v>
      </c>
      <c r="E234" s="235" t="s">
        <v>145</v>
      </c>
      <c r="F234" s="235" t="s">
        <v>321</v>
      </c>
      <c r="G234" s="222"/>
      <c r="H234" s="222"/>
      <c r="I234" s="225"/>
      <c r="J234" s="236">
        <f>BK234</f>
        <v>0</v>
      </c>
      <c r="K234" s="222"/>
      <c r="L234" s="227"/>
      <c r="M234" s="228"/>
      <c r="N234" s="229"/>
      <c r="O234" s="229"/>
      <c r="P234" s="230">
        <f>SUM(P235:P298)</f>
        <v>0</v>
      </c>
      <c r="Q234" s="229"/>
      <c r="R234" s="230">
        <f>SUM(R235:R298)</f>
        <v>321.60670424</v>
      </c>
      <c r="S234" s="229"/>
      <c r="T234" s="231">
        <f>SUM(T235:T298)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2" t="s">
        <v>87</v>
      </c>
      <c r="AT234" s="233" t="s">
        <v>78</v>
      </c>
      <c r="AU234" s="233" t="s">
        <v>87</v>
      </c>
      <c r="AY234" s="232" t="s">
        <v>125</v>
      </c>
      <c r="BK234" s="234">
        <f>SUM(BK235:BK298)</f>
        <v>0</v>
      </c>
    </row>
    <row r="235" s="2" customFormat="1" ht="21.75" customHeight="1">
      <c r="A235" s="39"/>
      <c r="B235" s="40"/>
      <c r="C235" s="237" t="s">
        <v>322</v>
      </c>
      <c r="D235" s="237" t="s">
        <v>128</v>
      </c>
      <c r="E235" s="238" t="s">
        <v>323</v>
      </c>
      <c r="F235" s="239" t="s">
        <v>324</v>
      </c>
      <c r="G235" s="240" t="s">
        <v>316</v>
      </c>
      <c r="H235" s="241">
        <v>2.0499999999999998</v>
      </c>
      <c r="I235" s="242"/>
      <c r="J235" s="243">
        <f>ROUND(I235*H235,2)</f>
        <v>0</v>
      </c>
      <c r="K235" s="244"/>
      <c r="L235" s="45"/>
      <c r="M235" s="245" t="s">
        <v>1</v>
      </c>
      <c r="N235" s="246" t="s">
        <v>44</v>
      </c>
      <c r="O235" s="92"/>
      <c r="P235" s="247">
        <f>O235*H235</f>
        <v>0</v>
      </c>
      <c r="Q235" s="247">
        <v>0.71545999999999998</v>
      </c>
      <c r="R235" s="247">
        <f>Q235*H235</f>
        <v>1.4666929999999998</v>
      </c>
      <c r="S235" s="247">
        <v>0</v>
      </c>
      <c r="T235" s="24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9" t="s">
        <v>132</v>
      </c>
      <c r="AT235" s="249" t="s">
        <v>128</v>
      </c>
      <c r="AU235" s="249" t="s">
        <v>89</v>
      </c>
      <c r="AY235" s="18" t="s">
        <v>125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8" t="s">
        <v>87</v>
      </c>
      <c r="BK235" s="250">
        <f>ROUND(I235*H235,2)</f>
        <v>0</v>
      </c>
      <c r="BL235" s="18" t="s">
        <v>132</v>
      </c>
      <c r="BM235" s="249" t="s">
        <v>325</v>
      </c>
    </row>
    <row r="236" s="2" customFormat="1">
      <c r="A236" s="39"/>
      <c r="B236" s="40"/>
      <c r="C236" s="41"/>
      <c r="D236" s="251" t="s">
        <v>134</v>
      </c>
      <c r="E236" s="41"/>
      <c r="F236" s="252" t="s">
        <v>326</v>
      </c>
      <c r="G236" s="41"/>
      <c r="H236" s="41"/>
      <c r="I236" s="145"/>
      <c r="J236" s="41"/>
      <c r="K236" s="41"/>
      <c r="L236" s="45"/>
      <c r="M236" s="253"/>
      <c r="N236" s="25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134</v>
      </c>
      <c r="AU236" s="18" t="s">
        <v>89</v>
      </c>
    </row>
    <row r="237" s="13" customFormat="1">
      <c r="A237" s="13"/>
      <c r="B237" s="255"/>
      <c r="C237" s="256"/>
      <c r="D237" s="251" t="s">
        <v>136</v>
      </c>
      <c r="E237" s="257" t="s">
        <v>1</v>
      </c>
      <c r="F237" s="258" t="s">
        <v>327</v>
      </c>
      <c r="G237" s="256"/>
      <c r="H237" s="259">
        <v>2.0499999999999998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5" t="s">
        <v>136</v>
      </c>
      <c r="AU237" s="265" t="s">
        <v>89</v>
      </c>
      <c r="AV237" s="13" t="s">
        <v>89</v>
      </c>
      <c r="AW237" s="13" t="s">
        <v>34</v>
      </c>
      <c r="AX237" s="13" t="s">
        <v>87</v>
      </c>
      <c r="AY237" s="265" t="s">
        <v>125</v>
      </c>
    </row>
    <row r="238" s="2" customFormat="1" ht="21.75" customHeight="1">
      <c r="A238" s="39"/>
      <c r="B238" s="40"/>
      <c r="C238" s="237" t="s">
        <v>328</v>
      </c>
      <c r="D238" s="237" t="s">
        <v>128</v>
      </c>
      <c r="E238" s="238" t="s">
        <v>329</v>
      </c>
      <c r="F238" s="239" t="s">
        <v>330</v>
      </c>
      <c r="G238" s="240" t="s">
        <v>316</v>
      </c>
      <c r="H238" s="241">
        <v>334.42099999999999</v>
      </c>
      <c r="I238" s="242"/>
      <c r="J238" s="243">
        <f>ROUND(I238*H238,2)</f>
        <v>0</v>
      </c>
      <c r="K238" s="244"/>
      <c r="L238" s="45"/>
      <c r="M238" s="245" t="s">
        <v>1</v>
      </c>
      <c r="N238" s="246" t="s">
        <v>44</v>
      </c>
      <c r="O238" s="92"/>
      <c r="P238" s="247">
        <f>O238*H238</f>
        <v>0</v>
      </c>
      <c r="Q238" s="247">
        <v>0.25933</v>
      </c>
      <c r="R238" s="247">
        <f>Q238*H238</f>
        <v>86.72539793</v>
      </c>
      <c r="S238" s="247">
        <v>0</v>
      </c>
      <c r="T238" s="24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9" t="s">
        <v>132</v>
      </c>
      <c r="AT238" s="249" t="s">
        <v>128</v>
      </c>
      <c r="AU238" s="249" t="s">
        <v>89</v>
      </c>
      <c r="AY238" s="18" t="s">
        <v>125</v>
      </c>
      <c r="BE238" s="250">
        <f>IF(N238="základní",J238,0)</f>
        <v>0</v>
      </c>
      <c r="BF238" s="250">
        <f>IF(N238="snížená",J238,0)</f>
        <v>0</v>
      </c>
      <c r="BG238" s="250">
        <f>IF(N238="zákl. přenesená",J238,0)</f>
        <v>0</v>
      </c>
      <c r="BH238" s="250">
        <f>IF(N238="sníž. přenesená",J238,0)</f>
        <v>0</v>
      </c>
      <c r="BI238" s="250">
        <f>IF(N238="nulová",J238,0)</f>
        <v>0</v>
      </c>
      <c r="BJ238" s="18" t="s">
        <v>87</v>
      </c>
      <c r="BK238" s="250">
        <f>ROUND(I238*H238,2)</f>
        <v>0</v>
      </c>
      <c r="BL238" s="18" t="s">
        <v>132</v>
      </c>
      <c r="BM238" s="249" t="s">
        <v>331</v>
      </c>
    </row>
    <row r="239" s="2" customFormat="1">
      <c r="A239" s="39"/>
      <c r="B239" s="40"/>
      <c r="C239" s="41"/>
      <c r="D239" s="251" t="s">
        <v>134</v>
      </c>
      <c r="E239" s="41"/>
      <c r="F239" s="252" t="s">
        <v>332</v>
      </c>
      <c r="G239" s="41"/>
      <c r="H239" s="41"/>
      <c r="I239" s="145"/>
      <c r="J239" s="41"/>
      <c r="K239" s="41"/>
      <c r="L239" s="45"/>
      <c r="M239" s="253"/>
      <c r="N239" s="254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134</v>
      </c>
      <c r="AU239" s="18" t="s">
        <v>89</v>
      </c>
    </row>
    <row r="240" s="13" customFormat="1">
      <c r="A240" s="13"/>
      <c r="B240" s="255"/>
      <c r="C240" s="256"/>
      <c r="D240" s="251" t="s">
        <v>136</v>
      </c>
      <c r="E240" s="257" t="s">
        <v>1</v>
      </c>
      <c r="F240" s="258" t="s">
        <v>333</v>
      </c>
      <c r="G240" s="256"/>
      <c r="H240" s="259">
        <v>36.654000000000003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5" t="s">
        <v>136</v>
      </c>
      <c r="AU240" s="265" t="s">
        <v>89</v>
      </c>
      <c r="AV240" s="13" t="s">
        <v>89</v>
      </c>
      <c r="AW240" s="13" t="s">
        <v>34</v>
      </c>
      <c r="AX240" s="13" t="s">
        <v>79</v>
      </c>
      <c r="AY240" s="265" t="s">
        <v>125</v>
      </c>
    </row>
    <row r="241" s="13" customFormat="1">
      <c r="A241" s="13"/>
      <c r="B241" s="255"/>
      <c r="C241" s="256"/>
      <c r="D241" s="251" t="s">
        <v>136</v>
      </c>
      <c r="E241" s="257" t="s">
        <v>1</v>
      </c>
      <c r="F241" s="258" t="s">
        <v>334</v>
      </c>
      <c r="G241" s="256"/>
      <c r="H241" s="259">
        <v>212.78999999999999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5" t="s">
        <v>136</v>
      </c>
      <c r="AU241" s="265" t="s">
        <v>89</v>
      </c>
      <c r="AV241" s="13" t="s">
        <v>89</v>
      </c>
      <c r="AW241" s="13" t="s">
        <v>34</v>
      </c>
      <c r="AX241" s="13" t="s">
        <v>79</v>
      </c>
      <c r="AY241" s="265" t="s">
        <v>125</v>
      </c>
    </row>
    <row r="242" s="13" customFormat="1">
      <c r="A242" s="13"/>
      <c r="B242" s="255"/>
      <c r="C242" s="256"/>
      <c r="D242" s="251" t="s">
        <v>136</v>
      </c>
      <c r="E242" s="257" t="s">
        <v>1</v>
      </c>
      <c r="F242" s="258" t="s">
        <v>335</v>
      </c>
      <c r="G242" s="256"/>
      <c r="H242" s="259">
        <v>112.247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5" t="s">
        <v>136</v>
      </c>
      <c r="AU242" s="265" t="s">
        <v>89</v>
      </c>
      <c r="AV242" s="13" t="s">
        <v>89</v>
      </c>
      <c r="AW242" s="13" t="s">
        <v>34</v>
      </c>
      <c r="AX242" s="13" t="s">
        <v>79</v>
      </c>
      <c r="AY242" s="265" t="s">
        <v>125</v>
      </c>
    </row>
    <row r="243" s="13" customFormat="1">
      <c r="A243" s="13"/>
      <c r="B243" s="255"/>
      <c r="C243" s="256"/>
      <c r="D243" s="251" t="s">
        <v>136</v>
      </c>
      <c r="E243" s="257" t="s">
        <v>1</v>
      </c>
      <c r="F243" s="258" t="s">
        <v>336</v>
      </c>
      <c r="G243" s="256"/>
      <c r="H243" s="259">
        <v>-1.8180000000000001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5" t="s">
        <v>136</v>
      </c>
      <c r="AU243" s="265" t="s">
        <v>89</v>
      </c>
      <c r="AV243" s="13" t="s">
        <v>89</v>
      </c>
      <c r="AW243" s="13" t="s">
        <v>34</v>
      </c>
      <c r="AX243" s="13" t="s">
        <v>79</v>
      </c>
      <c r="AY243" s="265" t="s">
        <v>125</v>
      </c>
    </row>
    <row r="244" s="13" customFormat="1">
      <c r="A244" s="13"/>
      <c r="B244" s="255"/>
      <c r="C244" s="256"/>
      <c r="D244" s="251" t="s">
        <v>136</v>
      </c>
      <c r="E244" s="257" t="s">
        <v>1</v>
      </c>
      <c r="F244" s="258" t="s">
        <v>337</v>
      </c>
      <c r="G244" s="256"/>
      <c r="H244" s="259">
        <v>-19.391999999999999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5" t="s">
        <v>136</v>
      </c>
      <c r="AU244" s="265" t="s">
        <v>89</v>
      </c>
      <c r="AV244" s="13" t="s">
        <v>89</v>
      </c>
      <c r="AW244" s="13" t="s">
        <v>34</v>
      </c>
      <c r="AX244" s="13" t="s">
        <v>79</v>
      </c>
      <c r="AY244" s="265" t="s">
        <v>125</v>
      </c>
    </row>
    <row r="245" s="13" customFormat="1">
      <c r="A245" s="13"/>
      <c r="B245" s="255"/>
      <c r="C245" s="256"/>
      <c r="D245" s="251" t="s">
        <v>136</v>
      </c>
      <c r="E245" s="257" t="s">
        <v>1</v>
      </c>
      <c r="F245" s="258" t="s">
        <v>338</v>
      </c>
      <c r="G245" s="256"/>
      <c r="H245" s="259">
        <v>-6.0599999999999996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5" t="s">
        <v>136</v>
      </c>
      <c r="AU245" s="265" t="s">
        <v>89</v>
      </c>
      <c r="AV245" s="13" t="s">
        <v>89</v>
      </c>
      <c r="AW245" s="13" t="s">
        <v>34</v>
      </c>
      <c r="AX245" s="13" t="s">
        <v>79</v>
      </c>
      <c r="AY245" s="265" t="s">
        <v>125</v>
      </c>
    </row>
    <row r="246" s="14" customFormat="1">
      <c r="A246" s="14"/>
      <c r="B246" s="266"/>
      <c r="C246" s="267"/>
      <c r="D246" s="251" t="s">
        <v>136</v>
      </c>
      <c r="E246" s="268" t="s">
        <v>1</v>
      </c>
      <c r="F246" s="269" t="s">
        <v>167</v>
      </c>
      <c r="G246" s="267"/>
      <c r="H246" s="270">
        <v>334.42099999999999</v>
      </c>
      <c r="I246" s="271"/>
      <c r="J246" s="267"/>
      <c r="K246" s="267"/>
      <c r="L246" s="272"/>
      <c r="M246" s="273"/>
      <c r="N246" s="274"/>
      <c r="O246" s="274"/>
      <c r="P246" s="274"/>
      <c r="Q246" s="274"/>
      <c r="R246" s="274"/>
      <c r="S246" s="274"/>
      <c r="T246" s="27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6" t="s">
        <v>136</v>
      </c>
      <c r="AU246" s="276" t="s">
        <v>89</v>
      </c>
      <c r="AV246" s="14" t="s">
        <v>132</v>
      </c>
      <c r="AW246" s="14" t="s">
        <v>34</v>
      </c>
      <c r="AX246" s="14" t="s">
        <v>87</v>
      </c>
      <c r="AY246" s="276" t="s">
        <v>125</v>
      </c>
    </row>
    <row r="247" s="2" customFormat="1" ht="21.75" customHeight="1">
      <c r="A247" s="39"/>
      <c r="B247" s="40"/>
      <c r="C247" s="237" t="s">
        <v>339</v>
      </c>
      <c r="D247" s="237" t="s">
        <v>128</v>
      </c>
      <c r="E247" s="238" t="s">
        <v>340</v>
      </c>
      <c r="F247" s="239" t="s">
        <v>341</v>
      </c>
      <c r="G247" s="240" t="s">
        <v>316</v>
      </c>
      <c r="H247" s="241">
        <v>19.794</v>
      </c>
      <c r="I247" s="242"/>
      <c r="J247" s="243">
        <f>ROUND(I247*H247,2)</f>
        <v>0</v>
      </c>
      <c r="K247" s="244"/>
      <c r="L247" s="45"/>
      <c r="M247" s="245" t="s">
        <v>1</v>
      </c>
      <c r="N247" s="246" t="s">
        <v>44</v>
      </c>
      <c r="O247" s="92"/>
      <c r="P247" s="247">
        <f>O247*H247</f>
        <v>0</v>
      </c>
      <c r="Q247" s="247">
        <v>0.28722999999999999</v>
      </c>
      <c r="R247" s="247">
        <f>Q247*H247</f>
        <v>5.68543062</v>
      </c>
      <c r="S247" s="247">
        <v>0</v>
      </c>
      <c r="T247" s="24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9" t="s">
        <v>132</v>
      </c>
      <c r="AT247" s="249" t="s">
        <v>128</v>
      </c>
      <c r="AU247" s="249" t="s">
        <v>89</v>
      </c>
      <c r="AY247" s="18" t="s">
        <v>125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8" t="s">
        <v>87</v>
      </c>
      <c r="BK247" s="250">
        <f>ROUND(I247*H247,2)</f>
        <v>0</v>
      </c>
      <c r="BL247" s="18" t="s">
        <v>132</v>
      </c>
      <c r="BM247" s="249" t="s">
        <v>342</v>
      </c>
    </row>
    <row r="248" s="2" customFormat="1">
      <c r="A248" s="39"/>
      <c r="B248" s="40"/>
      <c r="C248" s="41"/>
      <c r="D248" s="251" t="s">
        <v>134</v>
      </c>
      <c r="E248" s="41"/>
      <c r="F248" s="252" t="s">
        <v>343</v>
      </c>
      <c r="G248" s="41"/>
      <c r="H248" s="41"/>
      <c r="I248" s="145"/>
      <c r="J248" s="41"/>
      <c r="K248" s="41"/>
      <c r="L248" s="45"/>
      <c r="M248" s="253"/>
      <c r="N248" s="25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89</v>
      </c>
    </row>
    <row r="249" s="13" customFormat="1">
      <c r="A249" s="13"/>
      <c r="B249" s="255"/>
      <c r="C249" s="256"/>
      <c r="D249" s="251" t="s">
        <v>136</v>
      </c>
      <c r="E249" s="257" t="s">
        <v>1</v>
      </c>
      <c r="F249" s="258" t="s">
        <v>344</v>
      </c>
      <c r="G249" s="256"/>
      <c r="H249" s="259">
        <v>6.125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5" t="s">
        <v>136</v>
      </c>
      <c r="AU249" s="265" t="s">
        <v>89</v>
      </c>
      <c r="AV249" s="13" t="s">
        <v>89</v>
      </c>
      <c r="AW249" s="13" t="s">
        <v>34</v>
      </c>
      <c r="AX249" s="13" t="s">
        <v>79</v>
      </c>
      <c r="AY249" s="265" t="s">
        <v>125</v>
      </c>
    </row>
    <row r="250" s="13" customFormat="1">
      <c r="A250" s="13"/>
      <c r="B250" s="255"/>
      <c r="C250" s="256"/>
      <c r="D250" s="251" t="s">
        <v>136</v>
      </c>
      <c r="E250" s="257" t="s">
        <v>1</v>
      </c>
      <c r="F250" s="258" t="s">
        <v>345</v>
      </c>
      <c r="G250" s="256"/>
      <c r="H250" s="259">
        <v>17.088000000000001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5" t="s">
        <v>136</v>
      </c>
      <c r="AU250" s="265" t="s">
        <v>89</v>
      </c>
      <c r="AV250" s="13" t="s">
        <v>89</v>
      </c>
      <c r="AW250" s="13" t="s">
        <v>34</v>
      </c>
      <c r="AX250" s="13" t="s">
        <v>79</v>
      </c>
      <c r="AY250" s="265" t="s">
        <v>125</v>
      </c>
    </row>
    <row r="251" s="13" customFormat="1">
      <c r="A251" s="13"/>
      <c r="B251" s="255"/>
      <c r="C251" s="256"/>
      <c r="D251" s="251" t="s">
        <v>136</v>
      </c>
      <c r="E251" s="257" t="s">
        <v>1</v>
      </c>
      <c r="F251" s="258" t="s">
        <v>346</v>
      </c>
      <c r="G251" s="256"/>
      <c r="H251" s="259">
        <v>-3.419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5" t="s">
        <v>136</v>
      </c>
      <c r="AU251" s="265" t="s">
        <v>89</v>
      </c>
      <c r="AV251" s="13" t="s">
        <v>89</v>
      </c>
      <c r="AW251" s="13" t="s">
        <v>34</v>
      </c>
      <c r="AX251" s="13" t="s">
        <v>79</v>
      </c>
      <c r="AY251" s="265" t="s">
        <v>125</v>
      </c>
    </row>
    <row r="252" s="14" customFormat="1">
      <c r="A252" s="14"/>
      <c r="B252" s="266"/>
      <c r="C252" s="267"/>
      <c r="D252" s="251" t="s">
        <v>136</v>
      </c>
      <c r="E252" s="268" t="s">
        <v>1</v>
      </c>
      <c r="F252" s="269" t="s">
        <v>167</v>
      </c>
      <c r="G252" s="267"/>
      <c r="H252" s="270">
        <v>19.794</v>
      </c>
      <c r="I252" s="271"/>
      <c r="J252" s="267"/>
      <c r="K252" s="267"/>
      <c r="L252" s="272"/>
      <c r="M252" s="273"/>
      <c r="N252" s="274"/>
      <c r="O252" s="274"/>
      <c r="P252" s="274"/>
      <c r="Q252" s="274"/>
      <c r="R252" s="274"/>
      <c r="S252" s="274"/>
      <c r="T252" s="27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6" t="s">
        <v>136</v>
      </c>
      <c r="AU252" s="276" t="s">
        <v>89</v>
      </c>
      <c r="AV252" s="14" t="s">
        <v>132</v>
      </c>
      <c r="AW252" s="14" t="s">
        <v>34</v>
      </c>
      <c r="AX252" s="14" t="s">
        <v>87</v>
      </c>
      <c r="AY252" s="276" t="s">
        <v>125</v>
      </c>
    </row>
    <row r="253" s="2" customFormat="1" ht="21.75" customHeight="1">
      <c r="A253" s="39"/>
      <c r="B253" s="40"/>
      <c r="C253" s="237" t="s">
        <v>347</v>
      </c>
      <c r="D253" s="237" t="s">
        <v>128</v>
      </c>
      <c r="E253" s="238" t="s">
        <v>348</v>
      </c>
      <c r="F253" s="239" t="s">
        <v>349</v>
      </c>
      <c r="G253" s="240" t="s">
        <v>259</v>
      </c>
      <c r="H253" s="241">
        <v>79.174999999999997</v>
      </c>
      <c r="I253" s="242"/>
      <c r="J253" s="243">
        <f>ROUND(I253*H253,2)</f>
        <v>0</v>
      </c>
      <c r="K253" s="244"/>
      <c r="L253" s="45"/>
      <c r="M253" s="245" t="s">
        <v>1</v>
      </c>
      <c r="N253" s="246" t="s">
        <v>44</v>
      </c>
      <c r="O253" s="92"/>
      <c r="P253" s="247">
        <f>O253*H253</f>
        <v>0</v>
      </c>
      <c r="Q253" s="247">
        <v>0.28722999999999999</v>
      </c>
      <c r="R253" s="247">
        <f>Q253*H253</f>
        <v>22.741435249999999</v>
      </c>
      <c r="S253" s="247">
        <v>0</v>
      </c>
      <c r="T253" s="24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9" t="s">
        <v>132</v>
      </c>
      <c r="AT253" s="249" t="s">
        <v>128</v>
      </c>
      <c r="AU253" s="249" t="s">
        <v>89</v>
      </c>
      <c r="AY253" s="18" t="s">
        <v>125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8" t="s">
        <v>87</v>
      </c>
      <c r="BK253" s="250">
        <f>ROUND(I253*H253,2)</f>
        <v>0</v>
      </c>
      <c r="BL253" s="18" t="s">
        <v>132</v>
      </c>
      <c r="BM253" s="249" t="s">
        <v>350</v>
      </c>
    </row>
    <row r="254" s="2" customFormat="1">
      <c r="A254" s="39"/>
      <c r="B254" s="40"/>
      <c r="C254" s="41"/>
      <c r="D254" s="251" t="s">
        <v>134</v>
      </c>
      <c r="E254" s="41"/>
      <c r="F254" s="252" t="s">
        <v>351</v>
      </c>
      <c r="G254" s="41"/>
      <c r="H254" s="41"/>
      <c r="I254" s="145"/>
      <c r="J254" s="41"/>
      <c r="K254" s="41"/>
      <c r="L254" s="45"/>
      <c r="M254" s="253"/>
      <c r="N254" s="254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134</v>
      </c>
      <c r="AU254" s="18" t="s">
        <v>89</v>
      </c>
    </row>
    <row r="255" s="13" customFormat="1">
      <c r="A255" s="13"/>
      <c r="B255" s="255"/>
      <c r="C255" s="256"/>
      <c r="D255" s="251" t="s">
        <v>136</v>
      </c>
      <c r="E255" s="257" t="s">
        <v>1</v>
      </c>
      <c r="F255" s="258" t="s">
        <v>352</v>
      </c>
      <c r="G255" s="256"/>
      <c r="H255" s="259">
        <v>24.5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5" t="s">
        <v>136</v>
      </c>
      <c r="AU255" s="265" t="s">
        <v>89</v>
      </c>
      <c r="AV255" s="13" t="s">
        <v>89</v>
      </c>
      <c r="AW255" s="13" t="s">
        <v>34</v>
      </c>
      <c r="AX255" s="13" t="s">
        <v>79</v>
      </c>
      <c r="AY255" s="265" t="s">
        <v>125</v>
      </c>
    </row>
    <row r="256" s="13" customFormat="1">
      <c r="A256" s="13"/>
      <c r="B256" s="255"/>
      <c r="C256" s="256"/>
      <c r="D256" s="251" t="s">
        <v>136</v>
      </c>
      <c r="E256" s="257" t="s">
        <v>1</v>
      </c>
      <c r="F256" s="258" t="s">
        <v>353</v>
      </c>
      <c r="G256" s="256"/>
      <c r="H256" s="259">
        <v>68.349999999999994</v>
      </c>
      <c r="I256" s="260"/>
      <c r="J256" s="256"/>
      <c r="K256" s="256"/>
      <c r="L256" s="261"/>
      <c r="M256" s="262"/>
      <c r="N256" s="263"/>
      <c r="O256" s="263"/>
      <c r="P256" s="263"/>
      <c r="Q256" s="263"/>
      <c r="R256" s="263"/>
      <c r="S256" s="263"/>
      <c r="T256" s="26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5" t="s">
        <v>136</v>
      </c>
      <c r="AU256" s="265" t="s">
        <v>89</v>
      </c>
      <c r="AV256" s="13" t="s">
        <v>89</v>
      </c>
      <c r="AW256" s="13" t="s">
        <v>34</v>
      </c>
      <c r="AX256" s="13" t="s">
        <v>79</v>
      </c>
      <c r="AY256" s="265" t="s">
        <v>125</v>
      </c>
    </row>
    <row r="257" s="13" customFormat="1">
      <c r="A257" s="13"/>
      <c r="B257" s="255"/>
      <c r="C257" s="256"/>
      <c r="D257" s="251" t="s">
        <v>136</v>
      </c>
      <c r="E257" s="257" t="s">
        <v>1</v>
      </c>
      <c r="F257" s="258" t="s">
        <v>354</v>
      </c>
      <c r="G257" s="256"/>
      <c r="H257" s="259">
        <v>-13.675000000000001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5" t="s">
        <v>136</v>
      </c>
      <c r="AU257" s="265" t="s">
        <v>89</v>
      </c>
      <c r="AV257" s="13" t="s">
        <v>89</v>
      </c>
      <c r="AW257" s="13" t="s">
        <v>34</v>
      </c>
      <c r="AX257" s="13" t="s">
        <v>79</v>
      </c>
      <c r="AY257" s="265" t="s">
        <v>125</v>
      </c>
    </row>
    <row r="258" s="14" customFormat="1">
      <c r="A258" s="14"/>
      <c r="B258" s="266"/>
      <c r="C258" s="267"/>
      <c r="D258" s="251" t="s">
        <v>136</v>
      </c>
      <c r="E258" s="268" t="s">
        <v>1</v>
      </c>
      <c r="F258" s="269" t="s">
        <v>167</v>
      </c>
      <c r="G258" s="267"/>
      <c r="H258" s="270">
        <v>79.174999999999997</v>
      </c>
      <c r="I258" s="271"/>
      <c r="J258" s="267"/>
      <c r="K258" s="267"/>
      <c r="L258" s="272"/>
      <c r="M258" s="273"/>
      <c r="N258" s="274"/>
      <c r="O258" s="274"/>
      <c r="P258" s="274"/>
      <c r="Q258" s="274"/>
      <c r="R258" s="274"/>
      <c r="S258" s="274"/>
      <c r="T258" s="27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6" t="s">
        <v>136</v>
      </c>
      <c r="AU258" s="276" t="s">
        <v>89</v>
      </c>
      <c r="AV258" s="14" t="s">
        <v>132</v>
      </c>
      <c r="AW258" s="14" t="s">
        <v>34</v>
      </c>
      <c r="AX258" s="14" t="s">
        <v>87</v>
      </c>
      <c r="AY258" s="276" t="s">
        <v>125</v>
      </c>
    </row>
    <row r="259" s="2" customFormat="1" ht="21.75" customHeight="1">
      <c r="A259" s="39"/>
      <c r="B259" s="40"/>
      <c r="C259" s="237" t="s">
        <v>355</v>
      </c>
      <c r="D259" s="237" t="s">
        <v>128</v>
      </c>
      <c r="E259" s="238" t="s">
        <v>356</v>
      </c>
      <c r="F259" s="239" t="s">
        <v>357</v>
      </c>
      <c r="G259" s="240" t="s">
        <v>316</v>
      </c>
      <c r="H259" s="241">
        <v>537.72900000000004</v>
      </c>
      <c r="I259" s="242"/>
      <c r="J259" s="243">
        <f>ROUND(I259*H259,2)</f>
        <v>0</v>
      </c>
      <c r="K259" s="244"/>
      <c r="L259" s="45"/>
      <c r="M259" s="245" t="s">
        <v>1</v>
      </c>
      <c r="N259" s="246" t="s">
        <v>44</v>
      </c>
      <c r="O259" s="92"/>
      <c r="P259" s="247">
        <f>O259*H259</f>
        <v>0</v>
      </c>
      <c r="Q259" s="247">
        <v>0.33293</v>
      </c>
      <c r="R259" s="247">
        <f>Q259*H259</f>
        <v>179.02611597000001</v>
      </c>
      <c r="S259" s="247">
        <v>0</v>
      </c>
      <c r="T259" s="248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9" t="s">
        <v>132</v>
      </c>
      <c r="AT259" s="249" t="s">
        <v>128</v>
      </c>
      <c r="AU259" s="249" t="s">
        <v>89</v>
      </c>
      <c r="AY259" s="18" t="s">
        <v>125</v>
      </c>
      <c r="BE259" s="250">
        <f>IF(N259="základní",J259,0)</f>
        <v>0</v>
      </c>
      <c r="BF259" s="250">
        <f>IF(N259="snížená",J259,0)</f>
        <v>0</v>
      </c>
      <c r="BG259" s="250">
        <f>IF(N259="zákl. přenesená",J259,0)</f>
        <v>0</v>
      </c>
      <c r="BH259" s="250">
        <f>IF(N259="sníž. přenesená",J259,0)</f>
        <v>0</v>
      </c>
      <c r="BI259" s="250">
        <f>IF(N259="nulová",J259,0)</f>
        <v>0</v>
      </c>
      <c r="BJ259" s="18" t="s">
        <v>87</v>
      </c>
      <c r="BK259" s="250">
        <f>ROUND(I259*H259,2)</f>
        <v>0</v>
      </c>
      <c r="BL259" s="18" t="s">
        <v>132</v>
      </c>
      <c r="BM259" s="249" t="s">
        <v>358</v>
      </c>
    </row>
    <row r="260" s="2" customFormat="1">
      <c r="A260" s="39"/>
      <c r="B260" s="40"/>
      <c r="C260" s="41"/>
      <c r="D260" s="251" t="s">
        <v>134</v>
      </c>
      <c r="E260" s="41"/>
      <c r="F260" s="252" t="s">
        <v>359</v>
      </c>
      <c r="G260" s="41"/>
      <c r="H260" s="41"/>
      <c r="I260" s="145"/>
      <c r="J260" s="41"/>
      <c r="K260" s="41"/>
      <c r="L260" s="45"/>
      <c r="M260" s="253"/>
      <c r="N260" s="25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134</v>
      </c>
      <c r="AU260" s="18" t="s">
        <v>89</v>
      </c>
    </row>
    <row r="261" s="13" customFormat="1">
      <c r="A261" s="13"/>
      <c r="B261" s="255"/>
      <c r="C261" s="256"/>
      <c r="D261" s="251" t="s">
        <v>136</v>
      </c>
      <c r="E261" s="257" t="s">
        <v>1</v>
      </c>
      <c r="F261" s="258" t="s">
        <v>360</v>
      </c>
      <c r="G261" s="256"/>
      <c r="H261" s="259">
        <v>167.678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5" t="s">
        <v>136</v>
      </c>
      <c r="AU261" s="265" t="s">
        <v>89</v>
      </c>
      <c r="AV261" s="13" t="s">
        <v>89</v>
      </c>
      <c r="AW261" s="13" t="s">
        <v>34</v>
      </c>
      <c r="AX261" s="13" t="s">
        <v>79</v>
      </c>
      <c r="AY261" s="265" t="s">
        <v>125</v>
      </c>
    </row>
    <row r="262" s="13" customFormat="1">
      <c r="A262" s="13"/>
      <c r="B262" s="255"/>
      <c r="C262" s="256"/>
      <c r="D262" s="251" t="s">
        <v>136</v>
      </c>
      <c r="E262" s="257" t="s">
        <v>1</v>
      </c>
      <c r="F262" s="258" t="s">
        <v>361</v>
      </c>
      <c r="G262" s="256"/>
      <c r="H262" s="259">
        <v>290.76100000000002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5" t="s">
        <v>136</v>
      </c>
      <c r="AU262" s="265" t="s">
        <v>89</v>
      </c>
      <c r="AV262" s="13" t="s">
        <v>89</v>
      </c>
      <c r="AW262" s="13" t="s">
        <v>34</v>
      </c>
      <c r="AX262" s="13" t="s">
        <v>79</v>
      </c>
      <c r="AY262" s="265" t="s">
        <v>125</v>
      </c>
    </row>
    <row r="263" s="13" customFormat="1">
      <c r="A263" s="13"/>
      <c r="B263" s="255"/>
      <c r="C263" s="256"/>
      <c r="D263" s="251" t="s">
        <v>136</v>
      </c>
      <c r="E263" s="257" t="s">
        <v>1</v>
      </c>
      <c r="F263" s="258" t="s">
        <v>362</v>
      </c>
      <c r="G263" s="256"/>
      <c r="H263" s="259">
        <v>131.833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5" t="s">
        <v>136</v>
      </c>
      <c r="AU263" s="265" t="s">
        <v>89</v>
      </c>
      <c r="AV263" s="13" t="s">
        <v>89</v>
      </c>
      <c r="AW263" s="13" t="s">
        <v>34</v>
      </c>
      <c r="AX263" s="13" t="s">
        <v>79</v>
      </c>
      <c r="AY263" s="265" t="s">
        <v>125</v>
      </c>
    </row>
    <row r="264" s="13" customFormat="1">
      <c r="A264" s="13"/>
      <c r="B264" s="255"/>
      <c r="C264" s="256"/>
      <c r="D264" s="251" t="s">
        <v>136</v>
      </c>
      <c r="E264" s="257" t="s">
        <v>1</v>
      </c>
      <c r="F264" s="258" t="s">
        <v>363</v>
      </c>
      <c r="G264" s="256"/>
      <c r="H264" s="259">
        <v>-35.917999999999999</v>
      </c>
      <c r="I264" s="260"/>
      <c r="J264" s="256"/>
      <c r="K264" s="256"/>
      <c r="L264" s="261"/>
      <c r="M264" s="262"/>
      <c r="N264" s="263"/>
      <c r="O264" s="263"/>
      <c r="P264" s="263"/>
      <c r="Q264" s="263"/>
      <c r="R264" s="263"/>
      <c r="S264" s="263"/>
      <c r="T264" s="26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5" t="s">
        <v>136</v>
      </c>
      <c r="AU264" s="265" t="s">
        <v>89</v>
      </c>
      <c r="AV264" s="13" t="s">
        <v>89</v>
      </c>
      <c r="AW264" s="13" t="s">
        <v>34</v>
      </c>
      <c r="AX264" s="13" t="s">
        <v>79</v>
      </c>
      <c r="AY264" s="265" t="s">
        <v>125</v>
      </c>
    </row>
    <row r="265" s="13" customFormat="1">
      <c r="A265" s="13"/>
      <c r="B265" s="255"/>
      <c r="C265" s="256"/>
      <c r="D265" s="251" t="s">
        <v>136</v>
      </c>
      <c r="E265" s="257" t="s">
        <v>1</v>
      </c>
      <c r="F265" s="258" t="s">
        <v>364</v>
      </c>
      <c r="G265" s="256"/>
      <c r="H265" s="259">
        <v>-16.625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5" t="s">
        <v>136</v>
      </c>
      <c r="AU265" s="265" t="s">
        <v>89</v>
      </c>
      <c r="AV265" s="13" t="s">
        <v>89</v>
      </c>
      <c r="AW265" s="13" t="s">
        <v>34</v>
      </c>
      <c r="AX265" s="13" t="s">
        <v>79</v>
      </c>
      <c r="AY265" s="265" t="s">
        <v>125</v>
      </c>
    </row>
    <row r="266" s="14" customFormat="1">
      <c r="A266" s="14"/>
      <c r="B266" s="266"/>
      <c r="C266" s="267"/>
      <c r="D266" s="251" t="s">
        <v>136</v>
      </c>
      <c r="E266" s="268" t="s">
        <v>1</v>
      </c>
      <c r="F266" s="269" t="s">
        <v>167</v>
      </c>
      <c r="G266" s="267"/>
      <c r="H266" s="270">
        <v>537.72900000000004</v>
      </c>
      <c r="I266" s="271"/>
      <c r="J266" s="267"/>
      <c r="K266" s="267"/>
      <c r="L266" s="272"/>
      <c r="M266" s="273"/>
      <c r="N266" s="274"/>
      <c r="O266" s="274"/>
      <c r="P266" s="274"/>
      <c r="Q266" s="274"/>
      <c r="R266" s="274"/>
      <c r="S266" s="274"/>
      <c r="T266" s="27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6" t="s">
        <v>136</v>
      </c>
      <c r="AU266" s="276" t="s">
        <v>89</v>
      </c>
      <c r="AV266" s="14" t="s">
        <v>132</v>
      </c>
      <c r="AW266" s="14" t="s">
        <v>34</v>
      </c>
      <c r="AX266" s="14" t="s">
        <v>87</v>
      </c>
      <c r="AY266" s="276" t="s">
        <v>125</v>
      </c>
    </row>
    <row r="267" s="2" customFormat="1" ht="16.5" customHeight="1">
      <c r="A267" s="39"/>
      <c r="B267" s="40"/>
      <c r="C267" s="237" t="s">
        <v>7</v>
      </c>
      <c r="D267" s="237" t="s">
        <v>128</v>
      </c>
      <c r="E267" s="238" t="s">
        <v>365</v>
      </c>
      <c r="F267" s="239" t="s">
        <v>366</v>
      </c>
      <c r="G267" s="240" t="s">
        <v>367</v>
      </c>
      <c r="H267" s="241">
        <v>8</v>
      </c>
      <c r="I267" s="242"/>
      <c r="J267" s="243">
        <f>ROUND(I267*H267,2)</f>
        <v>0</v>
      </c>
      <c r="K267" s="244"/>
      <c r="L267" s="45"/>
      <c r="M267" s="245" t="s">
        <v>1</v>
      </c>
      <c r="N267" s="246" t="s">
        <v>44</v>
      </c>
      <c r="O267" s="92"/>
      <c r="P267" s="247">
        <f>O267*H267</f>
        <v>0</v>
      </c>
      <c r="Q267" s="247">
        <v>0.026929999999999999</v>
      </c>
      <c r="R267" s="247">
        <f>Q267*H267</f>
        <v>0.21543999999999999</v>
      </c>
      <c r="S267" s="247">
        <v>0</v>
      </c>
      <c r="T267" s="24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9" t="s">
        <v>132</v>
      </c>
      <c r="AT267" s="249" t="s">
        <v>128</v>
      </c>
      <c r="AU267" s="249" t="s">
        <v>89</v>
      </c>
      <c r="AY267" s="18" t="s">
        <v>125</v>
      </c>
      <c r="BE267" s="250">
        <f>IF(N267="základní",J267,0)</f>
        <v>0</v>
      </c>
      <c r="BF267" s="250">
        <f>IF(N267="snížená",J267,0)</f>
        <v>0</v>
      </c>
      <c r="BG267" s="250">
        <f>IF(N267="zákl. přenesená",J267,0)</f>
        <v>0</v>
      </c>
      <c r="BH267" s="250">
        <f>IF(N267="sníž. přenesená",J267,0)</f>
        <v>0</v>
      </c>
      <c r="BI267" s="250">
        <f>IF(N267="nulová",J267,0)</f>
        <v>0</v>
      </c>
      <c r="BJ267" s="18" t="s">
        <v>87</v>
      </c>
      <c r="BK267" s="250">
        <f>ROUND(I267*H267,2)</f>
        <v>0</v>
      </c>
      <c r="BL267" s="18" t="s">
        <v>132</v>
      </c>
      <c r="BM267" s="249" t="s">
        <v>368</v>
      </c>
    </row>
    <row r="268" s="2" customFormat="1">
      <c r="A268" s="39"/>
      <c r="B268" s="40"/>
      <c r="C268" s="41"/>
      <c r="D268" s="251" t="s">
        <v>134</v>
      </c>
      <c r="E268" s="41"/>
      <c r="F268" s="252" t="s">
        <v>369</v>
      </c>
      <c r="G268" s="41"/>
      <c r="H268" s="41"/>
      <c r="I268" s="145"/>
      <c r="J268" s="41"/>
      <c r="K268" s="41"/>
      <c r="L268" s="45"/>
      <c r="M268" s="253"/>
      <c r="N268" s="254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134</v>
      </c>
      <c r="AU268" s="18" t="s">
        <v>89</v>
      </c>
    </row>
    <row r="269" s="2" customFormat="1" ht="16.5" customHeight="1">
      <c r="A269" s="39"/>
      <c r="B269" s="40"/>
      <c r="C269" s="237" t="s">
        <v>370</v>
      </c>
      <c r="D269" s="237" t="s">
        <v>128</v>
      </c>
      <c r="E269" s="238" t="s">
        <v>371</v>
      </c>
      <c r="F269" s="239" t="s">
        <v>372</v>
      </c>
      <c r="G269" s="240" t="s">
        <v>367</v>
      </c>
      <c r="H269" s="241">
        <v>5</v>
      </c>
      <c r="I269" s="242"/>
      <c r="J269" s="243">
        <f>ROUND(I269*H269,2)</f>
        <v>0</v>
      </c>
      <c r="K269" s="244"/>
      <c r="L269" s="45"/>
      <c r="M269" s="245" t="s">
        <v>1</v>
      </c>
      <c r="N269" s="246" t="s">
        <v>44</v>
      </c>
      <c r="O269" s="92"/>
      <c r="P269" s="247">
        <f>O269*H269</f>
        <v>0</v>
      </c>
      <c r="Q269" s="247">
        <v>0.042000000000000003</v>
      </c>
      <c r="R269" s="247">
        <f>Q269*H269</f>
        <v>0.21000000000000002</v>
      </c>
      <c r="S269" s="247">
        <v>0</v>
      </c>
      <c r="T269" s="24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9" t="s">
        <v>132</v>
      </c>
      <c r="AT269" s="249" t="s">
        <v>128</v>
      </c>
      <c r="AU269" s="249" t="s">
        <v>89</v>
      </c>
      <c r="AY269" s="18" t="s">
        <v>125</v>
      </c>
      <c r="BE269" s="250">
        <f>IF(N269="základní",J269,0)</f>
        <v>0</v>
      </c>
      <c r="BF269" s="250">
        <f>IF(N269="snížená",J269,0)</f>
        <v>0</v>
      </c>
      <c r="BG269" s="250">
        <f>IF(N269="zákl. přenesená",J269,0)</f>
        <v>0</v>
      </c>
      <c r="BH269" s="250">
        <f>IF(N269="sníž. přenesená",J269,0)</f>
        <v>0</v>
      </c>
      <c r="BI269" s="250">
        <f>IF(N269="nulová",J269,0)</f>
        <v>0</v>
      </c>
      <c r="BJ269" s="18" t="s">
        <v>87</v>
      </c>
      <c r="BK269" s="250">
        <f>ROUND(I269*H269,2)</f>
        <v>0</v>
      </c>
      <c r="BL269" s="18" t="s">
        <v>132</v>
      </c>
      <c r="BM269" s="249" t="s">
        <v>373</v>
      </c>
    </row>
    <row r="270" s="2" customFormat="1">
      <c r="A270" s="39"/>
      <c r="B270" s="40"/>
      <c r="C270" s="41"/>
      <c r="D270" s="251" t="s">
        <v>134</v>
      </c>
      <c r="E270" s="41"/>
      <c r="F270" s="252" t="s">
        <v>374</v>
      </c>
      <c r="G270" s="41"/>
      <c r="H270" s="41"/>
      <c r="I270" s="145"/>
      <c r="J270" s="41"/>
      <c r="K270" s="41"/>
      <c r="L270" s="45"/>
      <c r="M270" s="253"/>
      <c r="N270" s="25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134</v>
      </c>
      <c r="AU270" s="18" t="s">
        <v>89</v>
      </c>
    </row>
    <row r="271" s="2" customFormat="1" ht="16.5" customHeight="1">
      <c r="A271" s="39"/>
      <c r="B271" s="40"/>
      <c r="C271" s="237" t="s">
        <v>375</v>
      </c>
      <c r="D271" s="237" t="s">
        <v>128</v>
      </c>
      <c r="E271" s="238" t="s">
        <v>376</v>
      </c>
      <c r="F271" s="239" t="s">
        <v>377</v>
      </c>
      <c r="G271" s="240" t="s">
        <v>367</v>
      </c>
      <c r="H271" s="241">
        <v>5</v>
      </c>
      <c r="I271" s="242"/>
      <c r="J271" s="243">
        <f>ROUND(I271*H271,2)</f>
        <v>0</v>
      </c>
      <c r="K271" s="244"/>
      <c r="L271" s="45"/>
      <c r="M271" s="245" t="s">
        <v>1</v>
      </c>
      <c r="N271" s="246" t="s">
        <v>44</v>
      </c>
      <c r="O271" s="92"/>
      <c r="P271" s="247">
        <f>O271*H271</f>
        <v>0</v>
      </c>
      <c r="Q271" s="247">
        <v>0.036549999999999999</v>
      </c>
      <c r="R271" s="247">
        <f>Q271*H271</f>
        <v>0.18275</v>
      </c>
      <c r="S271" s="247">
        <v>0</v>
      </c>
      <c r="T271" s="24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9" t="s">
        <v>132</v>
      </c>
      <c r="AT271" s="249" t="s">
        <v>128</v>
      </c>
      <c r="AU271" s="249" t="s">
        <v>89</v>
      </c>
      <c r="AY271" s="18" t="s">
        <v>125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8" t="s">
        <v>87</v>
      </c>
      <c r="BK271" s="250">
        <f>ROUND(I271*H271,2)</f>
        <v>0</v>
      </c>
      <c r="BL271" s="18" t="s">
        <v>132</v>
      </c>
      <c r="BM271" s="249" t="s">
        <v>378</v>
      </c>
    </row>
    <row r="272" s="2" customFormat="1">
      <c r="A272" s="39"/>
      <c r="B272" s="40"/>
      <c r="C272" s="41"/>
      <c r="D272" s="251" t="s">
        <v>134</v>
      </c>
      <c r="E272" s="41"/>
      <c r="F272" s="252" t="s">
        <v>379</v>
      </c>
      <c r="G272" s="41"/>
      <c r="H272" s="41"/>
      <c r="I272" s="145"/>
      <c r="J272" s="41"/>
      <c r="K272" s="41"/>
      <c r="L272" s="45"/>
      <c r="M272" s="253"/>
      <c r="N272" s="25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89</v>
      </c>
    </row>
    <row r="273" s="2" customFormat="1" ht="16.5" customHeight="1">
      <c r="A273" s="39"/>
      <c r="B273" s="40"/>
      <c r="C273" s="237" t="s">
        <v>380</v>
      </c>
      <c r="D273" s="237" t="s">
        <v>128</v>
      </c>
      <c r="E273" s="238" t="s">
        <v>381</v>
      </c>
      <c r="F273" s="239" t="s">
        <v>382</v>
      </c>
      <c r="G273" s="240" t="s">
        <v>367</v>
      </c>
      <c r="H273" s="241">
        <v>63</v>
      </c>
      <c r="I273" s="242"/>
      <c r="J273" s="243">
        <f>ROUND(I273*H273,2)</f>
        <v>0</v>
      </c>
      <c r="K273" s="244"/>
      <c r="L273" s="45"/>
      <c r="M273" s="245" t="s">
        <v>1</v>
      </c>
      <c r="N273" s="246" t="s">
        <v>44</v>
      </c>
      <c r="O273" s="92"/>
      <c r="P273" s="247">
        <f>O273*H273</f>
        <v>0</v>
      </c>
      <c r="Q273" s="247">
        <v>0.04555</v>
      </c>
      <c r="R273" s="247">
        <f>Q273*H273</f>
        <v>2.86965</v>
      </c>
      <c r="S273" s="247">
        <v>0</v>
      </c>
      <c r="T273" s="248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9" t="s">
        <v>132</v>
      </c>
      <c r="AT273" s="249" t="s">
        <v>128</v>
      </c>
      <c r="AU273" s="249" t="s">
        <v>89</v>
      </c>
      <c r="AY273" s="18" t="s">
        <v>125</v>
      </c>
      <c r="BE273" s="250">
        <f>IF(N273="základní",J273,0)</f>
        <v>0</v>
      </c>
      <c r="BF273" s="250">
        <f>IF(N273="snížená",J273,0)</f>
        <v>0</v>
      </c>
      <c r="BG273" s="250">
        <f>IF(N273="zákl. přenesená",J273,0)</f>
        <v>0</v>
      </c>
      <c r="BH273" s="250">
        <f>IF(N273="sníž. přenesená",J273,0)</f>
        <v>0</v>
      </c>
      <c r="BI273" s="250">
        <f>IF(N273="nulová",J273,0)</f>
        <v>0</v>
      </c>
      <c r="BJ273" s="18" t="s">
        <v>87</v>
      </c>
      <c r="BK273" s="250">
        <f>ROUND(I273*H273,2)</f>
        <v>0</v>
      </c>
      <c r="BL273" s="18" t="s">
        <v>132</v>
      </c>
      <c r="BM273" s="249" t="s">
        <v>383</v>
      </c>
    </row>
    <row r="274" s="2" customFormat="1">
      <c r="A274" s="39"/>
      <c r="B274" s="40"/>
      <c r="C274" s="41"/>
      <c r="D274" s="251" t="s">
        <v>134</v>
      </c>
      <c r="E274" s="41"/>
      <c r="F274" s="252" t="s">
        <v>384</v>
      </c>
      <c r="G274" s="41"/>
      <c r="H274" s="41"/>
      <c r="I274" s="145"/>
      <c r="J274" s="41"/>
      <c r="K274" s="41"/>
      <c r="L274" s="45"/>
      <c r="M274" s="253"/>
      <c r="N274" s="254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134</v>
      </c>
      <c r="AU274" s="18" t="s">
        <v>89</v>
      </c>
    </row>
    <row r="275" s="2" customFormat="1" ht="16.5" customHeight="1">
      <c r="A275" s="39"/>
      <c r="B275" s="40"/>
      <c r="C275" s="237" t="s">
        <v>385</v>
      </c>
      <c r="D275" s="237" t="s">
        <v>128</v>
      </c>
      <c r="E275" s="238" t="s">
        <v>386</v>
      </c>
      <c r="F275" s="239" t="s">
        <v>387</v>
      </c>
      <c r="G275" s="240" t="s">
        <v>367</v>
      </c>
      <c r="H275" s="241">
        <v>5</v>
      </c>
      <c r="I275" s="242"/>
      <c r="J275" s="243">
        <f>ROUND(I275*H275,2)</f>
        <v>0</v>
      </c>
      <c r="K275" s="244"/>
      <c r="L275" s="45"/>
      <c r="M275" s="245" t="s">
        <v>1</v>
      </c>
      <c r="N275" s="246" t="s">
        <v>44</v>
      </c>
      <c r="O275" s="92"/>
      <c r="P275" s="247">
        <f>O275*H275</f>
        <v>0</v>
      </c>
      <c r="Q275" s="247">
        <v>0.054550000000000001</v>
      </c>
      <c r="R275" s="247">
        <f>Q275*H275</f>
        <v>0.27274999999999999</v>
      </c>
      <c r="S275" s="247">
        <v>0</v>
      </c>
      <c r="T275" s="24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9" t="s">
        <v>132</v>
      </c>
      <c r="AT275" s="249" t="s">
        <v>128</v>
      </c>
      <c r="AU275" s="249" t="s">
        <v>89</v>
      </c>
      <c r="AY275" s="18" t="s">
        <v>125</v>
      </c>
      <c r="BE275" s="250">
        <f>IF(N275="základní",J275,0)</f>
        <v>0</v>
      </c>
      <c r="BF275" s="250">
        <f>IF(N275="snížená",J275,0)</f>
        <v>0</v>
      </c>
      <c r="BG275" s="250">
        <f>IF(N275="zákl. přenesená",J275,0)</f>
        <v>0</v>
      </c>
      <c r="BH275" s="250">
        <f>IF(N275="sníž. přenesená",J275,0)</f>
        <v>0</v>
      </c>
      <c r="BI275" s="250">
        <f>IF(N275="nulová",J275,0)</f>
        <v>0</v>
      </c>
      <c r="BJ275" s="18" t="s">
        <v>87</v>
      </c>
      <c r="BK275" s="250">
        <f>ROUND(I275*H275,2)</f>
        <v>0</v>
      </c>
      <c r="BL275" s="18" t="s">
        <v>132</v>
      </c>
      <c r="BM275" s="249" t="s">
        <v>388</v>
      </c>
    </row>
    <row r="276" s="2" customFormat="1">
      <c r="A276" s="39"/>
      <c r="B276" s="40"/>
      <c r="C276" s="41"/>
      <c r="D276" s="251" t="s">
        <v>134</v>
      </c>
      <c r="E276" s="41"/>
      <c r="F276" s="252" t="s">
        <v>389</v>
      </c>
      <c r="G276" s="41"/>
      <c r="H276" s="41"/>
      <c r="I276" s="145"/>
      <c r="J276" s="41"/>
      <c r="K276" s="41"/>
      <c r="L276" s="45"/>
      <c r="M276" s="253"/>
      <c r="N276" s="254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134</v>
      </c>
      <c r="AU276" s="18" t="s">
        <v>89</v>
      </c>
    </row>
    <row r="277" s="2" customFormat="1" ht="16.5" customHeight="1">
      <c r="A277" s="39"/>
      <c r="B277" s="40"/>
      <c r="C277" s="237" t="s">
        <v>390</v>
      </c>
      <c r="D277" s="237" t="s">
        <v>128</v>
      </c>
      <c r="E277" s="238" t="s">
        <v>391</v>
      </c>
      <c r="F277" s="239" t="s">
        <v>392</v>
      </c>
      <c r="G277" s="240" t="s">
        <v>367</v>
      </c>
      <c r="H277" s="241">
        <v>41</v>
      </c>
      <c r="I277" s="242"/>
      <c r="J277" s="243">
        <f>ROUND(I277*H277,2)</f>
        <v>0</v>
      </c>
      <c r="K277" s="244"/>
      <c r="L277" s="45"/>
      <c r="M277" s="245" t="s">
        <v>1</v>
      </c>
      <c r="N277" s="246" t="s">
        <v>44</v>
      </c>
      <c r="O277" s="92"/>
      <c r="P277" s="247">
        <f>O277*H277</f>
        <v>0</v>
      </c>
      <c r="Q277" s="247">
        <v>0.063549999999999995</v>
      </c>
      <c r="R277" s="247">
        <f>Q277*H277</f>
        <v>2.60555</v>
      </c>
      <c r="S277" s="247">
        <v>0</v>
      </c>
      <c r="T277" s="24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9" t="s">
        <v>132</v>
      </c>
      <c r="AT277" s="249" t="s">
        <v>128</v>
      </c>
      <c r="AU277" s="249" t="s">
        <v>89</v>
      </c>
      <c r="AY277" s="18" t="s">
        <v>125</v>
      </c>
      <c r="BE277" s="250">
        <f>IF(N277="základní",J277,0)</f>
        <v>0</v>
      </c>
      <c r="BF277" s="250">
        <f>IF(N277="snížená",J277,0)</f>
        <v>0</v>
      </c>
      <c r="BG277" s="250">
        <f>IF(N277="zákl. přenesená",J277,0)</f>
        <v>0</v>
      </c>
      <c r="BH277" s="250">
        <f>IF(N277="sníž. přenesená",J277,0)</f>
        <v>0</v>
      </c>
      <c r="BI277" s="250">
        <f>IF(N277="nulová",J277,0)</f>
        <v>0</v>
      </c>
      <c r="BJ277" s="18" t="s">
        <v>87</v>
      </c>
      <c r="BK277" s="250">
        <f>ROUND(I277*H277,2)</f>
        <v>0</v>
      </c>
      <c r="BL277" s="18" t="s">
        <v>132</v>
      </c>
      <c r="BM277" s="249" t="s">
        <v>393</v>
      </c>
    </row>
    <row r="278" s="2" customFormat="1">
      <c r="A278" s="39"/>
      <c r="B278" s="40"/>
      <c r="C278" s="41"/>
      <c r="D278" s="251" t="s">
        <v>134</v>
      </c>
      <c r="E278" s="41"/>
      <c r="F278" s="252" t="s">
        <v>394</v>
      </c>
      <c r="G278" s="41"/>
      <c r="H278" s="41"/>
      <c r="I278" s="145"/>
      <c r="J278" s="41"/>
      <c r="K278" s="41"/>
      <c r="L278" s="45"/>
      <c r="M278" s="253"/>
      <c r="N278" s="25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134</v>
      </c>
      <c r="AU278" s="18" t="s">
        <v>89</v>
      </c>
    </row>
    <row r="279" s="2" customFormat="1" ht="16.5" customHeight="1">
      <c r="A279" s="39"/>
      <c r="B279" s="40"/>
      <c r="C279" s="237" t="s">
        <v>395</v>
      </c>
      <c r="D279" s="237" t="s">
        <v>128</v>
      </c>
      <c r="E279" s="238" t="s">
        <v>396</v>
      </c>
      <c r="F279" s="239" t="s">
        <v>397</v>
      </c>
      <c r="G279" s="240" t="s">
        <v>367</v>
      </c>
      <c r="H279" s="241">
        <v>4</v>
      </c>
      <c r="I279" s="242"/>
      <c r="J279" s="243">
        <f>ROUND(I279*H279,2)</f>
        <v>0</v>
      </c>
      <c r="K279" s="244"/>
      <c r="L279" s="45"/>
      <c r="M279" s="245" t="s">
        <v>1</v>
      </c>
      <c r="N279" s="246" t="s">
        <v>44</v>
      </c>
      <c r="O279" s="92"/>
      <c r="P279" s="247">
        <f>O279*H279</f>
        <v>0</v>
      </c>
      <c r="Q279" s="247">
        <v>0.081850000000000006</v>
      </c>
      <c r="R279" s="247">
        <f>Q279*H279</f>
        <v>0.32740000000000002</v>
      </c>
      <c r="S279" s="247">
        <v>0</v>
      </c>
      <c r="T279" s="24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9" t="s">
        <v>132</v>
      </c>
      <c r="AT279" s="249" t="s">
        <v>128</v>
      </c>
      <c r="AU279" s="249" t="s">
        <v>89</v>
      </c>
      <c r="AY279" s="18" t="s">
        <v>125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8" t="s">
        <v>87</v>
      </c>
      <c r="BK279" s="250">
        <f>ROUND(I279*H279,2)</f>
        <v>0</v>
      </c>
      <c r="BL279" s="18" t="s">
        <v>132</v>
      </c>
      <c r="BM279" s="249" t="s">
        <v>398</v>
      </c>
    </row>
    <row r="280" s="2" customFormat="1">
      <c r="A280" s="39"/>
      <c r="B280" s="40"/>
      <c r="C280" s="41"/>
      <c r="D280" s="251" t="s">
        <v>134</v>
      </c>
      <c r="E280" s="41"/>
      <c r="F280" s="252" t="s">
        <v>399</v>
      </c>
      <c r="G280" s="41"/>
      <c r="H280" s="41"/>
      <c r="I280" s="145"/>
      <c r="J280" s="41"/>
      <c r="K280" s="41"/>
      <c r="L280" s="45"/>
      <c r="M280" s="253"/>
      <c r="N280" s="25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134</v>
      </c>
      <c r="AU280" s="18" t="s">
        <v>89</v>
      </c>
    </row>
    <row r="281" s="2" customFormat="1" ht="16.5" customHeight="1">
      <c r="A281" s="39"/>
      <c r="B281" s="40"/>
      <c r="C281" s="237" t="s">
        <v>400</v>
      </c>
      <c r="D281" s="237" t="s">
        <v>128</v>
      </c>
      <c r="E281" s="238" t="s">
        <v>401</v>
      </c>
      <c r="F281" s="239" t="s">
        <v>402</v>
      </c>
      <c r="G281" s="240" t="s">
        <v>367</v>
      </c>
      <c r="H281" s="241">
        <v>15</v>
      </c>
      <c r="I281" s="242"/>
      <c r="J281" s="243">
        <f>ROUND(I281*H281,2)</f>
        <v>0</v>
      </c>
      <c r="K281" s="244"/>
      <c r="L281" s="45"/>
      <c r="M281" s="245" t="s">
        <v>1</v>
      </c>
      <c r="N281" s="246" t="s">
        <v>44</v>
      </c>
      <c r="O281" s="92"/>
      <c r="P281" s="247">
        <f>O281*H281</f>
        <v>0</v>
      </c>
      <c r="Q281" s="247">
        <v>0.091050000000000006</v>
      </c>
      <c r="R281" s="247">
        <f>Q281*H281</f>
        <v>1.36575</v>
      </c>
      <c r="S281" s="247">
        <v>0</v>
      </c>
      <c r="T281" s="24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9" t="s">
        <v>132</v>
      </c>
      <c r="AT281" s="249" t="s">
        <v>128</v>
      </c>
      <c r="AU281" s="249" t="s">
        <v>89</v>
      </c>
      <c r="AY281" s="18" t="s">
        <v>125</v>
      </c>
      <c r="BE281" s="250">
        <f>IF(N281="základní",J281,0)</f>
        <v>0</v>
      </c>
      <c r="BF281" s="250">
        <f>IF(N281="snížená",J281,0)</f>
        <v>0</v>
      </c>
      <c r="BG281" s="250">
        <f>IF(N281="zákl. přenesená",J281,0)</f>
        <v>0</v>
      </c>
      <c r="BH281" s="250">
        <f>IF(N281="sníž. přenesená",J281,0)</f>
        <v>0</v>
      </c>
      <c r="BI281" s="250">
        <f>IF(N281="nulová",J281,0)</f>
        <v>0</v>
      </c>
      <c r="BJ281" s="18" t="s">
        <v>87</v>
      </c>
      <c r="BK281" s="250">
        <f>ROUND(I281*H281,2)</f>
        <v>0</v>
      </c>
      <c r="BL281" s="18" t="s">
        <v>132</v>
      </c>
      <c r="BM281" s="249" t="s">
        <v>403</v>
      </c>
    </row>
    <row r="282" s="2" customFormat="1">
      <c r="A282" s="39"/>
      <c r="B282" s="40"/>
      <c r="C282" s="41"/>
      <c r="D282" s="251" t="s">
        <v>134</v>
      </c>
      <c r="E282" s="41"/>
      <c r="F282" s="252" t="s">
        <v>404</v>
      </c>
      <c r="G282" s="41"/>
      <c r="H282" s="41"/>
      <c r="I282" s="145"/>
      <c r="J282" s="41"/>
      <c r="K282" s="41"/>
      <c r="L282" s="45"/>
      <c r="M282" s="253"/>
      <c r="N282" s="25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134</v>
      </c>
      <c r="AU282" s="18" t="s">
        <v>89</v>
      </c>
    </row>
    <row r="283" s="2" customFormat="1" ht="21.75" customHeight="1">
      <c r="A283" s="39"/>
      <c r="B283" s="40"/>
      <c r="C283" s="237" t="s">
        <v>405</v>
      </c>
      <c r="D283" s="237" t="s">
        <v>128</v>
      </c>
      <c r="E283" s="238" t="s">
        <v>406</v>
      </c>
      <c r="F283" s="239" t="s">
        <v>407</v>
      </c>
      <c r="G283" s="240" t="s">
        <v>316</v>
      </c>
      <c r="H283" s="241">
        <v>50.168999999999997</v>
      </c>
      <c r="I283" s="242"/>
      <c r="J283" s="243">
        <f>ROUND(I283*H283,2)</f>
        <v>0</v>
      </c>
      <c r="K283" s="244"/>
      <c r="L283" s="45"/>
      <c r="M283" s="245" t="s">
        <v>1</v>
      </c>
      <c r="N283" s="246" t="s">
        <v>44</v>
      </c>
      <c r="O283" s="92"/>
      <c r="P283" s="247">
        <f>O283*H283</f>
        <v>0</v>
      </c>
      <c r="Q283" s="247">
        <v>0.068430000000000005</v>
      </c>
      <c r="R283" s="247">
        <f>Q283*H283</f>
        <v>3.4330646699999998</v>
      </c>
      <c r="S283" s="247">
        <v>0</v>
      </c>
      <c r="T283" s="24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9" t="s">
        <v>132</v>
      </c>
      <c r="AT283" s="249" t="s">
        <v>128</v>
      </c>
      <c r="AU283" s="249" t="s">
        <v>89</v>
      </c>
      <c r="AY283" s="18" t="s">
        <v>125</v>
      </c>
      <c r="BE283" s="250">
        <f>IF(N283="základní",J283,0)</f>
        <v>0</v>
      </c>
      <c r="BF283" s="250">
        <f>IF(N283="snížená",J283,0)</f>
        <v>0</v>
      </c>
      <c r="BG283" s="250">
        <f>IF(N283="zákl. přenesená",J283,0)</f>
        <v>0</v>
      </c>
      <c r="BH283" s="250">
        <f>IF(N283="sníž. přenesená",J283,0)</f>
        <v>0</v>
      </c>
      <c r="BI283" s="250">
        <f>IF(N283="nulová",J283,0)</f>
        <v>0</v>
      </c>
      <c r="BJ283" s="18" t="s">
        <v>87</v>
      </c>
      <c r="BK283" s="250">
        <f>ROUND(I283*H283,2)</f>
        <v>0</v>
      </c>
      <c r="BL283" s="18" t="s">
        <v>132</v>
      </c>
      <c r="BM283" s="249" t="s">
        <v>408</v>
      </c>
    </row>
    <row r="284" s="2" customFormat="1">
      <c r="A284" s="39"/>
      <c r="B284" s="40"/>
      <c r="C284" s="41"/>
      <c r="D284" s="251" t="s">
        <v>134</v>
      </c>
      <c r="E284" s="41"/>
      <c r="F284" s="252" t="s">
        <v>409</v>
      </c>
      <c r="G284" s="41"/>
      <c r="H284" s="41"/>
      <c r="I284" s="145"/>
      <c r="J284" s="41"/>
      <c r="K284" s="41"/>
      <c r="L284" s="45"/>
      <c r="M284" s="253"/>
      <c r="N284" s="254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134</v>
      </c>
      <c r="AU284" s="18" t="s">
        <v>89</v>
      </c>
    </row>
    <row r="285" s="13" customFormat="1">
      <c r="A285" s="13"/>
      <c r="B285" s="255"/>
      <c r="C285" s="256"/>
      <c r="D285" s="251" t="s">
        <v>136</v>
      </c>
      <c r="E285" s="257" t="s">
        <v>1</v>
      </c>
      <c r="F285" s="258" t="s">
        <v>410</v>
      </c>
      <c r="G285" s="256"/>
      <c r="H285" s="259">
        <v>41.206000000000003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5" t="s">
        <v>136</v>
      </c>
      <c r="AU285" s="265" t="s">
        <v>89</v>
      </c>
      <c r="AV285" s="13" t="s">
        <v>89</v>
      </c>
      <c r="AW285" s="13" t="s">
        <v>34</v>
      </c>
      <c r="AX285" s="13" t="s">
        <v>79</v>
      </c>
      <c r="AY285" s="265" t="s">
        <v>125</v>
      </c>
    </row>
    <row r="286" s="13" customFormat="1">
      <c r="A286" s="13"/>
      <c r="B286" s="255"/>
      <c r="C286" s="256"/>
      <c r="D286" s="251" t="s">
        <v>136</v>
      </c>
      <c r="E286" s="257" t="s">
        <v>1</v>
      </c>
      <c r="F286" s="258" t="s">
        <v>411</v>
      </c>
      <c r="G286" s="256"/>
      <c r="H286" s="259">
        <v>10.380000000000001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5" t="s">
        <v>136</v>
      </c>
      <c r="AU286" s="265" t="s">
        <v>89</v>
      </c>
      <c r="AV286" s="13" t="s">
        <v>89</v>
      </c>
      <c r="AW286" s="13" t="s">
        <v>34</v>
      </c>
      <c r="AX286" s="13" t="s">
        <v>79</v>
      </c>
      <c r="AY286" s="265" t="s">
        <v>125</v>
      </c>
    </row>
    <row r="287" s="13" customFormat="1">
      <c r="A287" s="13"/>
      <c r="B287" s="255"/>
      <c r="C287" s="256"/>
      <c r="D287" s="251" t="s">
        <v>136</v>
      </c>
      <c r="E287" s="257" t="s">
        <v>1</v>
      </c>
      <c r="F287" s="258" t="s">
        <v>412</v>
      </c>
      <c r="G287" s="256"/>
      <c r="H287" s="259">
        <v>12.319000000000001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5" t="s">
        <v>136</v>
      </c>
      <c r="AU287" s="265" t="s">
        <v>89</v>
      </c>
      <c r="AV287" s="13" t="s">
        <v>89</v>
      </c>
      <c r="AW287" s="13" t="s">
        <v>34</v>
      </c>
      <c r="AX287" s="13" t="s">
        <v>79</v>
      </c>
      <c r="AY287" s="265" t="s">
        <v>125</v>
      </c>
    </row>
    <row r="288" s="13" customFormat="1">
      <c r="A288" s="13"/>
      <c r="B288" s="255"/>
      <c r="C288" s="256"/>
      <c r="D288" s="251" t="s">
        <v>136</v>
      </c>
      <c r="E288" s="257" t="s">
        <v>1</v>
      </c>
      <c r="F288" s="258" t="s">
        <v>413</v>
      </c>
      <c r="G288" s="256"/>
      <c r="H288" s="259">
        <v>-8.6859999999999999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5" t="s">
        <v>136</v>
      </c>
      <c r="AU288" s="265" t="s">
        <v>89</v>
      </c>
      <c r="AV288" s="13" t="s">
        <v>89</v>
      </c>
      <c r="AW288" s="13" t="s">
        <v>34</v>
      </c>
      <c r="AX288" s="13" t="s">
        <v>79</v>
      </c>
      <c r="AY288" s="265" t="s">
        <v>125</v>
      </c>
    </row>
    <row r="289" s="13" customFormat="1">
      <c r="A289" s="13"/>
      <c r="B289" s="255"/>
      <c r="C289" s="256"/>
      <c r="D289" s="251" t="s">
        <v>136</v>
      </c>
      <c r="E289" s="257" t="s">
        <v>1</v>
      </c>
      <c r="F289" s="258" t="s">
        <v>414</v>
      </c>
      <c r="G289" s="256"/>
      <c r="H289" s="259">
        <v>-3.4340000000000002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5" t="s">
        <v>136</v>
      </c>
      <c r="AU289" s="265" t="s">
        <v>89</v>
      </c>
      <c r="AV289" s="13" t="s">
        <v>89</v>
      </c>
      <c r="AW289" s="13" t="s">
        <v>34</v>
      </c>
      <c r="AX289" s="13" t="s">
        <v>79</v>
      </c>
      <c r="AY289" s="265" t="s">
        <v>125</v>
      </c>
    </row>
    <row r="290" s="13" customFormat="1">
      <c r="A290" s="13"/>
      <c r="B290" s="255"/>
      <c r="C290" s="256"/>
      <c r="D290" s="251" t="s">
        <v>136</v>
      </c>
      <c r="E290" s="257" t="s">
        <v>1</v>
      </c>
      <c r="F290" s="258" t="s">
        <v>415</v>
      </c>
      <c r="G290" s="256"/>
      <c r="H290" s="259">
        <v>-1.6160000000000001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5" t="s">
        <v>136</v>
      </c>
      <c r="AU290" s="265" t="s">
        <v>89</v>
      </c>
      <c r="AV290" s="13" t="s">
        <v>89</v>
      </c>
      <c r="AW290" s="13" t="s">
        <v>34</v>
      </c>
      <c r="AX290" s="13" t="s">
        <v>79</v>
      </c>
      <c r="AY290" s="265" t="s">
        <v>125</v>
      </c>
    </row>
    <row r="291" s="14" customFormat="1">
      <c r="A291" s="14"/>
      <c r="B291" s="266"/>
      <c r="C291" s="267"/>
      <c r="D291" s="251" t="s">
        <v>136</v>
      </c>
      <c r="E291" s="268" t="s">
        <v>1</v>
      </c>
      <c r="F291" s="269" t="s">
        <v>167</v>
      </c>
      <c r="G291" s="267"/>
      <c r="H291" s="270">
        <v>50.169000000000011</v>
      </c>
      <c r="I291" s="271"/>
      <c r="J291" s="267"/>
      <c r="K291" s="267"/>
      <c r="L291" s="272"/>
      <c r="M291" s="273"/>
      <c r="N291" s="274"/>
      <c r="O291" s="274"/>
      <c r="P291" s="274"/>
      <c r="Q291" s="274"/>
      <c r="R291" s="274"/>
      <c r="S291" s="274"/>
      <c r="T291" s="27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6" t="s">
        <v>136</v>
      </c>
      <c r="AU291" s="276" t="s">
        <v>89</v>
      </c>
      <c r="AV291" s="14" t="s">
        <v>132</v>
      </c>
      <c r="AW291" s="14" t="s">
        <v>34</v>
      </c>
      <c r="AX291" s="14" t="s">
        <v>87</v>
      </c>
      <c r="AY291" s="276" t="s">
        <v>125</v>
      </c>
    </row>
    <row r="292" s="2" customFormat="1" ht="21.75" customHeight="1">
      <c r="A292" s="39"/>
      <c r="B292" s="40"/>
      <c r="C292" s="237" t="s">
        <v>416</v>
      </c>
      <c r="D292" s="237" t="s">
        <v>128</v>
      </c>
      <c r="E292" s="238" t="s">
        <v>417</v>
      </c>
      <c r="F292" s="239" t="s">
        <v>418</v>
      </c>
      <c r="G292" s="240" t="s">
        <v>316</v>
      </c>
      <c r="H292" s="241">
        <v>138.624</v>
      </c>
      <c r="I292" s="242"/>
      <c r="J292" s="243">
        <f>ROUND(I292*H292,2)</f>
        <v>0</v>
      </c>
      <c r="K292" s="244"/>
      <c r="L292" s="45"/>
      <c r="M292" s="245" t="s">
        <v>1</v>
      </c>
      <c r="N292" s="246" t="s">
        <v>44</v>
      </c>
      <c r="O292" s="92"/>
      <c r="P292" s="247">
        <f>O292*H292</f>
        <v>0</v>
      </c>
      <c r="Q292" s="247">
        <v>0.10445</v>
      </c>
      <c r="R292" s="247">
        <f>Q292*H292</f>
        <v>14.479276799999999</v>
      </c>
      <c r="S292" s="247">
        <v>0</v>
      </c>
      <c r="T292" s="24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9" t="s">
        <v>132</v>
      </c>
      <c r="AT292" s="249" t="s">
        <v>128</v>
      </c>
      <c r="AU292" s="249" t="s">
        <v>89</v>
      </c>
      <c r="AY292" s="18" t="s">
        <v>125</v>
      </c>
      <c r="BE292" s="250">
        <f>IF(N292="základní",J292,0)</f>
        <v>0</v>
      </c>
      <c r="BF292" s="250">
        <f>IF(N292="snížená",J292,0)</f>
        <v>0</v>
      </c>
      <c r="BG292" s="250">
        <f>IF(N292="zákl. přenesená",J292,0)</f>
        <v>0</v>
      </c>
      <c r="BH292" s="250">
        <f>IF(N292="sníž. přenesená",J292,0)</f>
        <v>0</v>
      </c>
      <c r="BI292" s="250">
        <f>IF(N292="nulová",J292,0)</f>
        <v>0</v>
      </c>
      <c r="BJ292" s="18" t="s">
        <v>87</v>
      </c>
      <c r="BK292" s="250">
        <f>ROUND(I292*H292,2)</f>
        <v>0</v>
      </c>
      <c r="BL292" s="18" t="s">
        <v>132</v>
      </c>
      <c r="BM292" s="249" t="s">
        <v>419</v>
      </c>
    </row>
    <row r="293" s="2" customFormat="1">
      <c r="A293" s="39"/>
      <c r="B293" s="40"/>
      <c r="C293" s="41"/>
      <c r="D293" s="251" t="s">
        <v>134</v>
      </c>
      <c r="E293" s="41"/>
      <c r="F293" s="252" t="s">
        <v>420</v>
      </c>
      <c r="G293" s="41"/>
      <c r="H293" s="41"/>
      <c r="I293" s="145"/>
      <c r="J293" s="41"/>
      <c r="K293" s="41"/>
      <c r="L293" s="45"/>
      <c r="M293" s="253"/>
      <c r="N293" s="254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134</v>
      </c>
      <c r="AU293" s="18" t="s">
        <v>89</v>
      </c>
    </row>
    <row r="294" s="13" customFormat="1">
      <c r="A294" s="13"/>
      <c r="B294" s="255"/>
      <c r="C294" s="256"/>
      <c r="D294" s="251" t="s">
        <v>136</v>
      </c>
      <c r="E294" s="257" t="s">
        <v>1</v>
      </c>
      <c r="F294" s="258" t="s">
        <v>421</v>
      </c>
      <c r="G294" s="256"/>
      <c r="H294" s="259">
        <v>69.200000000000003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5" t="s">
        <v>136</v>
      </c>
      <c r="AU294" s="265" t="s">
        <v>89</v>
      </c>
      <c r="AV294" s="13" t="s">
        <v>89</v>
      </c>
      <c r="AW294" s="13" t="s">
        <v>34</v>
      </c>
      <c r="AX294" s="13" t="s">
        <v>79</v>
      </c>
      <c r="AY294" s="265" t="s">
        <v>125</v>
      </c>
    </row>
    <row r="295" s="13" customFormat="1">
      <c r="A295" s="13"/>
      <c r="B295" s="255"/>
      <c r="C295" s="256"/>
      <c r="D295" s="251" t="s">
        <v>136</v>
      </c>
      <c r="E295" s="257" t="s">
        <v>1</v>
      </c>
      <c r="F295" s="258" t="s">
        <v>422</v>
      </c>
      <c r="G295" s="256"/>
      <c r="H295" s="259">
        <v>82.878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5" t="s">
        <v>136</v>
      </c>
      <c r="AU295" s="265" t="s">
        <v>89</v>
      </c>
      <c r="AV295" s="13" t="s">
        <v>89</v>
      </c>
      <c r="AW295" s="13" t="s">
        <v>34</v>
      </c>
      <c r="AX295" s="13" t="s">
        <v>79</v>
      </c>
      <c r="AY295" s="265" t="s">
        <v>125</v>
      </c>
    </row>
    <row r="296" s="13" customFormat="1">
      <c r="A296" s="13"/>
      <c r="B296" s="255"/>
      <c r="C296" s="256"/>
      <c r="D296" s="251" t="s">
        <v>136</v>
      </c>
      <c r="E296" s="257" t="s">
        <v>1</v>
      </c>
      <c r="F296" s="258" t="s">
        <v>423</v>
      </c>
      <c r="G296" s="256"/>
      <c r="H296" s="259">
        <v>-6.4640000000000004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5" t="s">
        <v>136</v>
      </c>
      <c r="AU296" s="265" t="s">
        <v>89</v>
      </c>
      <c r="AV296" s="13" t="s">
        <v>89</v>
      </c>
      <c r="AW296" s="13" t="s">
        <v>34</v>
      </c>
      <c r="AX296" s="13" t="s">
        <v>79</v>
      </c>
      <c r="AY296" s="265" t="s">
        <v>125</v>
      </c>
    </row>
    <row r="297" s="13" customFormat="1">
      <c r="A297" s="13"/>
      <c r="B297" s="255"/>
      <c r="C297" s="256"/>
      <c r="D297" s="251" t="s">
        <v>136</v>
      </c>
      <c r="E297" s="257" t="s">
        <v>1</v>
      </c>
      <c r="F297" s="258" t="s">
        <v>424</v>
      </c>
      <c r="G297" s="256"/>
      <c r="H297" s="259">
        <v>-6.9900000000000002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5" t="s">
        <v>136</v>
      </c>
      <c r="AU297" s="265" t="s">
        <v>89</v>
      </c>
      <c r="AV297" s="13" t="s">
        <v>89</v>
      </c>
      <c r="AW297" s="13" t="s">
        <v>34</v>
      </c>
      <c r="AX297" s="13" t="s">
        <v>79</v>
      </c>
      <c r="AY297" s="265" t="s">
        <v>125</v>
      </c>
    </row>
    <row r="298" s="14" customFormat="1">
      <c r="A298" s="14"/>
      <c r="B298" s="266"/>
      <c r="C298" s="267"/>
      <c r="D298" s="251" t="s">
        <v>136</v>
      </c>
      <c r="E298" s="268" t="s">
        <v>1</v>
      </c>
      <c r="F298" s="269" t="s">
        <v>167</v>
      </c>
      <c r="G298" s="267"/>
      <c r="H298" s="270">
        <v>138.624</v>
      </c>
      <c r="I298" s="271"/>
      <c r="J298" s="267"/>
      <c r="K298" s="267"/>
      <c r="L298" s="272"/>
      <c r="M298" s="273"/>
      <c r="N298" s="274"/>
      <c r="O298" s="274"/>
      <c r="P298" s="274"/>
      <c r="Q298" s="274"/>
      <c r="R298" s="274"/>
      <c r="S298" s="274"/>
      <c r="T298" s="27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6" t="s">
        <v>136</v>
      </c>
      <c r="AU298" s="276" t="s">
        <v>89</v>
      </c>
      <c r="AV298" s="14" t="s">
        <v>132</v>
      </c>
      <c r="AW298" s="14" t="s">
        <v>34</v>
      </c>
      <c r="AX298" s="14" t="s">
        <v>87</v>
      </c>
      <c r="AY298" s="276" t="s">
        <v>125</v>
      </c>
    </row>
    <row r="299" s="12" customFormat="1" ht="22.8" customHeight="1">
      <c r="A299" s="12"/>
      <c r="B299" s="221"/>
      <c r="C299" s="222"/>
      <c r="D299" s="223" t="s">
        <v>78</v>
      </c>
      <c r="E299" s="235" t="s">
        <v>132</v>
      </c>
      <c r="F299" s="235" t="s">
        <v>425</v>
      </c>
      <c r="G299" s="222"/>
      <c r="H299" s="222"/>
      <c r="I299" s="225"/>
      <c r="J299" s="236">
        <f>BK299</f>
        <v>0</v>
      </c>
      <c r="K299" s="222"/>
      <c r="L299" s="227"/>
      <c r="M299" s="228"/>
      <c r="N299" s="229"/>
      <c r="O299" s="229"/>
      <c r="P299" s="230">
        <f>SUM(P300:P487)</f>
        <v>0</v>
      </c>
      <c r="Q299" s="229"/>
      <c r="R299" s="230">
        <f>SUM(R300:R487)</f>
        <v>89.057886709999977</v>
      </c>
      <c r="S299" s="229"/>
      <c r="T299" s="231">
        <f>SUM(T300:T487)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32" t="s">
        <v>87</v>
      </c>
      <c r="AT299" s="233" t="s">
        <v>78</v>
      </c>
      <c r="AU299" s="233" t="s">
        <v>87</v>
      </c>
      <c r="AY299" s="232" t="s">
        <v>125</v>
      </c>
      <c r="BK299" s="234">
        <f>SUM(BK300:BK487)</f>
        <v>0</v>
      </c>
    </row>
    <row r="300" s="2" customFormat="1" ht="21.75" customHeight="1">
      <c r="A300" s="39"/>
      <c r="B300" s="40"/>
      <c r="C300" s="237" t="s">
        <v>426</v>
      </c>
      <c r="D300" s="237" t="s">
        <v>128</v>
      </c>
      <c r="E300" s="238" t="s">
        <v>427</v>
      </c>
      <c r="F300" s="239" t="s">
        <v>428</v>
      </c>
      <c r="G300" s="240" t="s">
        <v>367</v>
      </c>
      <c r="H300" s="241">
        <v>15</v>
      </c>
      <c r="I300" s="242"/>
      <c r="J300" s="243">
        <f>ROUND(I300*H300,2)</f>
        <v>0</v>
      </c>
      <c r="K300" s="244"/>
      <c r="L300" s="45"/>
      <c r="M300" s="245" t="s">
        <v>1</v>
      </c>
      <c r="N300" s="246" t="s">
        <v>44</v>
      </c>
      <c r="O300" s="92"/>
      <c r="P300" s="247">
        <f>O300*H300</f>
        <v>0</v>
      </c>
      <c r="Q300" s="247">
        <v>0.086419999999999997</v>
      </c>
      <c r="R300" s="247">
        <f>Q300*H300</f>
        <v>1.2963</v>
      </c>
      <c r="S300" s="247">
        <v>0</v>
      </c>
      <c r="T300" s="24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9" t="s">
        <v>132</v>
      </c>
      <c r="AT300" s="249" t="s">
        <v>128</v>
      </c>
      <c r="AU300" s="249" t="s">
        <v>89</v>
      </c>
      <c r="AY300" s="18" t="s">
        <v>125</v>
      </c>
      <c r="BE300" s="250">
        <f>IF(N300="základní",J300,0)</f>
        <v>0</v>
      </c>
      <c r="BF300" s="250">
        <f>IF(N300="snížená",J300,0)</f>
        <v>0</v>
      </c>
      <c r="BG300" s="250">
        <f>IF(N300="zákl. přenesená",J300,0)</f>
        <v>0</v>
      </c>
      <c r="BH300" s="250">
        <f>IF(N300="sníž. přenesená",J300,0)</f>
        <v>0</v>
      </c>
      <c r="BI300" s="250">
        <f>IF(N300="nulová",J300,0)</f>
        <v>0</v>
      </c>
      <c r="BJ300" s="18" t="s">
        <v>87</v>
      </c>
      <c r="BK300" s="250">
        <f>ROUND(I300*H300,2)</f>
        <v>0</v>
      </c>
      <c r="BL300" s="18" t="s">
        <v>132</v>
      </c>
      <c r="BM300" s="249" t="s">
        <v>429</v>
      </c>
    </row>
    <row r="301" s="2" customFormat="1">
      <c r="A301" s="39"/>
      <c r="B301" s="40"/>
      <c r="C301" s="41"/>
      <c r="D301" s="251" t="s">
        <v>134</v>
      </c>
      <c r="E301" s="41"/>
      <c r="F301" s="252" t="s">
        <v>430</v>
      </c>
      <c r="G301" s="41"/>
      <c r="H301" s="41"/>
      <c r="I301" s="145"/>
      <c r="J301" s="41"/>
      <c r="K301" s="41"/>
      <c r="L301" s="45"/>
      <c r="M301" s="253"/>
      <c r="N301" s="254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134</v>
      </c>
      <c r="AU301" s="18" t="s">
        <v>89</v>
      </c>
    </row>
    <row r="302" s="13" customFormat="1">
      <c r="A302" s="13"/>
      <c r="B302" s="255"/>
      <c r="C302" s="256"/>
      <c r="D302" s="251" t="s">
        <v>136</v>
      </c>
      <c r="E302" s="257" t="s">
        <v>1</v>
      </c>
      <c r="F302" s="258" t="s">
        <v>431</v>
      </c>
      <c r="G302" s="256"/>
      <c r="H302" s="259">
        <v>4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5" t="s">
        <v>136</v>
      </c>
      <c r="AU302" s="265" t="s">
        <v>89</v>
      </c>
      <c r="AV302" s="13" t="s">
        <v>89</v>
      </c>
      <c r="AW302" s="13" t="s">
        <v>34</v>
      </c>
      <c r="AX302" s="13" t="s">
        <v>79</v>
      </c>
      <c r="AY302" s="265" t="s">
        <v>125</v>
      </c>
    </row>
    <row r="303" s="13" customFormat="1">
      <c r="A303" s="13"/>
      <c r="B303" s="255"/>
      <c r="C303" s="256"/>
      <c r="D303" s="251" t="s">
        <v>136</v>
      </c>
      <c r="E303" s="257" t="s">
        <v>1</v>
      </c>
      <c r="F303" s="258" t="s">
        <v>432</v>
      </c>
      <c r="G303" s="256"/>
      <c r="H303" s="259">
        <v>8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5" t="s">
        <v>136</v>
      </c>
      <c r="AU303" s="265" t="s">
        <v>89</v>
      </c>
      <c r="AV303" s="13" t="s">
        <v>89</v>
      </c>
      <c r="AW303" s="13" t="s">
        <v>34</v>
      </c>
      <c r="AX303" s="13" t="s">
        <v>79</v>
      </c>
      <c r="AY303" s="265" t="s">
        <v>125</v>
      </c>
    </row>
    <row r="304" s="13" customFormat="1">
      <c r="A304" s="13"/>
      <c r="B304" s="255"/>
      <c r="C304" s="256"/>
      <c r="D304" s="251" t="s">
        <v>136</v>
      </c>
      <c r="E304" s="257" t="s">
        <v>1</v>
      </c>
      <c r="F304" s="258" t="s">
        <v>433</v>
      </c>
      <c r="G304" s="256"/>
      <c r="H304" s="259">
        <v>3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5" t="s">
        <v>136</v>
      </c>
      <c r="AU304" s="265" t="s">
        <v>89</v>
      </c>
      <c r="AV304" s="13" t="s">
        <v>89</v>
      </c>
      <c r="AW304" s="13" t="s">
        <v>34</v>
      </c>
      <c r="AX304" s="13" t="s">
        <v>79</v>
      </c>
      <c r="AY304" s="265" t="s">
        <v>125</v>
      </c>
    </row>
    <row r="305" s="14" customFormat="1">
      <c r="A305" s="14"/>
      <c r="B305" s="266"/>
      <c r="C305" s="267"/>
      <c r="D305" s="251" t="s">
        <v>136</v>
      </c>
      <c r="E305" s="268" t="s">
        <v>1</v>
      </c>
      <c r="F305" s="269" t="s">
        <v>167</v>
      </c>
      <c r="G305" s="267"/>
      <c r="H305" s="270">
        <v>15</v>
      </c>
      <c r="I305" s="271"/>
      <c r="J305" s="267"/>
      <c r="K305" s="267"/>
      <c r="L305" s="272"/>
      <c r="M305" s="273"/>
      <c r="N305" s="274"/>
      <c r="O305" s="274"/>
      <c r="P305" s="274"/>
      <c r="Q305" s="274"/>
      <c r="R305" s="274"/>
      <c r="S305" s="274"/>
      <c r="T305" s="27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6" t="s">
        <v>136</v>
      </c>
      <c r="AU305" s="276" t="s">
        <v>89</v>
      </c>
      <c r="AV305" s="14" t="s">
        <v>132</v>
      </c>
      <c r="AW305" s="14" t="s">
        <v>34</v>
      </c>
      <c r="AX305" s="14" t="s">
        <v>87</v>
      </c>
      <c r="AY305" s="276" t="s">
        <v>125</v>
      </c>
    </row>
    <row r="306" s="2" customFormat="1" ht="21.75" customHeight="1">
      <c r="A306" s="39"/>
      <c r="B306" s="40"/>
      <c r="C306" s="237" t="s">
        <v>434</v>
      </c>
      <c r="D306" s="237" t="s">
        <v>128</v>
      </c>
      <c r="E306" s="238" t="s">
        <v>435</v>
      </c>
      <c r="F306" s="239" t="s">
        <v>436</v>
      </c>
      <c r="G306" s="240" t="s">
        <v>367</v>
      </c>
      <c r="H306" s="241">
        <v>22</v>
      </c>
      <c r="I306" s="242"/>
      <c r="J306" s="243">
        <f>ROUND(I306*H306,2)</f>
        <v>0</v>
      </c>
      <c r="K306" s="244"/>
      <c r="L306" s="45"/>
      <c r="M306" s="245" t="s">
        <v>1</v>
      </c>
      <c r="N306" s="246" t="s">
        <v>44</v>
      </c>
      <c r="O306" s="92"/>
      <c r="P306" s="247">
        <f>O306*H306</f>
        <v>0</v>
      </c>
      <c r="Q306" s="247">
        <v>0.14954000000000001</v>
      </c>
      <c r="R306" s="247">
        <f>Q306*H306</f>
        <v>3.2898800000000001</v>
      </c>
      <c r="S306" s="247">
        <v>0</v>
      </c>
      <c r="T306" s="24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9" t="s">
        <v>132</v>
      </c>
      <c r="AT306" s="249" t="s">
        <v>128</v>
      </c>
      <c r="AU306" s="249" t="s">
        <v>89</v>
      </c>
      <c r="AY306" s="18" t="s">
        <v>125</v>
      </c>
      <c r="BE306" s="250">
        <f>IF(N306="základní",J306,0)</f>
        <v>0</v>
      </c>
      <c r="BF306" s="250">
        <f>IF(N306="snížená",J306,0)</f>
        <v>0</v>
      </c>
      <c r="BG306" s="250">
        <f>IF(N306="zákl. přenesená",J306,0)</f>
        <v>0</v>
      </c>
      <c r="BH306" s="250">
        <f>IF(N306="sníž. přenesená",J306,0)</f>
        <v>0</v>
      </c>
      <c r="BI306" s="250">
        <f>IF(N306="nulová",J306,0)</f>
        <v>0</v>
      </c>
      <c r="BJ306" s="18" t="s">
        <v>87</v>
      </c>
      <c r="BK306" s="250">
        <f>ROUND(I306*H306,2)</f>
        <v>0</v>
      </c>
      <c r="BL306" s="18" t="s">
        <v>132</v>
      </c>
      <c r="BM306" s="249" t="s">
        <v>437</v>
      </c>
    </row>
    <row r="307" s="2" customFormat="1">
      <c r="A307" s="39"/>
      <c r="B307" s="40"/>
      <c r="C307" s="41"/>
      <c r="D307" s="251" t="s">
        <v>134</v>
      </c>
      <c r="E307" s="41"/>
      <c r="F307" s="252" t="s">
        <v>438</v>
      </c>
      <c r="G307" s="41"/>
      <c r="H307" s="41"/>
      <c r="I307" s="145"/>
      <c r="J307" s="41"/>
      <c r="K307" s="41"/>
      <c r="L307" s="45"/>
      <c r="M307" s="253"/>
      <c r="N307" s="254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134</v>
      </c>
      <c r="AU307" s="18" t="s">
        <v>89</v>
      </c>
    </row>
    <row r="308" s="13" customFormat="1">
      <c r="A308" s="13"/>
      <c r="B308" s="255"/>
      <c r="C308" s="256"/>
      <c r="D308" s="251" t="s">
        <v>136</v>
      </c>
      <c r="E308" s="257" t="s">
        <v>1</v>
      </c>
      <c r="F308" s="258" t="s">
        <v>439</v>
      </c>
      <c r="G308" s="256"/>
      <c r="H308" s="259">
        <v>6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5" t="s">
        <v>136</v>
      </c>
      <c r="AU308" s="265" t="s">
        <v>89</v>
      </c>
      <c r="AV308" s="13" t="s">
        <v>89</v>
      </c>
      <c r="AW308" s="13" t="s">
        <v>34</v>
      </c>
      <c r="AX308" s="13" t="s">
        <v>79</v>
      </c>
      <c r="AY308" s="265" t="s">
        <v>125</v>
      </c>
    </row>
    <row r="309" s="13" customFormat="1">
      <c r="A309" s="13"/>
      <c r="B309" s="255"/>
      <c r="C309" s="256"/>
      <c r="D309" s="251" t="s">
        <v>136</v>
      </c>
      <c r="E309" s="257" t="s">
        <v>1</v>
      </c>
      <c r="F309" s="258" t="s">
        <v>440</v>
      </c>
      <c r="G309" s="256"/>
      <c r="H309" s="259">
        <v>6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5" t="s">
        <v>136</v>
      </c>
      <c r="AU309" s="265" t="s">
        <v>89</v>
      </c>
      <c r="AV309" s="13" t="s">
        <v>89</v>
      </c>
      <c r="AW309" s="13" t="s">
        <v>34</v>
      </c>
      <c r="AX309" s="13" t="s">
        <v>79</v>
      </c>
      <c r="AY309" s="265" t="s">
        <v>125</v>
      </c>
    </row>
    <row r="310" s="13" customFormat="1">
      <c r="A310" s="13"/>
      <c r="B310" s="255"/>
      <c r="C310" s="256"/>
      <c r="D310" s="251" t="s">
        <v>136</v>
      </c>
      <c r="E310" s="257" t="s">
        <v>1</v>
      </c>
      <c r="F310" s="258" t="s">
        <v>441</v>
      </c>
      <c r="G310" s="256"/>
      <c r="H310" s="259">
        <v>10</v>
      </c>
      <c r="I310" s="260"/>
      <c r="J310" s="256"/>
      <c r="K310" s="256"/>
      <c r="L310" s="261"/>
      <c r="M310" s="262"/>
      <c r="N310" s="263"/>
      <c r="O310" s="263"/>
      <c r="P310" s="263"/>
      <c r="Q310" s="263"/>
      <c r="R310" s="263"/>
      <c r="S310" s="263"/>
      <c r="T310" s="26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5" t="s">
        <v>136</v>
      </c>
      <c r="AU310" s="265" t="s">
        <v>89</v>
      </c>
      <c r="AV310" s="13" t="s">
        <v>89</v>
      </c>
      <c r="AW310" s="13" t="s">
        <v>34</v>
      </c>
      <c r="AX310" s="13" t="s">
        <v>79</v>
      </c>
      <c r="AY310" s="265" t="s">
        <v>125</v>
      </c>
    </row>
    <row r="311" s="14" customFormat="1">
      <c r="A311" s="14"/>
      <c r="B311" s="266"/>
      <c r="C311" s="267"/>
      <c r="D311" s="251" t="s">
        <v>136</v>
      </c>
      <c r="E311" s="268" t="s">
        <v>1</v>
      </c>
      <c r="F311" s="269" t="s">
        <v>167</v>
      </c>
      <c r="G311" s="267"/>
      <c r="H311" s="270">
        <v>22</v>
      </c>
      <c r="I311" s="271"/>
      <c r="J311" s="267"/>
      <c r="K311" s="267"/>
      <c r="L311" s="272"/>
      <c r="M311" s="273"/>
      <c r="N311" s="274"/>
      <c r="O311" s="274"/>
      <c r="P311" s="274"/>
      <c r="Q311" s="274"/>
      <c r="R311" s="274"/>
      <c r="S311" s="274"/>
      <c r="T311" s="27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6" t="s">
        <v>136</v>
      </c>
      <c r="AU311" s="276" t="s">
        <v>89</v>
      </c>
      <c r="AV311" s="14" t="s">
        <v>132</v>
      </c>
      <c r="AW311" s="14" t="s">
        <v>34</v>
      </c>
      <c r="AX311" s="14" t="s">
        <v>87</v>
      </c>
      <c r="AY311" s="276" t="s">
        <v>125</v>
      </c>
    </row>
    <row r="312" s="2" customFormat="1" ht="21.75" customHeight="1">
      <c r="A312" s="39"/>
      <c r="B312" s="40"/>
      <c r="C312" s="292" t="s">
        <v>442</v>
      </c>
      <c r="D312" s="292" t="s">
        <v>263</v>
      </c>
      <c r="E312" s="293" t="s">
        <v>443</v>
      </c>
      <c r="F312" s="294" t="s">
        <v>444</v>
      </c>
      <c r="G312" s="295" t="s">
        <v>367</v>
      </c>
      <c r="H312" s="296">
        <v>4</v>
      </c>
      <c r="I312" s="297"/>
      <c r="J312" s="298">
        <f>ROUND(I312*H312,2)</f>
        <v>0</v>
      </c>
      <c r="K312" s="299"/>
      <c r="L312" s="300"/>
      <c r="M312" s="301" t="s">
        <v>1</v>
      </c>
      <c r="N312" s="302" t="s">
        <v>44</v>
      </c>
      <c r="O312" s="92"/>
      <c r="P312" s="247">
        <f>O312*H312</f>
        <v>0</v>
      </c>
      <c r="Q312" s="247">
        <v>0</v>
      </c>
      <c r="R312" s="247">
        <f>Q312*H312</f>
        <v>0</v>
      </c>
      <c r="S312" s="247">
        <v>0</v>
      </c>
      <c r="T312" s="248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9" t="s">
        <v>174</v>
      </c>
      <c r="AT312" s="249" t="s">
        <v>263</v>
      </c>
      <c r="AU312" s="249" t="s">
        <v>89</v>
      </c>
      <c r="AY312" s="18" t="s">
        <v>125</v>
      </c>
      <c r="BE312" s="250">
        <f>IF(N312="základní",J312,0)</f>
        <v>0</v>
      </c>
      <c r="BF312" s="250">
        <f>IF(N312="snížená",J312,0)</f>
        <v>0</v>
      </c>
      <c r="BG312" s="250">
        <f>IF(N312="zákl. přenesená",J312,0)</f>
        <v>0</v>
      </c>
      <c r="BH312" s="250">
        <f>IF(N312="sníž. přenesená",J312,0)</f>
        <v>0</v>
      </c>
      <c r="BI312" s="250">
        <f>IF(N312="nulová",J312,0)</f>
        <v>0</v>
      </c>
      <c r="BJ312" s="18" t="s">
        <v>87</v>
      </c>
      <c r="BK312" s="250">
        <f>ROUND(I312*H312,2)</f>
        <v>0</v>
      </c>
      <c r="BL312" s="18" t="s">
        <v>132</v>
      </c>
      <c r="BM312" s="249" t="s">
        <v>445</v>
      </c>
    </row>
    <row r="313" s="2" customFormat="1">
      <c r="A313" s="39"/>
      <c r="B313" s="40"/>
      <c r="C313" s="41"/>
      <c r="D313" s="251" t="s">
        <v>134</v>
      </c>
      <c r="E313" s="41"/>
      <c r="F313" s="252" t="s">
        <v>444</v>
      </c>
      <c r="G313" s="41"/>
      <c r="H313" s="41"/>
      <c r="I313" s="145"/>
      <c r="J313" s="41"/>
      <c r="K313" s="41"/>
      <c r="L313" s="45"/>
      <c r="M313" s="253"/>
      <c r="N313" s="254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134</v>
      </c>
      <c r="AU313" s="18" t="s">
        <v>89</v>
      </c>
    </row>
    <row r="314" s="13" customFormat="1">
      <c r="A314" s="13"/>
      <c r="B314" s="255"/>
      <c r="C314" s="256"/>
      <c r="D314" s="251" t="s">
        <v>136</v>
      </c>
      <c r="E314" s="257" t="s">
        <v>1</v>
      </c>
      <c r="F314" s="258" t="s">
        <v>446</v>
      </c>
      <c r="G314" s="256"/>
      <c r="H314" s="259">
        <v>2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5" t="s">
        <v>136</v>
      </c>
      <c r="AU314" s="265" t="s">
        <v>89</v>
      </c>
      <c r="AV314" s="13" t="s">
        <v>89</v>
      </c>
      <c r="AW314" s="13" t="s">
        <v>34</v>
      </c>
      <c r="AX314" s="13" t="s">
        <v>79</v>
      </c>
      <c r="AY314" s="265" t="s">
        <v>125</v>
      </c>
    </row>
    <row r="315" s="13" customFormat="1">
      <c r="A315" s="13"/>
      <c r="B315" s="255"/>
      <c r="C315" s="256"/>
      <c r="D315" s="251" t="s">
        <v>136</v>
      </c>
      <c r="E315" s="257" t="s">
        <v>1</v>
      </c>
      <c r="F315" s="258" t="s">
        <v>447</v>
      </c>
      <c r="G315" s="256"/>
      <c r="H315" s="259">
        <v>2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5" t="s">
        <v>136</v>
      </c>
      <c r="AU315" s="265" t="s">
        <v>89</v>
      </c>
      <c r="AV315" s="13" t="s">
        <v>89</v>
      </c>
      <c r="AW315" s="13" t="s">
        <v>34</v>
      </c>
      <c r="AX315" s="13" t="s">
        <v>79</v>
      </c>
      <c r="AY315" s="265" t="s">
        <v>125</v>
      </c>
    </row>
    <row r="316" s="14" customFormat="1">
      <c r="A316" s="14"/>
      <c r="B316" s="266"/>
      <c r="C316" s="267"/>
      <c r="D316" s="251" t="s">
        <v>136</v>
      </c>
      <c r="E316" s="268" t="s">
        <v>1</v>
      </c>
      <c r="F316" s="269" t="s">
        <v>167</v>
      </c>
      <c r="G316" s="267"/>
      <c r="H316" s="270">
        <v>4</v>
      </c>
      <c r="I316" s="271"/>
      <c r="J316" s="267"/>
      <c r="K316" s="267"/>
      <c r="L316" s="272"/>
      <c r="M316" s="273"/>
      <c r="N316" s="274"/>
      <c r="O316" s="274"/>
      <c r="P316" s="274"/>
      <c r="Q316" s="274"/>
      <c r="R316" s="274"/>
      <c r="S316" s="274"/>
      <c r="T316" s="27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6" t="s">
        <v>136</v>
      </c>
      <c r="AU316" s="276" t="s">
        <v>89</v>
      </c>
      <c r="AV316" s="14" t="s">
        <v>132</v>
      </c>
      <c r="AW316" s="14" t="s">
        <v>34</v>
      </c>
      <c r="AX316" s="14" t="s">
        <v>87</v>
      </c>
      <c r="AY316" s="276" t="s">
        <v>125</v>
      </c>
    </row>
    <row r="317" s="2" customFormat="1" ht="21.75" customHeight="1">
      <c r="A317" s="39"/>
      <c r="B317" s="40"/>
      <c r="C317" s="292" t="s">
        <v>448</v>
      </c>
      <c r="D317" s="292" t="s">
        <v>263</v>
      </c>
      <c r="E317" s="293" t="s">
        <v>449</v>
      </c>
      <c r="F317" s="294" t="s">
        <v>450</v>
      </c>
      <c r="G317" s="295" t="s">
        <v>367</v>
      </c>
      <c r="H317" s="296">
        <v>6</v>
      </c>
      <c r="I317" s="297"/>
      <c r="J317" s="298">
        <f>ROUND(I317*H317,2)</f>
        <v>0</v>
      </c>
      <c r="K317" s="299"/>
      <c r="L317" s="300"/>
      <c r="M317" s="301" t="s">
        <v>1</v>
      </c>
      <c r="N317" s="302" t="s">
        <v>44</v>
      </c>
      <c r="O317" s="92"/>
      <c r="P317" s="247">
        <f>O317*H317</f>
        <v>0</v>
      </c>
      <c r="Q317" s="247">
        <v>0</v>
      </c>
      <c r="R317" s="247">
        <f>Q317*H317</f>
        <v>0</v>
      </c>
      <c r="S317" s="247">
        <v>0</v>
      </c>
      <c r="T317" s="24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9" t="s">
        <v>174</v>
      </c>
      <c r="AT317" s="249" t="s">
        <v>263</v>
      </c>
      <c r="AU317" s="249" t="s">
        <v>89</v>
      </c>
      <c r="AY317" s="18" t="s">
        <v>125</v>
      </c>
      <c r="BE317" s="250">
        <f>IF(N317="základní",J317,0)</f>
        <v>0</v>
      </c>
      <c r="BF317" s="250">
        <f>IF(N317="snížená",J317,0)</f>
        <v>0</v>
      </c>
      <c r="BG317" s="250">
        <f>IF(N317="zákl. přenesená",J317,0)</f>
        <v>0</v>
      </c>
      <c r="BH317" s="250">
        <f>IF(N317="sníž. přenesená",J317,0)</f>
        <v>0</v>
      </c>
      <c r="BI317" s="250">
        <f>IF(N317="nulová",J317,0)</f>
        <v>0</v>
      </c>
      <c r="BJ317" s="18" t="s">
        <v>87</v>
      </c>
      <c r="BK317" s="250">
        <f>ROUND(I317*H317,2)</f>
        <v>0</v>
      </c>
      <c r="BL317" s="18" t="s">
        <v>132</v>
      </c>
      <c r="BM317" s="249" t="s">
        <v>451</v>
      </c>
    </row>
    <row r="318" s="2" customFormat="1">
      <c r="A318" s="39"/>
      <c r="B318" s="40"/>
      <c r="C318" s="41"/>
      <c r="D318" s="251" t="s">
        <v>134</v>
      </c>
      <c r="E318" s="41"/>
      <c r="F318" s="252" t="s">
        <v>450</v>
      </c>
      <c r="G318" s="41"/>
      <c r="H318" s="41"/>
      <c r="I318" s="145"/>
      <c r="J318" s="41"/>
      <c r="K318" s="41"/>
      <c r="L318" s="45"/>
      <c r="M318" s="253"/>
      <c r="N318" s="25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134</v>
      </c>
      <c r="AU318" s="18" t="s">
        <v>89</v>
      </c>
    </row>
    <row r="319" s="13" customFormat="1">
      <c r="A319" s="13"/>
      <c r="B319" s="255"/>
      <c r="C319" s="256"/>
      <c r="D319" s="251" t="s">
        <v>136</v>
      </c>
      <c r="E319" s="257" t="s">
        <v>1</v>
      </c>
      <c r="F319" s="258" t="s">
        <v>452</v>
      </c>
      <c r="G319" s="256"/>
      <c r="H319" s="259">
        <v>6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5" t="s">
        <v>136</v>
      </c>
      <c r="AU319" s="265" t="s">
        <v>89</v>
      </c>
      <c r="AV319" s="13" t="s">
        <v>89</v>
      </c>
      <c r="AW319" s="13" t="s">
        <v>34</v>
      </c>
      <c r="AX319" s="13" t="s">
        <v>87</v>
      </c>
      <c r="AY319" s="265" t="s">
        <v>125</v>
      </c>
    </row>
    <row r="320" s="2" customFormat="1" ht="21.75" customHeight="1">
      <c r="A320" s="39"/>
      <c r="B320" s="40"/>
      <c r="C320" s="292" t="s">
        <v>453</v>
      </c>
      <c r="D320" s="292" t="s">
        <v>263</v>
      </c>
      <c r="E320" s="293" t="s">
        <v>454</v>
      </c>
      <c r="F320" s="294" t="s">
        <v>455</v>
      </c>
      <c r="G320" s="295" t="s">
        <v>367</v>
      </c>
      <c r="H320" s="296">
        <v>6</v>
      </c>
      <c r="I320" s="297"/>
      <c r="J320" s="298">
        <f>ROUND(I320*H320,2)</f>
        <v>0</v>
      </c>
      <c r="K320" s="299"/>
      <c r="L320" s="300"/>
      <c r="M320" s="301" t="s">
        <v>1</v>
      </c>
      <c r="N320" s="302" t="s">
        <v>44</v>
      </c>
      <c r="O320" s="92"/>
      <c r="P320" s="247">
        <f>O320*H320</f>
        <v>0</v>
      </c>
      <c r="Q320" s="247">
        <v>0</v>
      </c>
      <c r="R320" s="247">
        <f>Q320*H320</f>
        <v>0</v>
      </c>
      <c r="S320" s="247">
        <v>0</v>
      </c>
      <c r="T320" s="24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9" t="s">
        <v>174</v>
      </c>
      <c r="AT320" s="249" t="s">
        <v>263</v>
      </c>
      <c r="AU320" s="249" t="s">
        <v>89</v>
      </c>
      <c r="AY320" s="18" t="s">
        <v>125</v>
      </c>
      <c r="BE320" s="250">
        <f>IF(N320="základní",J320,0)</f>
        <v>0</v>
      </c>
      <c r="BF320" s="250">
        <f>IF(N320="snížená",J320,0)</f>
        <v>0</v>
      </c>
      <c r="BG320" s="250">
        <f>IF(N320="zákl. přenesená",J320,0)</f>
        <v>0</v>
      </c>
      <c r="BH320" s="250">
        <f>IF(N320="sníž. přenesená",J320,0)</f>
        <v>0</v>
      </c>
      <c r="BI320" s="250">
        <f>IF(N320="nulová",J320,0)</f>
        <v>0</v>
      </c>
      <c r="BJ320" s="18" t="s">
        <v>87</v>
      </c>
      <c r="BK320" s="250">
        <f>ROUND(I320*H320,2)</f>
        <v>0</v>
      </c>
      <c r="BL320" s="18" t="s">
        <v>132</v>
      </c>
      <c r="BM320" s="249" t="s">
        <v>456</v>
      </c>
    </row>
    <row r="321" s="2" customFormat="1">
      <c r="A321" s="39"/>
      <c r="B321" s="40"/>
      <c r="C321" s="41"/>
      <c r="D321" s="251" t="s">
        <v>134</v>
      </c>
      <c r="E321" s="41"/>
      <c r="F321" s="252" t="s">
        <v>455</v>
      </c>
      <c r="G321" s="41"/>
      <c r="H321" s="41"/>
      <c r="I321" s="145"/>
      <c r="J321" s="41"/>
      <c r="K321" s="41"/>
      <c r="L321" s="45"/>
      <c r="M321" s="253"/>
      <c r="N321" s="254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134</v>
      </c>
      <c r="AU321" s="18" t="s">
        <v>89</v>
      </c>
    </row>
    <row r="322" s="13" customFormat="1">
      <c r="A322" s="13"/>
      <c r="B322" s="255"/>
      <c r="C322" s="256"/>
      <c r="D322" s="251" t="s">
        <v>136</v>
      </c>
      <c r="E322" s="257" t="s">
        <v>1</v>
      </c>
      <c r="F322" s="258" t="s">
        <v>457</v>
      </c>
      <c r="G322" s="256"/>
      <c r="H322" s="259">
        <v>6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5" t="s">
        <v>136</v>
      </c>
      <c r="AU322" s="265" t="s">
        <v>89</v>
      </c>
      <c r="AV322" s="13" t="s">
        <v>89</v>
      </c>
      <c r="AW322" s="13" t="s">
        <v>34</v>
      </c>
      <c r="AX322" s="13" t="s">
        <v>87</v>
      </c>
      <c r="AY322" s="265" t="s">
        <v>125</v>
      </c>
    </row>
    <row r="323" s="2" customFormat="1" ht="21.75" customHeight="1">
      <c r="A323" s="39"/>
      <c r="B323" s="40"/>
      <c r="C323" s="292" t="s">
        <v>458</v>
      </c>
      <c r="D323" s="292" t="s">
        <v>263</v>
      </c>
      <c r="E323" s="293" t="s">
        <v>459</v>
      </c>
      <c r="F323" s="294" t="s">
        <v>460</v>
      </c>
      <c r="G323" s="295" t="s">
        <v>367</v>
      </c>
      <c r="H323" s="296">
        <v>8</v>
      </c>
      <c r="I323" s="297"/>
      <c r="J323" s="298">
        <f>ROUND(I323*H323,2)</f>
        <v>0</v>
      </c>
      <c r="K323" s="299"/>
      <c r="L323" s="300"/>
      <c r="M323" s="301" t="s">
        <v>1</v>
      </c>
      <c r="N323" s="302" t="s">
        <v>44</v>
      </c>
      <c r="O323" s="92"/>
      <c r="P323" s="247">
        <f>O323*H323</f>
        <v>0</v>
      </c>
      <c r="Q323" s="247">
        <v>0</v>
      </c>
      <c r="R323" s="247">
        <f>Q323*H323</f>
        <v>0</v>
      </c>
      <c r="S323" s="247">
        <v>0</v>
      </c>
      <c r="T323" s="24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9" t="s">
        <v>174</v>
      </c>
      <c r="AT323" s="249" t="s">
        <v>263</v>
      </c>
      <c r="AU323" s="249" t="s">
        <v>89</v>
      </c>
      <c r="AY323" s="18" t="s">
        <v>125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8" t="s">
        <v>87</v>
      </c>
      <c r="BK323" s="250">
        <f>ROUND(I323*H323,2)</f>
        <v>0</v>
      </c>
      <c r="BL323" s="18" t="s">
        <v>132</v>
      </c>
      <c r="BM323" s="249" t="s">
        <v>461</v>
      </c>
    </row>
    <row r="324" s="2" customFormat="1">
      <c r="A324" s="39"/>
      <c r="B324" s="40"/>
      <c r="C324" s="41"/>
      <c r="D324" s="251" t="s">
        <v>134</v>
      </c>
      <c r="E324" s="41"/>
      <c r="F324" s="252" t="s">
        <v>460</v>
      </c>
      <c r="G324" s="41"/>
      <c r="H324" s="41"/>
      <c r="I324" s="145"/>
      <c r="J324" s="41"/>
      <c r="K324" s="41"/>
      <c r="L324" s="45"/>
      <c r="M324" s="253"/>
      <c r="N324" s="25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134</v>
      </c>
      <c r="AU324" s="18" t="s">
        <v>89</v>
      </c>
    </row>
    <row r="325" s="13" customFormat="1">
      <c r="A325" s="13"/>
      <c r="B325" s="255"/>
      <c r="C325" s="256"/>
      <c r="D325" s="251" t="s">
        <v>136</v>
      </c>
      <c r="E325" s="257" t="s">
        <v>1</v>
      </c>
      <c r="F325" s="258" t="s">
        <v>462</v>
      </c>
      <c r="G325" s="256"/>
      <c r="H325" s="259">
        <v>8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5" t="s">
        <v>136</v>
      </c>
      <c r="AU325" s="265" t="s">
        <v>89</v>
      </c>
      <c r="AV325" s="13" t="s">
        <v>89</v>
      </c>
      <c r="AW325" s="13" t="s">
        <v>34</v>
      </c>
      <c r="AX325" s="13" t="s">
        <v>87</v>
      </c>
      <c r="AY325" s="265" t="s">
        <v>125</v>
      </c>
    </row>
    <row r="326" s="2" customFormat="1" ht="21.75" customHeight="1">
      <c r="A326" s="39"/>
      <c r="B326" s="40"/>
      <c r="C326" s="292" t="s">
        <v>463</v>
      </c>
      <c r="D326" s="292" t="s">
        <v>263</v>
      </c>
      <c r="E326" s="293" t="s">
        <v>464</v>
      </c>
      <c r="F326" s="294" t="s">
        <v>465</v>
      </c>
      <c r="G326" s="295" t="s">
        <v>367</v>
      </c>
      <c r="H326" s="296">
        <v>9</v>
      </c>
      <c r="I326" s="297"/>
      <c r="J326" s="298">
        <f>ROUND(I326*H326,2)</f>
        <v>0</v>
      </c>
      <c r="K326" s="299"/>
      <c r="L326" s="300"/>
      <c r="M326" s="301" t="s">
        <v>1</v>
      </c>
      <c r="N326" s="302" t="s">
        <v>44</v>
      </c>
      <c r="O326" s="92"/>
      <c r="P326" s="247">
        <f>O326*H326</f>
        <v>0</v>
      </c>
      <c r="Q326" s="247">
        <v>0</v>
      </c>
      <c r="R326" s="247">
        <f>Q326*H326</f>
        <v>0</v>
      </c>
      <c r="S326" s="247">
        <v>0</v>
      </c>
      <c r="T326" s="248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9" t="s">
        <v>174</v>
      </c>
      <c r="AT326" s="249" t="s">
        <v>263</v>
      </c>
      <c r="AU326" s="249" t="s">
        <v>89</v>
      </c>
      <c r="AY326" s="18" t="s">
        <v>125</v>
      </c>
      <c r="BE326" s="250">
        <f>IF(N326="základní",J326,0)</f>
        <v>0</v>
      </c>
      <c r="BF326" s="250">
        <f>IF(N326="snížená",J326,0)</f>
        <v>0</v>
      </c>
      <c r="BG326" s="250">
        <f>IF(N326="zákl. přenesená",J326,0)</f>
        <v>0</v>
      </c>
      <c r="BH326" s="250">
        <f>IF(N326="sníž. přenesená",J326,0)</f>
        <v>0</v>
      </c>
      <c r="BI326" s="250">
        <f>IF(N326="nulová",J326,0)</f>
        <v>0</v>
      </c>
      <c r="BJ326" s="18" t="s">
        <v>87</v>
      </c>
      <c r="BK326" s="250">
        <f>ROUND(I326*H326,2)</f>
        <v>0</v>
      </c>
      <c r="BL326" s="18" t="s">
        <v>132</v>
      </c>
      <c r="BM326" s="249" t="s">
        <v>466</v>
      </c>
    </row>
    <row r="327" s="2" customFormat="1">
      <c r="A327" s="39"/>
      <c r="B327" s="40"/>
      <c r="C327" s="41"/>
      <c r="D327" s="251" t="s">
        <v>134</v>
      </c>
      <c r="E327" s="41"/>
      <c r="F327" s="252" t="s">
        <v>465</v>
      </c>
      <c r="G327" s="41"/>
      <c r="H327" s="41"/>
      <c r="I327" s="145"/>
      <c r="J327" s="41"/>
      <c r="K327" s="41"/>
      <c r="L327" s="45"/>
      <c r="M327" s="253"/>
      <c r="N327" s="254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134</v>
      </c>
      <c r="AU327" s="18" t="s">
        <v>89</v>
      </c>
    </row>
    <row r="328" s="13" customFormat="1">
      <c r="A328" s="13"/>
      <c r="B328" s="255"/>
      <c r="C328" s="256"/>
      <c r="D328" s="251" t="s">
        <v>136</v>
      </c>
      <c r="E328" s="257" t="s">
        <v>1</v>
      </c>
      <c r="F328" s="258" t="s">
        <v>467</v>
      </c>
      <c r="G328" s="256"/>
      <c r="H328" s="259">
        <v>9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5" t="s">
        <v>136</v>
      </c>
      <c r="AU328" s="265" t="s">
        <v>89</v>
      </c>
      <c r="AV328" s="13" t="s">
        <v>89</v>
      </c>
      <c r="AW328" s="13" t="s">
        <v>34</v>
      </c>
      <c r="AX328" s="13" t="s">
        <v>87</v>
      </c>
      <c r="AY328" s="265" t="s">
        <v>125</v>
      </c>
    </row>
    <row r="329" s="2" customFormat="1" ht="21.75" customHeight="1">
      <c r="A329" s="39"/>
      <c r="B329" s="40"/>
      <c r="C329" s="292" t="s">
        <v>468</v>
      </c>
      <c r="D329" s="292" t="s">
        <v>263</v>
      </c>
      <c r="E329" s="293" t="s">
        <v>469</v>
      </c>
      <c r="F329" s="294" t="s">
        <v>470</v>
      </c>
      <c r="G329" s="295" t="s">
        <v>367</v>
      </c>
      <c r="H329" s="296">
        <v>1</v>
      </c>
      <c r="I329" s="297"/>
      <c r="J329" s="298">
        <f>ROUND(I329*H329,2)</f>
        <v>0</v>
      </c>
      <c r="K329" s="299"/>
      <c r="L329" s="300"/>
      <c r="M329" s="301" t="s">
        <v>1</v>
      </c>
      <c r="N329" s="302" t="s">
        <v>44</v>
      </c>
      <c r="O329" s="92"/>
      <c r="P329" s="247">
        <f>O329*H329</f>
        <v>0</v>
      </c>
      <c r="Q329" s="247">
        <v>0</v>
      </c>
      <c r="R329" s="247">
        <f>Q329*H329</f>
        <v>0</v>
      </c>
      <c r="S329" s="247">
        <v>0</v>
      </c>
      <c r="T329" s="248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9" t="s">
        <v>174</v>
      </c>
      <c r="AT329" s="249" t="s">
        <v>263</v>
      </c>
      <c r="AU329" s="249" t="s">
        <v>89</v>
      </c>
      <c r="AY329" s="18" t="s">
        <v>125</v>
      </c>
      <c r="BE329" s="250">
        <f>IF(N329="základní",J329,0)</f>
        <v>0</v>
      </c>
      <c r="BF329" s="250">
        <f>IF(N329="snížená",J329,0)</f>
        <v>0</v>
      </c>
      <c r="BG329" s="250">
        <f>IF(N329="zákl. přenesená",J329,0)</f>
        <v>0</v>
      </c>
      <c r="BH329" s="250">
        <f>IF(N329="sníž. přenesená",J329,0)</f>
        <v>0</v>
      </c>
      <c r="BI329" s="250">
        <f>IF(N329="nulová",J329,0)</f>
        <v>0</v>
      </c>
      <c r="BJ329" s="18" t="s">
        <v>87</v>
      </c>
      <c r="BK329" s="250">
        <f>ROUND(I329*H329,2)</f>
        <v>0</v>
      </c>
      <c r="BL329" s="18" t="s">
        <v>132</v>
      </c>
      <c r="BM329" s="249" t="s">
        <v>471</v>
      </c>
    </row>
    <row r="330" s="2" customFormat="1">
      <c r="A330" s="39"/>
      <c r="B330" s="40"/>
      <c r="C330" s="41"/>
      <c r="D330" s="251" t="s">
        <v>134</v>
      </c>
      <c r="E330" s="41"/>
      <c r="F330" s="252" t="s">
        <v>470</v>
      </c>
      <c r="G330" s="41"/>
      <c r="H330" s="41"/>
      <c r="I330" s="145"/>
      <c r="J330" s="41"/>
      <c r="K330" s="41"/>
      <c r="L330" s="45"/>
      <c r="M330" s="253"/>
      <c r="N330" s="25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134</v>
      </c>
      <c r="AU330" s="18" t="s">
        <v>89</v>
      </c>
    </row>
    <row r="331" s="13" customFormat="1">
      <c r="A331" s="13"/>
      <c r="B331" s="255"/>
      <c r="C331" s="256"/>
      <c r="D331" s="251" t="s">
        <v>136</v>
      </c>
      <c r="E331" s="257" t="s">
        <v>1</v>
      </c>
      <c r="F331" s="258" t="s">
        <v>472</v>
      </c>
      <c r="G331" s="256"/>
      <c r="H331" s="259">
        <v>1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5" t="s">
        <v>136</v>
      </c>
      <c r="AU331" s="265" t="s">
        <v>89</v>
      </c>
      <c r="AV331" s="13" t="s">
        <v>89</v>
      </c>
      <c r="AW331" s="13" t="s">
        <v>34</v>
      </c>
      <c r="AX331" s="13" t="s">
        <v>87</v>
      </c>
      <c r="AY331" s="265" t="s">
        <v>125</v>
      </c>
    </row>
    <row r="332" s="2" customFormat="1" ht="21.75" customHeight="1">
      <c r="A332" s="39"/>
      <c r="B332" s="40"/>
      <c r="C332" s="292" t="s">
        <v>473</v>
      </c>
      <c r="D332" s="292" t="s">
        <v>263</v>
      </c>
      <c r="E332" s="293" t="s">
        <v>474</v>
      </c>
      <c r="F332" s="294" t="s">
        <v>475</v>
      </c>
      <c r="G332" s="295" t="s">
        <v>367</v>
      </c>
      <c r="H332" s="296">
        <v>2</v>
      </c>
      <c r="I332" s="297"/>
      <c r="J332" s="298">
        <f>ROUND(I332*H332,2)</f>
        <v>0</v>
      </c>
      <c r="K332" s="299"/>
      <c r="L332" s="300"/>
      <c r="M332" s="301" t="s">
        <v>1</v>
      </c>
      <c r="N332" s="302" t="s">
        <v>44</v>
      </c>
      <c r="O332" s="92"/>
      <c r="P332" s="247">
        <f>O332*H332</f>
        <v>0</v>
      </c>
      <c r="Q332" s="247">
        <v>0</v>
      </c>
      <c r="R332" s="247">
        <f>Q332*H332</f>
        <v>0</v>
      </c>
      <c r="S332" s="247">
        <v>0</v>
      </c>
      <c r="T332" s="24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9" t="s">
        <v>174</v>
      </c>
      <c r="AT332" s="249" t="s">
        <v>263</v>
      </c>
      <c r="AU332" s="249" t="s">
        <v>89</v>
      </c>
      <c r="AY332" s="18" t="s">
        <v>125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8" t="s">
        <v>87</v>
      </c>
      <c r="BK332" s="250">
        <f>ROUND(I332*H332,2)</f>
        <v>0</v>
      </c>
      <c r="BL332" s="18" t="s">
        <v>132</v>
      </c>
      <c r="BM332" s="249" t="s">
        <v>476</v>
      </c>
    </row>
    <row r="333" s="2" customFormat="1">
      <c r="A333" s="39"/>
      <c r="B333" s="40"/>
      <c r="C333" s="41"/>
      <c r="D333" s="251" t="s">
        <v>134</v>
      </c>
      <c r="E333" s="41"/>
      <c r="F333" s="252" t="s">
        <v>475</v>
      </c>
      <c r="G333" s="41"/>
      <c r="H333" s="41"/>
      <c r="I333" s="145"/>
      <c r="J333" s="41"/>
      <c r="K333" s="41"/>
      <c r="L333" s="45"/>
      <c r="M333" s="253"/>
      <c r="N333" s="25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134</v>
      </c>
      <c r="AU333" s="18" t="s">
        <v>89</v>
      </c>
    </row>
    <row r="334" s="13" customFormat="1">
      <c r="A334" s="13"/>
      <c r="B334" s="255"/>
      <c r="C334" s="256"/>
      <c r="D334" s="251" t="s">
        <v>136</v>
      </c>
      <c r="E334" s="257" t="s">
        <v>1</v>
      </c>
      <c r="F334" s="258" t="s">
        <v>447</v>
      </c>
      <c r="G334" s="256"/>
      <c r="H334" s="259">
        <v>2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5" t="s">
        <v>136</v>
      </c>
      <c r="AU334" s="265" t="s">
        <v>89</v>
      </c>
      <c r="AV334" s="13" t="s">
        <v>89</v>
      </c>
      <c r="AW334" s="13" t="s">
        <v>34</v>
      </c>
      <c r="AX334" s="13" t="s">
        <v>87</v>
      </c>
      <c r="AY334" s="265" t="s">
        <v>125</v>
      </c>
    </row>
    <row r="335" s="2" customFormat="1" ht="21.75" customHeight="1">
      <c r="A335" s="39"/>
      <c r="B335" s="40"/>
      <c r="C335" s="292" t="s">
        <v>477</v>
      </c>
      <c r="D335" s="292" t="s">
        <v>263</v>
      </c>
      <c r="E335" s="293" t="s">
        <v>478</v>
      </c>
      <c r="F335" s="294" t="s">
        <v>479</v>
      </c>
      <c r="G335" s="295" t="s">
        <v>367</v>
      </c>
      <c r="H335" s="296">
        <v>1</v>
      </c>
      <c r="I335" s="297"/>
      <c r="J335" s="298">
        <f>ROUND(I335*H335,2)</f>
        <v>0</v>
      </c>
      <c r="K335" s="299"/>
      <c r="L335" s="300"/>
      <c r="M335" s="301" t="s">
        <v>1</v>
      </c>
      <c r="N335" s="302" t="s">
        <v>44</v>
      </c>
      <c r="O335" s="92"/>
      <c r="P335" s="247">
        <f>O335*H335</f>
        <v>0</v>
      </c>
      <c r="Q335" s="247">
        <v>0</v>
      </c>
      <c r="R335" s="247">
        <f>Q335*H335</f>
        <v>0</v>
      </c>
      <c r="S335" s="247">
        <v>0</v>
      </c>
      <c r="T335" s="24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9" t="s">
        <v>174</v>
      </c>
      <c r="AT335" s="249" t="s">
        <v>263</v>
      </c>
      <c r="AU335" s="249" t="s">
        <v>89</v>
      </c>
      <c r="AY335" s="18" t="s">
        <v>125</v>
      </c>
      <c r="BE335" s="250">
        <f>IF(N335="základní",J335,0)</f>
        <v>0</v>
      </c>
      <c r="BF335" s="250">
        <f>IF(N335="snížená",J335,0)</f>
        <v>0</v>
      </c>
      <c r="BG335" s="250">
        <f>IF(N335="zákl. přenesená",J335,0)</f>
        <v>0</v>
      </c>
      <c r="BH335" s="250">
        <f>IF(N335="sníž. přenesená",J335,0)</f>
        <v>0</v>
      </c>
      <c r="BI335" s="250">
        <f>IF(N335="nulová",J335,0)</f>
        <v>0</v>
      </c>
      <c r="BJ335" s="18" t="s">
        <v>87</v>
      </c>
      <c r="BK335" s="250">
        <f>ROUND(I335*H335,2)</f>
        <v>0</v>
      </c>
      <c r="BL335" s="18" t="s">
        <v>132</v>
      </c>
      <c r="BM335" s="249" t="s">
        <v>480</v>
      </c>
    </row>
    <row r="336" s="2" customFormat="1">
      <c r="A336" s="39"/>
      <c r="B336" s="40"/>
      <c r="C336" s="41"/>
      <c r="D336" s="251" t="s">
        <v>134</v>
      </c>
      <c r="E336" s="41"/>
      <c r="F336" s="252" t="s">
        <v>479</v>
      </c>
      <c r="G336" s="41"/>
      <c r="H336" s="41"/>
      <c r="I336" s="145"/>
      <c r="J336" s="41"/>
      <c r="K336" s="41"/>
      <c r="L336" s="45"/>
      <c r="M336" s="253"/>
      <c r="N336" s="254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134</v>
      </c>
      <c r="AU336" s="18" t="s">
        <v>89</v>
      </c>
    </row>
    <row r="337" s="13" customFormat="1">
      <c r="A337" s="13"/>
      <c r="B337" s="255"/>
      <c r="C337" s="256"/>
      <c r="D337" s="251" t="s">
        <v>136</v>
      </c>
      <c r="E337" s="257" t="s">
        <v>1</v>
      </c>
      <c r="F337" s="258" t="s">
        <v>472</v>
      </c>
      <c r="G337" s="256"/>
      <c r="H337" s="259">
        <v>1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5" t="s">
        <v>136</v>
      </c>
      <c r="AU337" s="265" t="s">
        <v>89</v>
      </c>
      <c r="AV337" s="13" t="s">
        <v>89</v>
      </c>
      <c r="AW337" s="13" t="s">
        <v>34</v>
      </c>
      <c r="AX337" s="13" t="s">
        <v>87</v>
      </c>
      <c r="AY337" s="265" t="s">
        <v>125</v>
      </c>
    </row>
    <row r="338" s="2" customFormat="1" ht="16.5" customHeight="1">
      <c r="A338" s="39"/>
      <c r="B338" s="40"/>
      <c r="C338" s="237" t="s">
        <v>481</v>
      </c>
      <c r="D338" s="237" t="s">
        <v>128</v>
      </c>
      <c r="E338" s="238" t="s">
        <v>482</v>
      </c>
      <c r="F338" s="239" t="s">
        <v>483</v>
      </c>
      <c r="G338" s="240" t="s">
        <v>131</v>
      </c>
      <c r="H338" s="241">
        <v>4.6079999999999997</v>
      </c>
      <c r="I338" s="242"/>
      <c r="J338" s="243">
        <f>ROUND(I338*H338,2)</f>
        <v>0</v>
      </c>
      <c r="K338" s="244"/>
      <c r="L338" s="45"/>
      <c r="M338" s="245" t="s">
        <v>1</v>
      </c>
      <c r="N338" s="246" t="s">
        <v>44</v>
      </c>
      <c r="O338" s="92"/>
      <c r="P338" s="247">
        <f>O338*H338</f>
        <v>0</v>
      </c>
      <c r="Q338" s="247">
        <v>2.45336</v>
      </c>
      <c r="R338" s="247">
        <f>Q338*H338</f>
        <v>11.305082879999999</v>
      </c>
      <c r="S338" s="247">
        <v>0</v>
      </c>
      <c r="T338" s="24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9" t="s">
        <v>132</v>
      </c>
      <c r="AT338" s="249" t="s">
        <v>128</v>
      </c>
      <c r="AU338" s="249" t="s">
        <v>89</v>
      </c>
      <c r="AY338" s="18" t="s">
        <v>125</v>
      </c>
      <c r="BE338" s="250">
        <f>IF(N338="základní",J338,0)</f>
        <v>0</v>
      </c>
      <c r="BF338" s="250">
        <f>IF(N338="snížená",J338,0)</f>
        <v>0</v>
      </c>
      <c r="BG338" s="250">
        <f>IF(N338="zákl. přenesená",J338,0)</f>
        <v>0</v>
      </c>
      <c r="BH338" s="250">
        <f>IF(N338="sníž. přenesená",J338,0)</f>
        <v>0</v>
      </c>
      <c r="BI338" s="250">
        <f>IF(N338="nulová",J338,0)</f>
        <v>0</v>
      </c>
      <c r="BJ338" s="18" t="s">
        <v>87</v>
      </c>
      <c r="BK338" s="250">
        <f>ROUND(I338*H338,2)</f>
        <v>0</v>
      </c>
      <c r="BL338" s="18" t="s">
        <v>132</v>
      </c>
      <c r="BM338" s="249" t="s">
        <v>484</v>
      </c>
    </row>
    <row r="339" s="2" customFormat="1">
      <c r="A339" s="39"/>
      <c r="B339" s="40"/>
      <c r="C339" s="41"/>
      <c r="D339" s="251" t="s">
        <v>134</v>
      </c>
      <c r="E339" s="41"/>
      <c r="F339" s="252" t="s">
        <v>485</v>
      </c>
      <c r="G339" s="41"/>
      <c r="H339" s="41"/>
      <c r="I339" s="145"/>
      <c r="J339" s="41"/>
      <c r="K339" s="41"/>
      <c r="L339" s="45"/>
      <c r="M339" s="253"/>
      <c r="N339" s="254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134</v>
      </c>
      <c r="AU339" s="18" t="s">
        <v>89</v>
      </c>
    </row>
    <row r="340" s="13" customFormat="1">
      <c r="A340" s="13"/>
      <c r="B340" s="255"/>
      <c r="C340" s="256"/>
      <c r="D340" s="251" t="s">
        <v>136</v>
      </c>
      <c r="E340" s="257" t="s">
        <v>1</v>
      </c>
      <c r="F340" s="258" t="s">
        <v>486</v>
      </c>
      <c r="G340" s="256"/>
      <c r="H340" s="259">
        <v>0.23400000000000001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5" t="s">
        <v>136</v>
      </c>
      <c r="AU340" s="265" t="s">
        <v>89</v>
      </c>
      <c r="AV340" s="13" t="s">
        <v>89</v>
      </c>
      <c r="AW340" s="13" t="s">
        <v>34</v>
      </c>
      <c r="AX340" s="13" t="s">
        <v>79</v>
      </c>
      <c r="AY340" s="265" t="s">
        <v>125</v>
      </c>
    </row>
    <row r="341" s="13" customFormat="1">
      <c r="A341" s="13"/>
      <c r="B341" s="255"/>
      <c r="C341" s="256"/>
      <c r="D341" s="251" t="s">
        <v>136</v>
      </c>
      <c r="E341" s="257" t="s">
        <v>1</v>
      </c>
      <c r="F341" s="258" t="s">
        <v>487</v>
      </c>
      <c r="G341" s="256"/>
      <c r="H341" s="259">
        <v>0.54700000000000004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5" t="s">
        <v>136</v>
      </c>
      <c r="AU341" s="265" t="s">
        <v>89</v>
      </c>
      <c r="AV341" s="13" t="s">
        <v>89</v>
      </c>
      <c r="AW341" s="13" t="s">
        <v>34</v>
      </c>
      <c r="AX341" s="13" t="s">
        <v>79</v>
      </c>
      <c r="AY341" s="265" t="s">
        <v>125</v>
      </c>
    </row>
    <row r="342" s="13" customFormat="1">
      <c r="A342" s="13"/>
      <c r="B342" s="255"/>
      <c r="C342" s="256"/>
      <c r="D342" s="251" t="s">
        <v>136</v>
      </c>
      <c r="E342" s="257" t="s">
        <v>1</v>
      </c>
      <c r="F342" s="258" t="s">
        <v>488</v>
      </c>
      <c r="G342" s="256"/>
      <c r="H342" s="259">
        <v>0.22500000000000001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5" t="s">
        <v>136</v>
      </c>
      <c r="AU342" s="265" t="s">
        <v>89</v>
      </c>
      <c r="AV342" s="13" t="s">
        <v>89</v>
      </c>
      <c r="AW342" s="13" t="s">
        <v>34</v>
      </c>
      <c r="AX342" s="13" t="s">
        <v>79</v>
      </c>
      <c r="AY342" s="265" t="s">
        <v>125</v>
      </c>
    </row>
    <row r="343" s="13" customFormat="1">
      <c r="A343" s="13"/>
      <c r="B343" s="255"/>
      <c r="C343" s="256"/>
      <c r="D343" s="251" t="s">
        <v>136</v>
      </c>
      <c r="E343" s="257" t="s">
        <v>1</v>
      </c>
      <c r="F343" s="258" t="s">
        <v>489</v>
      </c>
      <c r="G343" s="256"/>
      <c r="H343" s="259">
        <v>1.756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5" t="s">
        <v>136</v>
      </c>
      <c r="AU343" s="265" t="s">
        <v>89</v>
      </c>
      <c r="AV343" s="13" t="s">
        <v>89</v>
      </c>
      <c r="AW343" s="13" t="s">
        <v>34</v>
      </c>
      <c r="AX343" s="13" t="s">
        <v>79</v>
      </c>
      <c r="AY343" s="265" t="s">
        <v>125</v>
      </c>
    </row>
    <row r="344" s="13" customFormat="1">
      <c r="A344" s="13"/>
      <c r="B344" s="255"/>
      <c r="C344" s="256"/>
      <c r="D344" s="251" t="s">
        <v>136</v>
      </c>
      <c r="E344" s="257" t="s">
        <v>1</v>
      </c>
      <c r="F344" s="258" t="s">
        <v>490</v>
      </c>
      <c r="G344" s="256"/>
      <c r="H344" s="259">
        <v>1.274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5" t="s">
        <v>136</v>
      </c>
      <c r="AU344" s="265" t="s">
        <v>89</v>
      </c>
      <c r="AV344" s="13" t="s">
        <v>89</v>
      </c>
      <c r="AW344" s="13" t="s">
        <v>34</v>
      </c>
      <c r="AX344" s="13" t="s">
        <v>79</v>
      </c>
      <c r="AY344" s="265" t="s">
        <v>125</v>
      </c>
    </row>
    <row r="345" s="13" customFormat="1">
      <c r="A345" s="13"/>
      <c r="B345" s="255"/>
      <c r="C345" s="256"/>
      <c r="D345" s="251" t="s">
        <v>136</v>
      </c>
      <c r="E345" s="257" t="s">
        <v>1</v>
      </c>
      <c r="F345" s="258" t="s">
        <v>491</v>
      </c>
      <c r="G345" s="256"/>
      <c r="H345" s="259">
        <v>0.57199999999999995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5" t="s">
        <v>136</v>
      </c>
      <c r="AU345" s="265" t="s">
        <v>89</v>
      </c>
      <c r="AV345" s="13" t="s">
        <v>89</v>
      </c>
      <c r="AW345" s="13" t="s">
        <v>34</v>
      </c>
      <c r="AX345" s="13" t="s">
        <v>79</v>
      </c>
      <c r="AY345" s="265" t="s">
        <v>125</v>
      </c>
    </row>
    <row r="346" s="14" customFormat="1">
      <c r="A346" s="14"/>
      <c r="B346" s="266"/>
      <c r="C346" s="267"/>
      <c r="D346" s="251" t="s">
        <v>136</v>
      </c>
      <c r="E346" s="268" t="s">
        <v>1</v>
      </c>
      <c r="F346" s="269" t="s">
        <v>167</v>
      </c>
      <c r="G346" s="267"/>
      <c r="H346" s="270">
        <v>4.6079999999999997</v>
      </c>
      <c r="I346" s="271"/>
      <c r="J346" s="267"/>
      <c r="K346" s="267"/>
      <c r="L346" s="272"/>
      <c r="M346" s="273"/>
      <c r="N346" s="274"/>
      <c r="O346" s="274"/>
      <c r="P346" s="274"/>
      <c r="Q346" s="274"/>
      <c r="R346" s="274"/>
      <c r="S346" s="274"/>
      <c r="T346" s="27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6" t="s">
        <v>136</v>
      </c>
      <c r="AU346" s="276" t="s">
        <v>89</v>
      </c>
      <c r="AV346" s="14" t="s">
        <v>132</v>
      </c>
      <c r="AW346" s="14" t="s">
        <v>34</v>
      </c>
      <c r="AX346" s="14" t="s">
        <v>87</v>
      </c>
      <c r="AY346" s="276" t="s">
        <v>125</v>
      </c>
    </row>
    <row r="347" s="2" customFormat="1" ht="21.75" customHeight="1">
      <c r="A347" s="39"/>
      <c r="B347" s="40"/>
      <c r="C347" s="237" t="s">
        <v>492</v>
      </c>
      <c r="D347" s="237" t="s">
        <v>128</v>
      </c>
      <c r="E347" s="238" t="s">
        <v>493</v>
      </c>
      <c r="F347" s="239" t="s">
        <v>494</v>
      </c>
      <c r="G347" s="240" t="s">
        <v>316</v>
      </c>
      <c r="H347" s="241">
        <v>38.862000000000002</v>
      </c>
      <c r="I347" s="242"/>
      <c r="J347" s="243">
        <f>ROUND(I347*H347,2)</f>
        <v>0</v>
      </c>
      <c r="K347" s="244"/>
      <c r="L347" s="45"/>
      <c r="M347" s="245" t="s">
        <v>1</v>
      </c>
      <c r="N347" s="246" t="s">
        <v>44</v>
      </c>
      <c r="O347" s="92"/>
      <c r="P347" s="247">
        <f>O347*H347</f>
        <v>0</v>
      </c>
      <c r="Q347" s="247">
        <v>0.0066299999999999996</v>
      </c>
      <c r="R347" s="247">
        <f>Q347*H347</f>
        <v>0.25765505999999999</v>
      </c>
      <c r="S347" s="247">
        <v>0</v>
      </c>
      <c r="T347" s="24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9" t="s">
        <v>132</v>
      </c>
      <c r="AT347" s="249" t="s">
        <v>128</v>
      </c>
      <c r="AU347" s="249" t="s">
        <v>89</v>
      </c>
      <c r="AY347" s="18" t="s">
        <v>125</v>
      </c>
      <c r="BE347" s="250">
        <f>IF(N347="základní",J347,0)</f>
        <v>0</v>
      </c>
      <c r="BF347" s="250">
        <f>IF(N347="snížená",J347,0)</f>
        <v>0</v>
      </c>
      <c r="BG347" s="250">
        <f>IF(N347="zákl. přenesená",J347,0)</f>
        <v>0</v>
      </c>
      <c r="BH347" s="250">
        <f>IF(N347="sníž. přenesená",J347,0)</f>
        <v>0</v>
      </c>
      <c r="BI347" s="250">
        <f>IF(N347="nulová",J347,0)</f>
        <v>0</v>
      </c>
      <c r="BJ347" s="18" t="s">
        <v>87</v>
      </c>
      <c r="BK347" s="250">
        <f>ROUND(I347*H347,2)</f>
        <v>0</v>
      </c>
      <c r="BL347" s="18" t="s">
        <v>132</v>
      </c>
      <c r="BM347" s="249" t="s">
        <v>495</v>
      </c>
    </row>
    <row r="348" s="2" customFormat="1">
      <c r="A348" s="39"/>
      <c r="B348" s="40"/>
      <c r="C348" s="41"/>
      <c r="D348" s="251" t="s">
        <v>134</v>
      </c>
      <c r="E348" s="41"/>
      <c r="F348" s="252" t="s">
        <v>496</v>
      </c>
      <c r="G348" s="41"/>
      <c r="H348" s="41"/>
      <c r="I348" s="145"/>
      <c r="J348" s="41"/>
      <c r="K348" s="41"/>
      <c r="L348" s="45"/>
      <c r="M348" s="253"/>
      <c r="N348" s="254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134</v>
      </c>
      <c r="AU348" s="18" t="s">
        <v>89</v>
      </c>
    </row>
    <row r="349" s="13" customFormat="1">
      <c r="A349" s="13"/>
      <c r="B349" s="255"/>
      <c r="C349" s="256"/>
      <c r="D349" s="251" t="s">
        <v>136</v>
      </c>
      <c r="E349" s="257" t="s">
        <v>1</v>
      </c>
      <c r="F349" s="258" t="s">
        <v>497</v>
      </c>
      <c r="G349" s="256"/>
      <c r="H349" s="259">
        <v>1.74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5" t="s">
        <v>136</v>
      </c>
      <c r="AU349" s="265" t="s">
        <v>89</v>
      </c>
      <c r="AV349" s="13" t="s">
        <v>89</v>
      </c>
      <c r="AW349" s="13" t="s">
        <v>34</v>
      </c>
      <c r="AX349" s="13" t="s">
        <v>79</v>
      </c>
      <c r="AY349" s="265" t="s">
        <v>125</v>
      </c>
    </row>
    <row r="350" s="13" customFormat="1">
      <c r="A350" s="13"/>
      <c r="B350" s="255"/>
      <c r="C350" s="256"/>
      <c r="D350" s="251" t="s">
        <v>136</v>
      </c>
      <c r="E350" s="257" t="s">
        <v>1</v>
      </c>
      <c r="F350" s="258" t="s">
        <v>498</v>
      </c>
      <c r="G350" s="256"/>
      <c r="H350" s="259">
        <v>4.7779999999999996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5" t="s">
        <v>136</v>
      </c>
      <c r="AU350" s="265" t="s">
        <v>89</v>
      </c>
      <c r="AV350" s="13" t="s">
        <v>89</v>
      </c>
      <c r="AW350" s="13" t="s">
        <v>34</v>
      </c>
      <c r="AX350" s="13" t="s">
        <v>79</v>
      </c>
      <c r="AY350" s="265" t="s">
        <v>125</v>
      </c>
    </row>
    <row r="351" s="13" customFormat="1">
      <c r="A351" s="13"/>
      <c r="B351" s="255"/>
      <c r="C351" s="256"/>
      <c r="D351" s="251" t="s">
        <v>136</v>
      </c>
      <c r="E351" s="257" t="s">
        <v>1</v>
      </c>
      <c r="F351" s="258" t="s">
        <v>499</v>
      </c>
      <c r="G351" s="256"/>
      <c r="H351" s="259">
        <v>2.3999999999999999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5" t="s">
        <v>136</v>
      </c>
      <c r="AU351" s="265" t="s">
        <v>89</v>
      </c>
      <c r="AV351" s="13" t="s">
        <v>89</v>
      </c>
      <c r="AW351" s="13" t="s">
        <v>34</v>
      </c>
      <c r="AX351" s="13" t="s">
        <v>79</v>
      </c>
      <c r="AY351" s="265" t="s">
        <v>125</v>
      </c>
    </row>
    <row r="352" s="13" customFormat="1">
      <c r="A352" s="13"/>
      <c r="B352" s="255"/>
      <c r="C352" s="256"/>
      <c r="D352" s="251" t="s">
        <v>136</v>
      </c>
      <c r="E352" s="257" t="s">
        <v>1</v>
      </c>
      <c r="F352" s="258" t="s">
        <v>500</v>
      </c>
      <c r="G352" s="256"/>
      <c r="H352" s="259">
        <v>16.916</v>
      </c>
      <c r="I352" s="260"/>
      <c r="J352" s="256"/>
      <c r="K352" s="256"/>
      <c r="L352" s="261"/>
      <c r="M352" s="262"/>
      <c r="N352" s="263"/>
      <c r="O352" s="263"/>
      <c r="P352" s="263"/>
      <c r="Q352" s="263"/>
      <c r="R352" s="263"/>
      <c r="S352" s="263"/>
      <c r="T352" s="26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5" t="s">
        <v>136</v>
      </c>
      <c r="AU352" s="265" t="s">
        <v>89</v>
      </c>
      <c r="AV352" s="13" t="s">
        <v>89</v>
      </c>
      <c r="AW352" s="13" t="s">
        <v>34</v>
      </c>
      <c r="AX352" s="13" t="s">
        <v>79</v>
      </c>
      <c r="AY352" s="265" t="s">
        <v>125</v>
      </c>
    </row>
    <row r="353" s="13" customFormat="1">
      <c r="A353" s="13"/>
      <c r="B353" s="255"/>
      <c r="C353" s="256"/>
      <c r="D353" s="251" t="s">
        <v>136</v>
      </c>
      <c r="E353" s="257" t="s">
        <v>1</v>
      </c>
      <c r="F353" s="258" t="s">
        <v>501</v>
      </c>
      <c r="G353" s="256"/>
      <c r="H353" s="259">
        <v>8.4290000000000003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5" t="s">
        <v>136</v>
      </c>
      <c r="AU353" s="265" t="s">
        <v>89</v>
      </c>
      <c r="AV353" s="13" t="s">
        <v>89</v>
      </c>
      <c r="AW353" s="13" t="s">
        <v>34</v>
      </c>
      <c r="AX353" s="13" t="s">
        <v>79</v>
      </c>
      <c r="AY353" s="265" t="s">
        <v>125</v>
      </c>
    </row>
    <row r="354" s="13" customFormat="1">
      <c r="A354" s="13"/>
      <c r="B354" s="255"/>
      <c r="C354" s="256"/>
      <c r="D354" s="251" t="s">
        <v>136</v>
      </c>
      <c r="E354" s="257" t="s">
        <v>1</v>
      </c>
      <c r="F354" s="258" t="s">
        <v>502</v>
      </c>
      <c r="G354" s="256"/>
      <c r="H354" s="259">
        <v>4.5990000000000002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5" t="s">
        <v>136</v>
      </c>
      <c r="AU354" s="265" t="s">
        <v>89</v>
      </c>
      <c r="AV354" s="13" t="s">
        <v>89</v>
      </c>
      <c r="AW354" s="13" t="s">
        <v>34</v>
      </c>
      <c r="AX354" s="13" t="s">
        <v>79</v>
      </c>
      <c r="AY354" s="265" t="s">
        <v>125</v>
      </c>
    </row>
    <row r="355" s="14" customFormat="1">
      <c r="A355" s="14"/>
      <c r="B355" s="266"/>
      <c r="C355" s="267"/>
      <c r="D355" s="251" t="s">
        <v>136</v>
      </c>
      <c r="E355" s="268" t="s">
        <v>1</v>
      </c>
      <c r="F355" s="269" t="s">
        <v>167</v>
      </c>
      <c r="G355" s="267"/>
      <c r="H355" s="270">
        <v>38.861999999999995</v>
      </c>
      <c r="I355" s="271"/>
      <c r="J355" s="267"/>
      <c r="K355" s="267"/>
      <c r="L355" s="272"/>
      <c r="M355" s="273"/>
      <c r="N355" s="274"/>
      <c r="O355" s="274"/>
      <c r="P355" s="274"/>
      <c r="Q355" s="274"/>
      <c r="R355" s="274"/>
      <c r="S355" s="274"/>
      <c r="T355" s="27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6" t="s">
        <v>136</v>
      </c>
      <c r="AU355" s="276" t="s">
        <v>89</v>
      </c>
      <c r="AV355" s="14" t="s">
        <v>132</v>
      </c>
      <c r="AW355" s="14" t="s">
        <v>34</v>
      </c>
      <c r="AX355" s="14" t="s">
        <v>87</v>
      </c>
      <c r="AY355" s="276" t="s">
        <v>125</v>
      </c>
    </row>
    <row r="356" s="2" customFormat="1" ht="21.75" customHeight="1">
      <c r="A356" s="39"/>
      <c r="B356" s="40"/>
      <c r="C356" s="237" t="s">
        <v>503</v>
      </c>
      <c r="D356" s="237" t="s">
        <v>128</v>
      </c>
      <c r="E356" s="238" t="s">
        <v>504</v>
      </c>
      <c r="F356" s="239" t="s">
        <v>505</v>
      </c>
      <c r="G356" s="240" t="s">
        <v>316</v>
      </c>
      <c r="H356" s="241">
        <v>38.862000000000002</v>
      </c>
      <c r="I356" s="242"/>
      <c r="J356" s="243">
        <f>ROUND(I356*H356,2)</f>
        <v>0</v>
      </c>
      <c r="K356" s="244"/>
      <c r="L356" s="45"/>
      <c r="M356" s="245" t="s">
        <v>1</v>
      </c>
      <c r="N356" s="246" t="s">
        <v>44</v>
      </c>
      <c r="O356" s="92"/>
      <c r="P356" s="247">
        <f>O356*H356</f>
        <v>0</v>
      </c>
      <c r="Q356" s="247">
        <v>0</v>
      </c>
      <c r="R356" s="247">
        <f>Q356*H356</f>
        <v>0</v>
      </c>
      <c r="S356" s="247">
        <v>0</v>
      </c>
      <c r="T356" s="24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9" t="s">
        <v>132</v>
      </c>
      <c r="AT356" s="249" t="s">
        <v>128</v>
      </c>
      <c r="AU356" s="249" t="s">
        <v>89</v>
      </c>
      <c r="AY356" s="18" t="s">
        <v>125</v>
      </c>
      <c r="BE356" s="250">
        <f>IF(N356="základní",J356,0)</f>
        <v>0</v>
      </c>
      <c r="BF356" s="250">
        <f>IF(N356="snížená",J356,0)</f>
        <v>0</v>
      </c>
      <c r="BG356" s="250">
        <f>IF(N356="zákl. přenesená",J356,0)</f>
        <v>0</v>
      </c>
      <c r="BH356" s="250">
        <f>IF(N356="sníž. přenesená",J356,0)</f>
        <v>0</v>
      </c>
      <c r="BI356" s="250">
        <f>IF(N356="nulová",J356,0)</f>
        <v>0</v>
      </c>
      <c r="BJ356" s="18" t="s">
        <v>87</v>
      </c>
      <c r="BK356" s="250">
        <f>ROUND(I356*H356,2)</f>
        <v>0</v>
      </c>
      <c r="BL356" s="18" t="s">
        <v>132</v>
      </c>
      <c r="BM356" s="249" t="s">
        <v>506</v>
      </c>
    </row>
    <row r="357" s="2" customFormat="1">
      <c r="A357" s="39"/>
      <c r="B357" s="40"/>
      <c r="C357" s="41"/>
      <c r="D357" s="251" t="s">
        <v>134</v>
      </c>
      <c r="E357" s="41"/>
      <c r="F357" s="252" t="s">
        <v>507</v>
      </c>
      <c r="G357" s="41"/>
      <c r="H357" s="41"/>
      <c r="I357" s="145"/>
      <c r="J357" s="41"/>
      <c r="K357" s="41"/>
      <c r="L357" s="45"/>
      <c r="M357" s="253"/>
      <c r="N357" s="254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134</v>
      </c>
      <c r="AU357" s="18" t="s">
        <v>89</v>
      </c>
    </row>
    <row r="358" s="13" customFormat="1">
      <c r="A358" s="13"/>
      <c r="B358" s="255"/>
      <c r="C358" s="256"/>
      <c r="D358" s="251" t="s">
        <v>136</v>
      </c>
      <c r="E358" s="257" t="s">
        <v>1</v>
      </c>
      <c r="F358" s="258" t="s">
        <v>497</v>
      </c>
      <c r="G358" s="256"/>
      <c r="H358" s="259">
        <v>1.74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5" t="s">
        <v>136</v>
      </c>
      <c r="AU358" s="265" t="s">
        <v>89</v>
      </c>
      <c r="AV358" s="13" t="s">
        <v>89</v>
      </c>
      <c r="AW358" s="13" t="s">
        <v>34</v>
      </c>
      <c r="AX358" s="13" t="s">
        <v>79</v>
      </c>
      <c r="AY358" s="265" t="s">
        <v>125</v>
      </c>
    </row>
    <row r="359" s="13" customFormat="1">
      <c r="A359" s="13"/>
      <c r="B359" s="255"/>
      <c r="C359" s="256"/>
      <c r="D359" s="251" t="s">
        <v>136</v>
      </c>
      <c r="E359" s="257" t="s">
        <v>1</v>
      </c>
      <c r="F359" s="258" t="s">
        <v>498</v>
      </c>
      <c r="G359" s="256"/>
      <c r="H359" s="259">
        <v>4.7779999999999996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5" t="s">
        <v>136</v>
      </c>
      <c r="AU359" s="265" t="s">
        <v>89</v>
      </c>
      <c r="AV359" s="13" t="s">
        <v>89</v>
      </c>
      <c r="AW359" s="13" t="s">
        <v>34</v>
      </c>
      <c r="AX359" s="13" t="s">
        <v>79</v>
      </c>
      <c r="AY359" s="265" t="s">
        <v>125</v>
      </c>
    </row>
    <row r="360" s="13" customFormat="1">
      <c r="A360" s="13"/>
      <c r="B360" s="255"/>
      <c r="C360" s="256"/>
      <c r="D360" s="251" t="s">
        <v>136</v>
      </c>
      <c r="E360" s="257" t="s">
        <v>1</v>
      </c>
      <c r="F360" s="258" t="s">
        <v>499</v>
      </c>
      <c r="G360" s="256"/>
      <c r="H360" s="259">
        <v>2.3999999999999999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5" t="s">
        <v>136</v>
      </c>
      <c r="AU360" s="265" t="s">
        <v>89</v>
      </c>
      <c r="AV360" s="13" t="s">
        <v>89</v>
      </c>
      <c r="AW360" s="13" t="s">
        <v>34</v>
      </c>
      <c r="AX360" s="13" t="s">
        <v>79</v>
      </c>
      <c r="AY360" s="265" t="s">
        <v>125</v>
      </c>
    </row>
    <row r="361" s="13" customFormat="1">
      <c r="A361" s="13"/>
      <c r="B361" s="255"/>
      <c r="C361" s="256"/>
      <c r="D361" s="251" t="s">
        <v>136</v>
      </c>
      <c r="E361" s="257" t="s">
        <v>1</v>
      </c>
      <c r="F361" s="258" t="s">
        <v>500</v>
      </c>
      <c r="G361" s="256"/>
      <c r="H361" s="259">
        <v>16.916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5" t="s">
        <v>136</v>
      </c>
      <c r="AU361" s="265" t="s">
        <v>89</v>
      </c>
      <c r="AV361" s="13" t="s">
        <v>89</v>
      </c>
      <c r="AW361" s="13" t="s">
        <v>34</v>
      </c>
      <c r="AX361" s="13" t="s">
        <v>79</v>
      </c>
      <c r="AY361" s="265" t="s">
        <v>125</v>
      </c>
    </row>
    <row r="362" s="13" customFormat="1">
      <c r="A362" s="13"/>
      <c r="B362" s="255"/>
      <c r="C362" s="256"/>
      <c r="D362" s="251" t="s">
        <v>136</v>
      </c>
      <c r="E362" s="257" t="s">
        <v>1</v>
      </c>
      <c r="F362" s="258" t="s">
        <v>501</v>
      </c>
      <c r="G362" s="256"/>
      <c r="H362" s="259">
        <v>8.4290000000000003</v>
      </c>
      <c r="I362" s="260"/>
      <c r="J362" s="256"/>
      <c r="K362" s="256"/>
      <c r="L362" s="261"/>
      <c r="M362" s="262"/>
      <c r="N362" s="263"/>
      <c r="O362" s="263"/>
      <c r="P362" s="263"/>
      <c r="Q362" s="263"/>
      <c r="R362" s="263"/>
      <c r="S362" s="263"/>
      <c r="T362" s="26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5" t="s">
        <v>136</v>
      </c>
      <c r="AU362" s="265" t="s">
        <v>89</v>
      </c>
      <c r="AV362" s="13" t="s">
        <v>89</v>
      </c>
      <c r="AW362" s="13" t="s">
        <v>34</v>
      </c>
      <c r="AX362" s="13" t="s">
        <v>79</v>
      </c>
      <c r="AY362" s="265" t="s">
        <v>125</v>
      </c>
    </row>
    <row r="363" s="13" customFormat="1">
      <c r="A363" s="13"/>
      <c r="B363" s="255"/>
      <c r="C363" s="256"/>
      <c r="D363" s="251" t="s">
        <v>136</v>
      </c>
      <c r="E363" s="257" t="s">
        <v>1</v>
      </c>
      <c r="F363" s="258" t="s">
        <v>502</v>
      </c>
      <c r="G363" s="256"/>
      <c r="H363" s="259">
        <v>4.5990000000000002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5" t="s">
        <v>136</v>
      </c>
      <c r="AU363" s="265" t="s">
        <v>89</v>
      </c>
      <c r="AV363" s="13" t="s">
        <v>89</v>
      </c>
      <c r="AW363" s="13" t="s">
        <v>34</v>
      </c>
      <c r="AX363" s="13" t="s">
        <v>79</v>
      </c>
      <c r="AY363" s="265" t="s">
        <v>125</v>
      </c>
    </row>
    <row r="364" s="14" customFormat="1">
      <c r="A364" s="14"/>
      <c r="B364" s="266"/>
      <c r="C364" s="267"/>
      <c r="D364" s="251" t="s">
        <v>136</v>
      </c>
      <c r="E364" s="268" t="s">
        <v>1</v>
      </c>
      <c r="F364" s="269" t="s">
        <v>167</v>
      </c>
      <c r="G364" s="267"/>
      <c r="H364" s="270">
        <v>38.861999999999995</v>
      </c>
      <c r="I364" s="271"/>
      <c r="J364" s="267"/>
      <c r="K364" s="267"/>
      <c r="L364" s="272"/>
      <c r="M364" s="273"/>
      <c r="N364" s="274"/>
      <c r="O364" s="274"/>
      <c r="P364" s="274"/>
      <c r="Q364" s="274"/>
      <c r="R364" s="274"/>
      <c r="S364" s="274"/>
      <c r="T364" s="27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6" t="s">
        <v>136</v>
      </c>
      <c r="AU364" s="276" t="s">
        <v>89</v>
      </c>
      <c r="AV364" s="14" t="s">
        <v>132</v>
      </c>
      <c r="AW364" s="14" t="s">
        <v>34</v>
      </c>
      <c r="AX364" s="14" t="s">
        <v>87</v>
      </c>
      <c r="AY364" s="276" t="s">
        <v>125</v>
      </c>
    </row>
    <row r="365" s="2" customFormat="1" ht="21.75" customHeight="1">
      <c r="A365" s="39"/>
      <c r="B365" s="40"/>
      <c r="C365" s="237" t="s">
        <v>508</v>
      </c>
      <c r="D365" s="237" t="s">
        <v>128</v>
      </c>
      <c r="E365" s="238" t="s">
        <v>509</v>
      </c>
      <c r="F365" s="239" t="s">
        <v>510</v>
      </c>
      <c r="G365" s="240" t="s">
        <v>316</v>
      </c>
      <c r="H365" s="241">
        <v>10.901999999999999</v>
      </c>
      <c r="I365" s="242"/>
      <c r="J365" s="243">
        <f>ROUND(I365*H365,2)</f>
        <v>0</v>
      </c>
      <c r="K365" s="244"/>
      <c r="L365" s="45"/>
      <c r="M365" s="245" t="s">
        <v>1</v>
      </c>
      <c r="N365" s="246" t="s">
        <v>44</v>
      </c>
      <c r="O365" s="92"/>
      <c r="P365" s="247">
        <f>O365*H365</f>
        <v>0</v>
      </c>
      <c r="Q365" s="247">
        <v>0.0013400000000000001</v>
      </c>
      <c r="R365" s="247">
        <f>Q365*H365</f>
        <v>0.014608679999999999</v>
      </c>
      <c r="S365" s="247">
        <v>0</v>
      </c>
      <c r="T365" s="24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9" t="s">
        <v>132</v>
      </c>
      <c r="AT365" s="249" t="s">
        <v>128</v>
      </c>
      <c r="AU365" s="249" t="s">
        <v>89</v>
      </c>
      <c r="AY365" s="18" t="s">
        <v>125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8" t="s">
        <v>87</v>
      </c>
      <c r="BK365" s="250">
        <f>ROUND(I365*H365,2)</f>
        <v>0</v>
      </c>
      <c r="BL365" s="18" t="s">
        <v>132</v>
      </c>
      <c r="BM365" s="249" t="s">
        <v>511</v>
      </c>
    </row>
    <row r="366" s="2" customFormat="1">
      <c r="A366" s="39"/>
      <c r="B366" s="40"/>
      <c r="C366" s="41"/>
      <c r="D366" s="251" t="s">
        <v>134</v>
      </c>
      <c r="E366" s="41"/>
      <c r="F366" s="252" t="s">
        <v>512</v>
      </c>
      <c r="G366" s="41"/>
      <c r="H366" s="41"/>
      <c r="I366" s="145"/>
      <c r="J366" s="41"/>
      <c r="K366" s="41"/>
      <c r="L366" s="45"/>
      <c r="M366" s="253"/>
      <c r="N366" s="254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134</v>
      </c>
      <c r="AU366" s="18" t="s">
        <v>89</v>
      </c>
    </row>
    <row r="367" s="13" customFormat="1">
      <c r="A367" s="13"/>
      <c r="B367" s="255"/>
      <c r="C367" s="256"/>
      <c r="D367" s="251" t="s">
        <v>136</v>
      </c>
      <c r="E367" s="257" t="s">
        <v>1</v>
      </c>
      <c r="F367" s="258" t="s">
        <v>513</v>
      </c>
      <c r="G367" s="256"/>
      <c r="H367" s="259">
        <v>1.8180000000000001</v>
      </c>
      <c r="I367" s="260"/>
      <c r="J367" s="256"/>
      <c r="K367" s="256"/>
      <c r="L367" s="261"/>
      <c r="M367" s="262"/>
      <c r="N367" s="263"/>
      <c r="O367" s="263"/>
      <c r="P367" s="263"/>
      <c r="Q367" s="263"/>
      <c r="R367" s="263"/>
      <c r="S367" s="263"/>
      <c r="T367" s="26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5" t="s">
        <v>136</v>
      </c>
      <c r="AU367" s="265" t="s">
        <v>89</v>
      </c>
      <c r="AV367" s="13" t="s">
        <v>89</v>
      </c>
      <c r="AW367" s="13" t="s">
        <v>34</v>
      </c>
      <c r="AX367" s="13" t="s">
        <v>79</v>
      </c>
      <c r="AY367" s="265" t="s">
        <v>125</v>
      </c>
    </row>
    <row r="368" s="13" customFormat="1">
      <c r="A368" s="13"/>
      <c r="B368" s="255"/>
      <c r="C368" s="256"/>
      <c r="D368" s="251" t="s">
        <v>136</v>
      </c>
      <c r="E368" s="257" t="s">
        <v>1</v>
      </c>
      <c r="F368" s="258" t="s">
        <v>514</v>
      </c>
      <c r="G368" s="256"/>
      <c r="H368" s="259">
        <v>0.90000000000000002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5" t="s">
        <v>136</v>
      </c>
      <c r="AU368" s="265" t="s">
        <v>89</v>
      </c>
      <c r="AV368" s="13" t="s">
        <v>89</v>
      </c>
      <c r="AW368" s="13" t="s">
        <v>34</v>
      </c>
      <c r="AX368" s="13" t="s">
        <v>79</v>
      </c>
      <c r="AY368" s="265" t="s">
        <v>125</v>
      </c>
    </row>
    <row r="369" s="13" customFormat="1">
      <c r="A369" s="13"/>
      <c r="B369" s="255"/>
      <c r="C369" s="256"/>
      <c r="D369" s="251" t="s">
        <v>136</v>
      </c>
      <c r="E369" s="257" t="s">
        <v>1</v>
      </c>
      <c r="F369" s="258" t="s">
        <v>515</v>
      </c>
      <c r="G369" s="256"/>
      <c r="H369" s="259">
        <v>5.016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5" t="s">
        <v>136</v>
      </c>
      <c r="AU369" s="265" t="s">
        <v>89</v>
      </c>
      <c r="AV369" s="13" t="s">
        <v>89</v>
      </c>
      <c r="AW369" s="13" t="s">
        <v>34</v>
      </c>
      <c r="AX369" s="13" t="s">
        <v>79</v>
      </c>
      <c r="AY369" s="265" t="s">
        <v>125</v>
      </c>
    </row>
    <row r="370" s="13" customFormat="1">
      <c r="A370" s="13"/>
      <c r="B370" s="255"/>
      <c r="C370" s="256"/>
      <c r="D370" s="251" t="s">
        <v>136</v>
      </c>
      <c r="E370" s="257" t="s">
        <v>1</v>
      </c>
      <c r="F370" s="258" t="s">
        <v>516</v>
      </c>
      <c r="G370" s="256"/>
      <c r="H370" s="259">
        <v>1.8089999999999999</v>
      </c>
      <c r="I370" s="260"/>
      <c r="J370" s="256"/>
      <c r="K370" s="256"/>
      <c r="L370" s="261"/>
      <c r="M370" s="262"/>
      <c r="N370" s="263"/>
      <c r="O370" s="263"/>
      <c r="P370" s="263"/>
      <c r="Q370" s="263"/>
      <c r="R370" s="263"/>
      <c r="S370" s="263"/>
      <c r="T370" s="26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5" t="s">
        <v>136</v>
      </c>
      <c r="AU370" s="265" t="s">
        <v>89</v>
      </c>
      <c r="AV370" s="13" t="s">
        <v>89</v>
      </c>
      <c r="AW370" s="13" t="s">
        <v>34</v>
      </c>
      <c r="AX370" s="13" t="s">
        <v>79</v>
      </c>
      <c r="AY370" s="265" t="s">
        <v>125</v>
      </c>
    </row>
    <row r="371" s="13" customFormat="1">
      <c r="A371" s="13"/>
      <c r="B371" s="255"/>
      <c r="C371" s="256"/>
      <c r="D371" s="251" t="s">
        <v>136</v>
      </c>
      <c r="E371" s="257" t="s">
        <v>1</v>
      </c>
      <c r="F371" s="258" t="s">
        <v>517</v>
      </c>
      <c r="G371" s="256"/>
      <c r="H371" s="259">
        <v>1.359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5" t="s">
        <v>136</v>
      </c>
      <c r="AU371" s="265" t="s">
        <v>89</v>
      </c>
      <c r="AV371" s="13" t="s">
        <v>89</v>
      </c>
      <c r="AW371" s="13" t="s">
        <v>34</v>
      </c>
      <c r="AX371" s="13" t="s">
        <v>79</v>
      </c>
      <c r="AY371" s="265" t="s">
        <v>125</v>
      </c>
    </row>
    <row r="372" s="14" customFormat="1">
      <c r="A372" s="14"/>
      <c r="B372" s="266"/>
      <c r="C372" s="267"/>
      <c r="D372" s="251" t="s">
        <v>136</v>
      </c>
      <c r="E372" s="268" t="s">
        <v>1</v>
      </c>
      <c r="F372" s="269" t="s">
        <v>167</v>
      </c>
      <c r="G372" s="267"/>
      <c r="H372" s="270">
        <v>10.901999999999999</v>
      </c>
      <c r="I372" s="271"/>
      <c r="J372" s="267"/>
      <c r="K372" s="267"/>
      <c r="L372" s="272"/>
      <c r="M372" s="273"/>
      <c r="N372" s="274"/>
      <c r="O372" s="274"/>
      <c r="P372" s="274"/>
      <c r="Q372" s="274"/>
      <c r="R372" s="274"/>
      <c r="S372" s="274"/>
      <c r="T372" s="27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6" t="s">
        <v>136</v>
      </c>
      <c r="AU372" s="276" t="s">
        <v>89</v>
      </c>
      <c r="AV372" s="14" t="s">
        <v>132</v>
      </c>
      <c r="AW372" s="14" t="s">
        <v>34</v>
      </c>
      <c r="AX372" s="14" t="s">
        <v>87</v>
      </c>
      <c r="AY372" s="276" t="s">
        <v>125</v>
      </c>
    </row>
    <row r="373" s="2" customFormat="1" ht="21.75" customHeight="1">
      <c r="A373" s="39"/>
      <c r="B373" s="40"/>
      <c r="C373" s="237" t="s">
        <v>518</v>
      </c>
      <c r="D373" s="237" t="s">
        <v>128</v>
      </c>
      <c r="E373" s="238" t="s">
        <v>519</v>
      </c>
      <c r="F373" s="239" t="s">
        <v>520</v>
      </c>
      <c r="G373" s="240" t="s">
        <v>316</v>
      </c>
      <c r="H373" s="241">
        <v>10.901999999999999</v>
      </c>
      <c r="I373" s="242"/>
      <c r="J373" s="243">
        <f>ROUND(I373*H373,2)</f>
        <v>0</v>
      </c>
      <c r="K373" s="244"/>
      <c r="L373" s="45"/>
      <c r="M373" s="245" t="s">
        <v>1</v>
      </c>
      <c r="N373" s="246" t="s">
        <v>44</v>
      </c>
      <c r="O373" s="92"/>
      <c r="P373" s="247">
        <f>O373*H373</f>
        <v>0</v>
      </c>
      <c r="Q373" s="247">
        <v>0</v>
      </c>
      <c r="R373" s="247">
        <f>Q373*H373</f>
        <v>0</v>
      </c>
      <c r="S373" s="247">
        <v>0</v>
      </c>
      <c r="T373" s="248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9" t="s">
        <v>132</v>
      </c>
      <c r="AT373" s="249" t="s">
        <v>128</v>
      </c>
      <c r="AU373" s="249" t="s">
        <v>89</v>
      </c>
      <c r="AY373" s="18" t="s">
        <v>125</v>
      </c>
      <c r="BE373" s="250">
        <f>IF(N373="základní",J373,0)</f>
        <v>0</v>
      </c>
      <c r="BF373" s="250">
        <f>IF(N373="snížená",J373,0)</f>
        <v>0</v>
      </c>
      <c r="BG373" s="250">
        <f>IF(N373="zákl. přenesená",J373,0)</f>
        <v>0</v>
      </c>
      <c r="BH373" s="250">
        <f>IF(N373="sníž. přenesená",J373,0)</f>
        <v>0</v>
      </c>
      <c r="BI373" s="250">
        <f>IF(N373="nulová",J373,0)</f>
        <v>0</v>
      </c>
      <c r="BJ373" s="18" t="s">
        <v>87</v>
      </c>
      <c r="BK373" s="250">
        <f>ROUND(I373*H373,2)</f>
        <v>0</v>
      </c>
      <c r="BL373" s="18" t="s">
        <v>132</v>
      </c>
      <c r="BM373" s="249" t="s">
        <v>521</v>
      </c>
    </row>
    <row r="374" s="2" customFormat="1">
      <c r="A374" s="39"/>
      <c r="B374" s="40"/>
      <c r="C374" s="41"/>
      <c r="D374" s="251" t="s">
        <v>134</v>
      </c>
      <c r="E374" s="41"/>
      <c r="F374" s="252" t="s">
        <v>522</v>
      </c>
      <c r="G374" s="41"/>
      <c r="H374" s="41"/>
      <c r="I374" s="145"/>
      <c r="J374" s="41"/>
      <c r="K374" s="41"/>
      <c r="L374" s="45"/>
      <c r="M374" s="253"/>
      <c r="N374" s="254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134</v>
      </c>
      <c r="AU374" s="18" t="s">
        <v>89</v>
      </c>
    </row>
    <row r="375" s="13" customFormat="1">
      <c r="A375" s="13"/>
      <c r="B375" s="255"/>
      <c r="C375" s="256"/>
      <c r="D375" s="251" t="s">
        <v>136</v>
      </c>
      <c r="E375" s="257" t="s">
        <v>1</v>
      </c>
      <c r="F375" s="258" t="s">
        <v>513</v>
      </c>
      <c r="G375" s="256"/>
      <c r="H375" s="259">
        <v>1.8180000000000001</v>
      </c>
      <c r="I375" s="260"/>
      <c r="J375" s="256"/>
      <c r="K375" s="256"/>
      <c r="L375" s="261"/>
      <c r="M375" s="262"/>
      <c r="N375" s="263"/>
      <c r="O375" s="263"/>
      <c r="P375" s="263"/>
      <c r="Q375" s="263"/>
      <c r="R375" s="263"/>
      <c r="S375" s="263"/>
      <c r="T375" s="26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5" t="s">
        <v>136</v>
      </c>
      <c r="AU375" s="265" t="s">
        <v>89</v>
      </c>
      <c r="AV375" s="13" t="s">
        <v>89</v>
      </c>
      <c r="AW375" s="13" t="s">
        <v>34</v>
      </c>
      <c r="AX375" s="13" t="s">
        <v>79</v>
      </c>
      <c r="AY375" s="265" t="s">
        <v>125</v>
      </c>
    </row>
    <row r="376" s="13" customFormat="1">
      <c r="A376" s="13"/>
      <c r="B376" s="255"/>
      <c r="C376" s="256"/>
      <c r="D376" s="251" t="s">
        <v>136</v>
      </c>
      <c r="E376" s="257" t="s">
        <v>1</v>
      </c>
      <c r="F376" s="258" t="s">
        <v>514</v>
      </c>
      <c r="G376" s="256"/>
      <c r="H376" s="259">
        <v>0.90000000000000002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5" t="s">
        <v>136</v>
      </c>
      <c r="AU376" s="265" t="s">
        <v>89</v>
      </c>
      <c r="AV376" s="13" t="s">
        <v>89</v>
      </c>
      <c r="AW376" s="13" t="s">
        <v>34</v>
      </c>
      <c r="AX376" s="13" t="s">
        <v>79</v>
      </c>
      <c r="AY376" s="265" t="s">
        <v>125</v>
      </c>
    </row>
    <row r="377" s="13" customFormat="1">
      <c r="A377" s="13"/>
      <c r="B377" s="255"/>
      <c r="C377" s="256"/>
      <c r="D377" s="251" t="s">
        <v>136</v>
      </c>
      <c r="E377" s="257" t="s">
        <v>1</v>
      </c>
      <c r="F377" s="258" t="s">
        <v>515</v>
      </c>
      <c r="G377" s="256"/>
      <c r="H377" s="259">
        <v>5.016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5" t="s">
        <v>136</v>
      </c>
      <c r="AU377" s="265" t="s">
        <v>89</v>
      </c>
      <c r="AV377" s="13" t="s">
        <v>89</v>
      </c>
      <c r="AW377" s="13" t="s">
        <v>34</v>
      </c>
      <c r="AX377" s="13" t="s">
        <v>79</v>
      </c>
      <c r="AY377" s="265" t="s">
        <v>125</v>
      </c>
    </row>
    <row r="378" s="13" customFormat="1">
      <c r="A378" s="13"/>
      <c r="B378" s="255"/>
      <c r="C378" s="256"/>
      <c r="D378" s="251" t="s">
        <v>136</v>
      </c>
      <c r="E378" s="257" t="s">
        <v>1</v>
      </c>
      <c r="F378" s="258" t="s">
        <v>516</v>
      </c>
      <c r="G378" s="256"/>
      <c r="H378" s="259">
        <v>1.8089999999999999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5" t="s">
        <v>136</v>
      </c>
      <c r="AU378" s="265" t="s">
        <v>89</v>
      </c>
      <c r="AV378" s="13" t="s">
        <v>89</v>
      </c>
      <c r="AW378" s="13" t="s">
        <v>34</v>
      </c>
      <c r="AX378" s="13" t="s">
        <v>79</v>
      </c>
      <c r="AY378" s="265" t="s">
        <v>125</v>
      </c>
    </row>
    <row r="379" s="13" customFormat="1">
      <c r="A379" s="13"/>
      <c r="B379" s="255"/>
      <c r="C379" s="256"/>
      <c r="D379" s="251" t="s">
        <v>136</v>
      </c>
      <c r="E379" s="257" t="s">
        <v>1</v>
      </c>
      <c r="F379" s="258" t="s">
        <v>517</v>
      </c>
      <c r="G379" s="256"/>
      <c r="H379" s="259">
        <v>1.359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5" t="s">
        <v>136</v>
      </c>
      <c r="AU379" s="265" t="s">
        <v>89</v>
      </c>
      <c r="AV379" s="13" t="s">
        <v>89</v>
      </c>
      <c r="AW379" s="13" t="s">
        <v>34</v>
      </c>
      <c r="AX379" s="13" t="s">
        <v>79</v>
      </c>
      <c r="AY379" s="265" t="s">
        <v>125</v>
      </c>
    </row>
    <row r="380" s="14" customFormat="1">
      <c r="A380" s="14"/>
      <c r="B380" s="266"/>
      <c r="C380" s="267"/>
      <c r="D380" s="251" t="s">
        <v>136</v>
      </c>
      <c r="E380" s="268" t="s">
        <v>1</v>
      </c>
      <c r="F380" s="269" t="s">
        <v>167</v>
      </c>
      <c r="G380" s="267"/>
      <c r="H380" s="270">
        <v>10.901999999999999</v>
      </c>
      <c r="I380" s="271"/>
      <c r="J380" s="267"/>
      <c r="K380" s="267"/>
      <c r="L380" s="272"/>
      <c r="M380" s="273"/>
      <c r="N380" s="274"/>
      <c r="O380" s="274"/>
      <c r="P380" s="274"/>
      <c r="Q380" s="274"/>
      <c r="R380" s="274"/>
      <c r="S380" s="274"/>
      <c r="T380" s="27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6" t="s">
        <v>136</v>
      </c>
      <c r="AU380" s="276" t="s">
        <v>89</v>
      </c>
      <c r="AV380" s="14" t="s">
        <v>132</v>
      </c>
      <c r="AW380" s="14" t="s">
        <v>34</v>
      </c>
      <c r="AX380" s="14" t="s">
        <v>87</v>
      </c>
      <c r="AY380" s="276" t="s">
        <v>125</v>
      </c>
    </row>
    <row r="381" s="2" customFormat="1" ht="21.75" customHeight="1">
      <c r="A381" s="39"/>
      <c r="B381" s="40"/>
      <c r="C381" s="237" t="s">
        <v>523</v>
      </c>
      <c r="D381" s="237" t="s">
        <v>128</v>
      </c>
      <c r="E381" s="238" t="s">
        <v>524</v>
      </c>
      <c r="F381" s="239" t="s">
        <v>525</v>
      </c>
      <c r="G381" s="240" t="s">
        <v>142</v>
      </c>
      <c r="H381" s="241">
        <v>2.0270000000000001</v>
      </c>
      <c r="I381" s="242"/>
      <c r="J381" s="243">
        <f>ROUND(I381*H381,2)</f>
        <v>0</v>
      </c>
      <c r="K381" s="244"/>
      <c r="L381" s="45"/>
      <c r="M381" s="245" t="s">
        <v>1</v>
      </c>
      <c r="N381" s="246" t="s">
        <v>44</v>
      </c>
      <c r="O381" s="92"/>
      <c r="P381" s="247">
        <f>O381*H381</f>
        <v>0</v>
      </c>
      <c r="Q381" s="247">
        <v>1.05464</v>
      </c>
      <c r="R381" s="247">
        <f>Q381*H381</f>
        <v>2.1377552800000004</v>
      </c>
      <c r="S381" s="247">
        <v>0</v>
      </c>
      <c r="T381" s="24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9" t="s">
        <v>132</v>
      </c>
      <c r="AT381" s="249" t="s">
        <v>128</v>
      </c>
      <c r="AU381" s="249" t="s">
        <v>89</v>
      </c>
      <c r="AY381" s="18" t="s">
        <v>125</v>
      </c>
      <c r="BE381" s="250">
        <f>IF(N381="základní",J381,0)</f>
        <v>0</v>
      </c>
      <c r="BF381" s="250">
        <f>IF(N381="snížená",J381,0)</f>
        <v>0</v>
      </c>
      <c r="BG381" s="250">
        <f>IF(N381="zákl. přenesená",J381,0)</f>
        <v>0</v>
      </c>
      <c r="BH381" s="250">
        <f>IF(N381="sníž. přenesená",J381,0)</f>
        <v>0</v>
      </c>
      <c r="BI381" s="250">
        <f>IF(N381="nulová",J381,0)</f>
        <v>0</v>
      </c>
      <c r="BJ381" s="18" t="s">
        <v>87</v>
      </c>
      <c r="BK381" s="250">
        <f>ROUND(I381*H381,2)</f>
        <v>0</v>
      </c>
      <c r="BL381" s="18" t="s">
        <v>132</v>
      </c>
      <c r="BM381" s="249" t="s">
        <v>526</v>
      </c>
    </row>
    <row r="382" s="2" customFormat="1">
      <c r="A382" s="39"/>
      <c r="B382" s="40"/>
      <c r="C382" s="41"/>
      <c r="D382" s="251" t="s">
        <v>134</v>
      </c>
      <c r="E382" s="41"/>
      <c r="F382" s="252" t="s">
        <v>527</v>
      </c>
      <c r="G382" s="41"/>
      <c r="H382" s="41"/>
      <c r="I382" s="145"/>
      <c r="J382" s="41"/>
      <c r="K382" s="41"/>
      <c r="L382" s="45"/>
      <c r="M382" s="253"/>
      <c r="N382" s="254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134</v>
      </c>
      <c r="AU382" s="18" t="s">
        <v>89</v>
      </c>
    </row>
    <row r="383" s="16" customFormat="1">
      <c r="A383" s="16"/>
      <c r="B383" s="303"/>
      <c r="C383" s="304"/>
      <c r="D383" s="251" t="s">
        <v>136</v>
      </c>
      <c r="E383" s="305" t="s">
        <v>1</v>
      </c>
      <c r="F383" s="306" t="s">
        <v>528</v>
      </c>
      <c r="G383" s="304"/>
      <c r="H383" s="305" t="s">
        <v>1</v>
      </c>
      <c r="I383" s="307"/>
      <c r="J383" s="304"/>
      <c r="K383" s="304"/>
      <c r="L383" s="308"/>
      <c r="M383" s="309"/>
      <c r="N383" s="310"/>
      <c r="O383" s="310"/>
      <c r="P383" s="310"/>
      <c r="Q383" s="310"/>
      <c r="R383" s="310"/>
      <c r="S383" s="310"/>
      <c r="T383" s="311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312" t="s">
        <v>136</v>
      </c>
      <c r="AU383" s="312" t="s">
        <v>89</v>
      </c>
      <c r="AV383" s="16" t="s">
        <v>87</v>
      </c>
      <c r="AW383" s="16" t="s">
        <v>34</v>
      </c>
      <c r="AX383" s="16" t="s">
        <v>79</v>
      </c>
      <c r="AY383" s="312" t="s">
        <v>125</v>
      </c>
    </row>
    <row r="384" s="13" customFormat="1">
      <c r="A384" s="13"/>
      <c r="B384" s="255"/>
      <c r="C384" s="256"/>
      <c r="D384" s="251" t="s">
        <v>136</v>
      </c>
      <c r="E384" s="257" t="s">
        <v>1</v>
      </c>
      <c r="F384" s="258" t="s">
        <v>529</v>
      </c>
      <c r="G384" s="256"/>
      <c r="H384" s="259">
        <v>0.053999999999999999</v>
      </c>
      <c r="I384" s="260"/>
      <c r="J384" s="256"/>
      <c r="K384" s="256"/>
      <c r="L384" s="261"/>
      <c r="M384" s="262"/>
      <c r="N384" s="263"/>
      <c r="O384" s="263"/>
      <c r="P384" s="263"/>
      <c r="Q384" s="263"/>
      <c r="R384" s="263"/>
      <c r="S384" s="263"/>
      <c r="T384" s="26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5" t="s">
        <v>136</v>
      </c>
      <c r="AU384" s="265" t="s">
        <v>89</v>
      </c>
      <c r="AV384" s="13" t="s">
        <v>89</v>
      </c>
      <c r="AW384" s="13" t="s">
        <v>34</v>
      </c>
      <c r="AX384" s="13" t="s">
        <v>79</v>
      </c>
      <c r="AY384" s="265" t="s">
        <v>125</v>
      </c>
    </row>
    <row r="385" s="13" customFormat="1">
      <c r="A385" s="13"/>
      <c r="B385" s="255"/>
      <c r="C385" s="256"/>
      <c r="D385" s="251" t="s">
        <v>136</v>
      </c>
      <c r="E385" s="257" t="s">
        <v>1</v>
      </c>
      <c r="F385" s="258" t="s">
        <v>530</v>
      </c>
      <c r="G385" s="256"/>
      <c r="H385" s="259">
        <v>0.30199999999999999</v>
      </c>
      <c r="I385" s="260"/>
      <c r="J385" s="256"/>
      <c r="K385" s="256"/>
      <c r="L385" s="261"/>
      <c r="M385" s="262"/>
      <c r="N385" s="263"/>
      <c r="O385" s="263"/>
      <c r="P385" s="263"/>
      <c r="Q385" s="263"/>
      <c r="R385" s="263"/>
      <c r="S385" s="263"/>
      <c r="T385" s="26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5" t="s">
        <v>136</v>
      </c>
      <c r="AU385" s="265" t="s">
        <v>89</v>
      </c>
      <c r="AV385" s="13" t="s">
        <v>89</v>
      </c>
      <c r="AW385" s="13" t="s">
        <v>34</v>
      </c>
      <c r="AX385" s="13" t="s">
        <v>79</v>
      </c>
      <c r="AY385" s="265" t="s">
        <v>125</v>
      </c>
    </row>
    <row r="386" s="15" customFormat="1">
      <c r="A386" s="15"/>
      <c r="B386" s="281"/>
      <c r="C386" s="282"/>
      <c r="D386" s="251" t="s">
        <v>136</v>
      </c>
      <c r="E386" s="283" t="s">
        <v>1</v>
      </c>
      <c r="F386" s="284" t="s">
        <v>247</v>
      </c>
      <c r="G386" s="282"/>
      <c r="H386" s="285">
        <v>0.35599999999999998</v>
      </c>
      <c r="I386" s="286"/>
      <c r="J386" s="282"/>
      <c r="K386" s="282"/>
      <c r="L386" s="287"/>
      <c r="M386" s="288"/>
      <c r="N386" s="289"/>
      <c r="O386" s="289"/>
      <c r="P386" s="289"/>
      <c r="Q386" s="289"/>
      <c r="R386" s="289"/>
      <c r="S386" s="289"/>
      <c r="T386" s="29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91" t="s">
        <v>136</v>
      </c>
      <c r="AU386" s="291" t="s">
        <v>89</v>
      </c>
      <c r="AV386" s="15" t="s">
        <v>145</v>
      </c>
      <c r="AW386" s="15" t="s">
        <v>34</v>
      </c>
      <c r="AX386" s="15" t="s">
        <v>79</v>
      </c>
      <c r="AY386" s="291" t="s">
        <v>125</v>
      </c>
    </row>
    <row r="387" s="16" customFormat="1">
      <c r="A387" s="16"/>
      <c r="B387" s="303"/>
      <c r="C387" s="304"/>
      <c r="D387" s="251" t="s">
        <v>136</v>
      </c>
      <c r="E387" s="305" t="s">
        <v>1</v>
      </c>
      <c r="F387" s="306" t="s">
        <v>531</v>
      </c>
      <c r="G387" s="304"/>
      <c r="H387" s="305" t="s">
        <v>1</v>
      </c>
      <c r="I387" s="307"/>
      <c r="J387" s="304"/>
      <c r="K387" s="304"/>
      <c r="L387" s="308"/>
      <c r="M387" s="309"/>
      <c r="N387" s="310"/>
      <c r="O387" s="310"/>
      <c r="P387" s="310"/>
      <c r="Q387" s="310"/>
      <c r="R387" s="310"/>
      <c r="S387" s="310"/>
      <c r="T387" s="311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T387" s="312" t="s">
        <v>136</v>
      </c>
      <c r="AU387" s="312" t="s">
        <v>89</v>
      </c>
      <c r="AV387" s="16" t="s">
        <v>87</v>
      </c>
      <c r="AW387" s="16" t="s">
        <v>34</v>
      </c>
      <c r="AX387" s="16" t="s">
        <v>79</v>
      </c>
      <c r="AY387" s="312" t="s">
        <v>125</v>
      </c>
    </row>
    <row r="388" s="13" customFormat="1">
      <c r="A388" s="13"/>
      <c r="B388" s="255"/>
      <c r="C388" s="256"/>
      <c r="D388" s="251" t="s">
        <v>136</v>
      </c>
      <c r="E388" s="257" t="s">
        <v>1</v>
      </c>
      <c r="F388" s="258" t="s">
        <v>532</v>
      </c>
      <c r="G388" s="256"/>
      <c r="H388" s="259">
        <v>0.23599999999999999</v>
      </c>
      <c r="I388" s="260"/>
      <c r="J388" s="256"/>
      <c r="K388" s="256"/>
      <c r="L388" s="261"/>
      <c r="M388" s="262"/>
      <c r="N388" s="263"/>
      <c r="O388" s="263"/>
      <c r="P388" s="263"/>
      <c r="Q388" s="263"/>
      <c r="R388" s="263"/>
      <c r="S388" s="263"/>
      <c r="T388" s="26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5" t="s">
        <v>136</v>
      </c>
      <c r="AU388" s="265" t="s">
        <v>89</v>
      </c>
      <c r="AV388" s="13" t="s">
        <v>89</v>
      </c>
      <c r="AW388" s="13" t="s">
        <v>34</v>
      </c>
      <c r="AX388" s="13" t="s">
        <v>79</v>
      </c>
      <c r="AY388" s="265" t="s">
        <v>125</v>
      </c>
    </row>
    <row r="389" s="13" customFormat="1">
      <c r="A389" s="13"/>
      <c r="B389" s="255"/>
      <c r="C389" s="256"/>
      <c r="D389" s="251" t="s">
        <v>136</v>
      </c>
      <c r="E389" s="257" t="s">
        <v>1</v>
      </c>
      <c r="F389" s="258" t="s">
        <v>533</v>
      </c>
      <c r="G389" s="256"/>
      <c r="H389" s="259">
        <v>1.1020000000000001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5" t="s">
        <v>136</v>
      </c>
      <c r="AU389" s="265" t="s">
        <v>89</v>
      </c>
      <c r="AV389" s="13" t="s">
        <v>89</v>
      </c>
      <c r="AW389" s="13" t="s">
        <v>34</v>
      </c>
      <c r="AX389" s="13" t="s">
        <v>79</v>
      </c>
      <c r="AY389" s="265" t="s">
        <v>125</v>
      </c>
    </row>
    <row r="390" s="15" customFormat="1">
      <c r="A390" s="15"/>
      <c r="B390" s="281"/>
      <c r="C390" s="282"/>
      <c r="D390" s="251" t="s">
        <v>136</v>
      </c>
      <c r="E390" s="283" t="s">
        <v>1</v>
      </c>
      <c r="F390" s="284" t="s">
        <v>247</v>
      </c>
      <c r="G390" s="282"/>
      <c r="H390" s="285">
        <v>1.3380000000000001</v>
      </c>
      <c r="I390" s="286"/>
      <c r="J390" s="282"/>
      <c r="K390" s="282"/>
      <c r="L390" s="287"/>
      <c r="M390" s="288"/>
      <c r="N390" s="289"/>
      <c r="O390" s="289"/>
      <c r="P390" s="289"/>
      <c r="Q390" s="289"/>
      <c r="R390" s="289"/>
      <c r="S390" s="289"/>
      <c r="T390" s="29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91" t="s">
        <v>136</v>
      </c>
      <c r="AU390" s="291" t="s">
        <v>89</v>
      </c>
      <c r="AV390" s="15" t="s">
        <v>145</v>
      </c>
      <c r="AW390" s="15" t="s">
        <v>34</v>
      </c>
      <c r="AX390" s="15" t="s">
        <v>79</v>
      </c>
      <c r="AY390" s="291" t="s">
        <v>125</v>
      </c>
    </row>
    <row r="391" s="16" customFormat="1">
      <c r="A391" s="16"/>
      <c r="B391" s="303"/>
      <c r="C391" s="304"/>
      <c r="D391" s="251" t="s">
        <v>136</v>
      </c>
      <c r="E391" s="305" t="s">
        <v>1</v>
      </c>
      <c r="F391" s="306" t="s">
        <v>534</v>
      </c>
      <c r="G391" s="304"/>
      <c r="H391" s="305" t="s">
        <v>1</v>
      </c>
      <c r="I391" s="307"/>
      <c r="J391" s="304"/>
      <c r="K391" s="304"/>
      <c r="L391" s="308"/>
      <c r="M391" s="309"/>
      <c r="N391" s="310"/>
      <c r="O391" s="310"/>
      <c r="P391" s="310"/>
      <c r="Q391" s="310"/>
      <c r="R391" s="310"/>
      <c r="S391" s="310"/>
      <c r="T391" s="311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312" t="s">
        <v>136</v>
      </c>
      <c r="AU391" s="312" t="s">
        <v>89</v>
      </c>
      <c r="AV391" s="16" t="s">
        <v>87</v>
      </c>
      <c r="AW391" s="16" t="s">
        <v>34</v>
      </c>
      <c r="AX391" s="16" t="s">
        <v>79</v>
      </c>
      <c r="AY391" s="312" t="s">
        <v>125</v>
      </c>
    </row>
    <row r="392" s="13" customFormat="1">
      <c r="A392" s="13"/>
      <c r="B392" s="255"/>
      <c r="C392" s="256"/>
      <c r="D392" s="251" t="s">
        <v>136</v>
      </c>
      <c r="E392" s="257" t="s">
        <v>1</v>
      </c>
      <c r="F392" s="258" t="s">
        <v>535</v>
      </c>
      <c r="G392" s="256"/>
      <c r="H392" s="259">
        <v>0.33300000000000002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5" t="s">
        <v>136</v>
      </c>
      <c r="AU392" s="265" t="s">
        <v>89</v>
      </c>
      <c r="AV392" s="13" t="s">
        <v>89</v>
      </c>
      <c r="AW392" s="13" t="s">
        <v>34</v>
      </c>
      <c r="AX392" s="13" t="s">
        <v>79</v>
      </c>
      <c r="AY392" s="265" t="s">
        <v>125</v>
      </c>
    </row>
    <row r="393" s="15" customFormat="1">
      <c r="A393" s="15"/>
      <c r="B393" s="281"/>
      <c r="C393" s="282"/>
      <c r="D393" s="251" t="s">
        <v>136</v>
      </c>
      <c r="E393" s="283" t="s">
        <v>1</v>
      </c>
      <c r="F393" s="284" t="s">
        <v>247</v>
      </c>
      <c r="G393" s="282"/>
      <c r="H393" s="285">
        <v>0.33300000000000002</v>
      </c>
      <c r="I393" s="286"/>
      <c r="J393" s="282"/>
      <c r="K393" s="282"/>
      <c r="L393" s="287"/>
      <c r="M393" s="288"/>
      <c r="N393" s="289"/>
      <c r="O393" s="289"/>
      <c r="P393" s="289"/>
      <c r="Q393" s="289"/>
      <c r="R393" s="289"/>
      <c r="S393" s="289"/>
      <c r="T393" s="290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91" t="s">
        <v>136</v>
      </c>
      <c r="AU393" s="291" t="s">
        <v>89</v>
      </c>
      <c r="AV393" s="15" t="s">
        <v>145</v>
      </c>
      <c r="AW393" s="15" t="s">
        <v>34</v>
      </c>
      <c r="AX393" s="15" t="s">
        <v>79</v>
      </c>
      <c r="AY393" s="291" t="s">
        <v>125</v>
      </c>
    </row>
    <row r="394" s="14" customFormat="1">
      <c r="A394" s="14"/>
      <c r="B394" s="266"/>
      <c r="C394" s="267"/>
      <c r="D394" s="251" t="s">
        <v>136</v>
      </c>
      <c r="E394" s="268" t="s">
        <v>1</v>
      </c>
      <c r="F394" s="269" t="s">
        <v>167</v>
      </c>
      <c r="G394" s="267"/>
      <c r="H394" s="270">
        <v>2.0270000000000001</v>
      </c>
      <c r="I394" s="271"/>
      <c r="J394" s="267"/>
      <c r="K394" s="267"/>
      <c r="L394" s="272"/>
      <c r="M394" s="273"/>
      <c r="N394" s="274"/>
      <c r="O394" s="274"/>
      <c r="P394" s="274"/>
      <c r="Q394" s="274"/>
      <c r="R394" s="274"/>
      <c r="S394" s="274"/>
      <c r="T394" s="27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6" t="s">
        <v>136</v>
      </c>
      <c r="AU394" s="276" t="s">
        <v>89</v>
      </c>
      <c r="AV394" s="14" t="s">
        <v>132</v>
      </c>
      <c r="AW394" s="14" t="s">
        <v>34</v>
      </c>
      <c r="AX394" s="14" t="s">
        <v>87</v>
      </c>
      <c r="AY394" s="276" t="s">
        <v>125</v>
      </c>
    </row>
    <row r="395" s="2" customFormat="1" ht="21.75" customHeight="1">
      <c r="A395" s="39"/>
      <c r="B395" s="40"/>
      <c r="C395" s="237" t="s">
        <v>536</v>
      </c>
      <c r="D395" s="237" t="s">
        <v>128</v>
      </c>
      <c r="E395" s="238" t="s">
        <v>537</v>
      </c>
      <c r="F395" s="239" t="s">
        <v>538</v>
      </c>
      <c r="G395" s="240" t="s">
        <v>142</v>
      </c>
      <c r="H395" s="241">
        <v>0.94199999999999995</v>
      </c>
      <c r="I395" s="242"/>
      <c r="J395" s="243">
        <f>ROUND(I395*H395,2)</f>
        <v>0</v>
      </c>
      <c r="K395" s="244"/>
      <c r="L395" s="45"/>
      <c r="M395" s="245" t="s">
        <v>1</v>
      </c>
      <c r="N395" s="246" t="s">
        <v>44</v>
      </c>
      <c r="O395" s="92"/>
      <c r="P395" s="247">
        <f>O395*H395</f>
        <v>0</v>
      </c>
      <c r="Q395" s="247">
        <v>0.017090000000000001</v>
      </c>
      <c r="R395" s="247">
        <f>Q395*H395</f>
        <v>0.01609878</v>
      </c>
      <c r="S395" s="247">
        <v>0</v>
      </c>
      <c r="T395" s="24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9" t="s">
        <v>132</v>
      </c>
      <c r="AT395" s="249" t="s">
        <v>128</v>
      </c>
      <c r="AU395" s="249" t="s">
        <v>89</v>
      </c>
      <c r="AY395" s="18" t="s">
        <v>125</v>
      </c>
      <c r="BE395" s="250">
        <f>IF(N395="základní",J395,0)</f>
        <v>0</v>
      </c>
      <c r="BF395" s="250">
        <f>IF(N395="snížená",J395,0)</f>
        <v>0</v>
      </c>
      <c r="BG395" s="250">
        <f>IF(N395="zákl. přenesená",J395,0)</f>
        <v>0</v>
      </c>
      <c r="BH395" s="250">
        <f>IF(N395="sníž. přenesená",J395,0)</f>
        <v>0</v>
      </c>
      <c r="BI395" s="250">
        <f>IF(N395="nulová",J395,0)</f>
        <v>0</v>
      </c>
      <c r="BJ395" s="18" t="s">
        <v>87</v>
      </c>
      <c r="BK395" s="250">
        <f>ROUND(I395*H395,2)</f>
        <v>0</v>
      </c>
      <c r="BL395" s="18" t="s">
        <v>132</v>
      </c>
      <c r="BM395" s="249" t="s">
        <v>539</v>
      </c>
    </row>
    <row r="396" s="2" customFormat="1">
      <c r="A396" s="39"/>
      <c r="B396" s="40"/>
      <c r="C396" s="41"/>
      <c r="D396" s="251" t="s">
        <v>134</v>
      </c>
      <c r="E396" s="41"/>
      <c r="F396" s="252" t="s">
        <v>540</v>
      </c>
      <c r="G396" s="41"/>
      <c r="H396" s="41"/>
      <c r="I396" s="145"/>
      <c r="J396" s="41"/>
      <c r="K396" s="41"/>
      <c r="L396" s="45"/>
      <c r="M396" s="253"/>
      <c r="N396" s="254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134</v>
      </c>
      <c r="AU396" s="18" t="s">
        <v>89</v>
      </c>
    </row>
    <row r="397" s="13" customFormat="1">
      <c r="A397" s="13"/>
      <c r="B397" s="255"/>
      <c r="C397" s="256"/>
      <c r="D397" s="251" t="s">
        <v>136</v>
      </c>
      <c r="E397" s="257" t="s">
        <v>1</v>
      </c>
      <c r="F397" s="258" t="s">
        <v>541</v>
      </c>
      <c r="G397" s="256"/>
      <c r="H397" s="259">
        <v>0.94199999999999995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5" t="s">
        <v>136</v>
      </c>
      <c r="AU397" s="265" t="s">
        <v>89</v>
      </c>
      <c r="AV397" s="13" t="s">
        <v>89</v>
      </c>
      <c r="AW397" s="13" t="s">
        <v>34</v>
      </c>
      <c r="AX397" s="13" t="s">
        <v>79</v>
      </c>
      <c r="AY397" s="265" t="s">
        <v>125</v>
      </c>
    </row>
    <row r="398" s="14" customFormat="1">
      <c r="A398" s="14"/>
      <c r="B398" s="266"/>
      <c r="C398" s="267"/>
      <c r="D398" s="251" t="s">
        <v>136</v>
      </c>
      <c r="E398" s="268" t="s">
        <v>1</v>
      </c>
      <c r="F398" s="269" t="s">
        <v>167</v>
      </c>
      <c r="G398" s="267"/>
      <c r="H398" s="270">
        <v>0.94199999999999995</v>
      </c>
      <c r="I398" s="271"/>
      <c r="J398" s="267"/>
      <c r="K398" s="267"/>
      <c r="L398" s="272"/>
      <c r="M398" s="273"/>
      <c r="N398" s="274"/>
      <c r="O398" s="274"/>
      <c r="P398" s="274"/>
      <c r="Q398" s="274"/>
      <c r="R398" s="274"/>
      <c r="S398" s="274"/>
      <c r="T398" s="27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6" t="s">
        <v>136</v>
      </c>
      <c r="AU398" s="276" t="s">
        <v>89</v>
      </c>
      <c r="AV398" s="14" t="s">
        <v>132</v>
      </c>
      <c r="AW398" s="14" t="s">
        <v>34</v>
      </c>
      <c r="AX398" s="14" t="s">
        <v>87</v>
      </c>
      <c r="AY398" s="276" t="s">
        <v>125</v>
      </c>
    </row>
    <row r="399" s="2" customFormat="1" ht="16.5" customHeight="1">
      <c r="A399" s="39"/>
      <c r="B399" s="40"/>
      <c r="C399" s="292" t="s">
        <v>542</v>
      </c>
      <c r="D399" s="292" t="s">
        <v>263</v>
      </c>
      <c r="E399" s="293" t="s">
        <v>543</v>
      </c>
      <c r="F399" s="294" t="s">
        <v>544</v>
      </c>
      <c r="G399" s="295" t="s">
        <v>142</v>
      </c>
      <c r="H399" s="296">
        <v>1.0169999999999999</v>
      </c>
      <c r="I399" s="297"/>
      <c r="J399" s="298">
        <f>ROUND(I399*H399,2)</f>
        <v>0</v>
      </c>
      <c r="K399" s="299"/>
      <c r="L399" s="300"/>
      <c r="M399" s="301" t="s">
        <v>1</v>
      </c>
      <c r="N399" s="302" t="s">
        <v>44</v>
      </c>
      <c r="O399" s="92"/>
      <c r="P399" s="247">
        <f>O399*H399</f>
        <v>0</v>
      </c>
      <c r="Q399" s="247">
        <v>1</v>
      </c>
      <c r="R399" s="247">
        <f>Q399*H399</f>
        <v>1.0169999999999999</v>
      </c>
      <c r="S399" s="247">
        <v>0</v>
      </c>
      <c r="T399" s="24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9" t="s">
        <v>434</v>
      </c>
      <c r="AT399" s="249" t="s">
        <v>263</v>
      </c>
      <c r="AU399" s="249" t="s">
        <v>89</v>
      </c>
      <c r="AY399" s="18" t="s">
        <v>125</v>
      </c>
      <c r="BE399" s="250">
        <f>IF(N399="základní",J399,0)</f>
        <v>0</v>
      </c>
      <c r="BF399" s="250">
        <f>IF(N399="snížená",J399,0)</f>
        <v>0</v>
      </c>
      <c r="BG399" s="250">
        <f>IF(N399="zákl. přenesená",J399,0)</f>
        <v>0</v>
      </c>
      <c r="BH399" s="250">
        <f>IF(N399="sníž. přenesená",J399,0)</f>
        <v>0</v>
      </c>
      <c r="BI399" s="250">
        <f>IF(N399="nulová",J399,0)</f>
        <v>0</v>
      </c>
      <c r="BJ399" s="18" t="s">
        <v>87</v>
      </c>
      <c r="BK399" s="250">
        <f>ROUND(I399*H399,2)</f>
        <v>0</v>
      </c>
      <c r="BL399" s="18" t="s">
        <v>322</v>
      </c>
      <c r="BM399" s="249" t="s">
        <v>545</v>
      </c>
    </row>
    <row r="400" s="2" customFormat="1">
      <c r="A400" s="39"/>
      <c r="B400" s="40"/>
      <c r="C400" s="41"/>
      <c r="D400" s="251" t="s">
        <v>134</v>
      </c>
      <c r="E400" s="41"/>
      <c r="F400" s="252" t="s">
        <v>544</v>
      </c>
      <c r="G400" s="41"/>
      <c r="H400" s="41"/>
      <c r="I400" s="145"/>
      <c r="J400" s="41"/>
      <c r="K400" s="41"/>
      <c r="L400" s="45"/>
      <c r="M400" s="253"/>
      <c r="N400" s="254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134</v>
      </c>
      <c r="AU400" s="18" t="s">
        <v>89</v>
      </c>
    </row>
    <row r="401" s="13" customFormat="1">
      <c r="A401" s="13"/>
      <c r="B401" s="255"/>
      <c r="C401" s="256"/>
      <c r="D401" s="251" t="s">
        <v>136</v>
      </c>
      <c r="E401" s="257" t="s">
        <v>1</v>
      </c>
      <c r="F401" s="258" t="s">
        <v>546</v>
      </c>
      <c r="G401" s="256"/>
      <c r="H401" s="259">
        <v>0.94199999999999995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5" t="s">
        <v>136</v>
      </c>
      <c r="AU401" s="265" t="s">
        <v>89</v>
      </c>
      <c r="AV401" s="13" t="s">
        <v>89</v>
      </c>
      <c r="AW401" s="13" t="s">
        <v>34</v>
      </c>
      <c r="AX401" s="13" t="s">
        <v>87</v>
      </c>
      <c r="AY401" s="265" t="s">
        <v>125</v>
      </c>
    </row>
    <row r="402" s="13" customFormat="1">
      <c r="A402" s="13"/>
      <c r="B402" s="255"/>
      <c r="C402" s="256"/>
      <c r="D402" s="251" t="s">
        <v>136</v>
      </c>
      <c r="E402" s="256"/>
      <c r="F402" s="258" t="s">
        <v>547</v>
      </c>
      <c r="G402" s="256"/>
      <c r="H402" s="259">
        <v>1.0169999999999999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5" t="s">
        <v>136</v>
      </c>
      <c r="AU402" s="265" t="s">
        <v>89</v>
      </c>
      <c r="AV402" s="13" t="s">
        <v>89</v>
      </c>
      <c r="AW402" s="13" t="s">
        <v>4</v>
      </c>
      <c r="AX402" s="13" t="s">
        <v>87</v>
      </c>
      <c r="AY402" s="265" t="s">
        <v>125</v>
      </c>
    </row>
    <row r="403" s="2" customFormat="1" ht="21.75" customHeight="1">
      <c r="A403" s="39"/>
      <c r="B403" s="40"/>
      <c r="C403" s="237" t="s">
        <v>548</v>
      </c>
      <c r="D403" s="237" t="s">
        <v>128</v>
      </c>
      <c r="E403" s="238" t="s">
        <v>549</v>
      </c>
      <c r="F403" s="239" t="s">
        <v>550</v>
      </c>
      <c r="G403" s="240" t="s">
        <v>259</v>
      </c>
      <c r="H403" s="241">
        <v>93.400000000000006</v>
      </c>
      <c r="I403" s="242"/>
      <c r="J403" s="243">
        <f>ROUND(I403*H403,2)</f>
        <v>0</v>
      </c>
      <c r="K403" s="244"/>
      <c r="L403" s="45"/>
      <c r="M403" s="245" t="s">
        <v>1</v>
      </c>
      <c r="N403" s="246" t="s">
        <v>44</v>
      </c>
      <c r="O403" s="92"/>
      <c r="P403" s="247">
        <f>O403*H403</f>
        <v>0</v>
      </c>
      <c r="Q403" s="247">
        <v>0.01686</v>
      </c>
      <c r="R403" s="247">
        <f>Q403*H403</f>
        <v>1.574724</v>
      </c>
      <c r="S403" s="247">
        <v>0</v>
      </c>
      <c r="T403" s="24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9" t="s">
        <v>132</v>
      </c>
      <c r="AT403" s="249" t="s">
        <v>128</v>
      </c>
      <c r="AU403" s="249" t="s">
        <v>89</v>
      </c>
      <c r="AY403" s="18" t="s">
        <v>125</v>
      </c>
      <c r="BE403" s="250">
        <f>IF(N403="základní",J403,0)</f>
        <v>0</v>
      </c>
      <c r="BF403" s="250">
        <f>IF(N403="snížená",J403,0)</f>
        <v>0</v>
      </c>
      <c r="BG403" s="250">
        <f>IF(N403="zákl. přenesená",J403,0)</f>
        <v>0</v>
      </c>
      <c r="BH403" s="250">
        <f>IF(N403="sníž. přenesená",J403,0)</f>
        <v>0</v>
      </c>
      <c r="BI403" s="250">
        <f>IF(N403="nulová",J403,0)</f>
        <v>0</v>
      </c>
      <c r="BJ403" s="18" t="s">
        <v>87</v>
      </c>
      <c r="BK403" s="250">
        <f>ROUND(I403*H403,2)</f>
        <v>0</v>
      </c>
      <c r="BL403" s="18" t="s">
        <v>132</v>
      </c>
      <c r="BM403" s="249" t="s">
        <v>551</v>
      </c>
    </row>
    <row r="404" s="2" customFormat="1">
      <c r="A404" s="39"/>
      <c r="B404" s="40"/>
      <c r="C404" s="41"/>
      <c r="D404" s="251" t="s">
        <v>134</v>
      </c>
      <c r="E404" s="41"/>
      <c r="F404" s="252" t="s">
        <v>552</v>
      </c>
      <c r="G404" s="41"/>
      <c r="H404" s="41"/>
      <c r="I404" s="145"/>
      <c r="J404" s="41"/>
      <c r="K404" s="41"/>
      <c r="L404" s="45"/>
      <c r="M404" s="253"/>
      <c r="N404" s="254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134</v>
      </c>
      <c r="AU404" s="18" t="s">
        <v>89</v>
      </c>
    </row>
    <row r="405" s="13" customFormat="1">
      <c r="A405" s="13"/>
      <c r="B405" s="255"/>
      <c r="C405" s="256"/>
      <c r="D405" s="251" t="s">
        <v>136</v>
      </c>
      <c r="E405" s="257" t="s">
        <v>1</v>
      </c>
      <c r="F405" s="258" t="s">
        <v>553</v>
      </c>
      <c r="G405" s="256"/>
      <c r="H405" s="259">
        <v>93.400000000000006</v>
      </c>
      <c r="I405" s="260"/>
      <c r="J405" s="256"/>
      <c r="K405" s="256"/>
      <c r="L405" s="261"/>
      <c r="M405" s="262"/>
      <c r="N405" s="263"/>
      <c r="O405" s="263"/>
      <c r="P405" s="263"/>
      <c r="Q405" s="263"/>
      <c r="R405" s="263"/>
      <c r="S405" s="263"/>
      <c r="T405" s="26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5" t="s">
        <v>136</v>
      </c>
      <c r="AU405" s="265" t="s">
        <v>89</v>
      </c>
      <c r="AV405" s="13" t="s">
        <v>89</v>
      </c>
      <c r="AW405" s="13" t="s">
        <v>34</v>
      </c>
      <c r="AX405" s="13" t="s">
        <v>87</v>
      </c>
      <c r="AY405" s="265" t="s">
        <v>125</v>
      </c>
    </row>
    <row r="406" s="2" customFormat="1" ht="21.75" customHeight="1">
      <c r="A406" s="39"/>
      <c r="B406" s="40"/>
      <c r="C406" s="237" t="s">
        <v>554</v>
      </c>
      <c r="D406" s="237" t="s">
        <v>128</v>
      </c>
      <c r="E406" s="238" t="s">
        <v>555</v>
      </c>
      <c r="F406" s="239" t="s">
        <v>556</v>
      </c>
      <c r="G406" s="240" t="s">
        <v>259</v>
      </c>
      <c r="H406" s="241">
        <v>99.840000000000003</v>
      </c>
      <c r="I406" s="242"/>
      <c r="J406" s="243">
        <f>ROUND(I406*H406,2)</f>
        <v>0</v>
      </c>
      <c r="K406" s="244"/>
      <c r="L406" s="45"/>
      <c r="M406" s="245" t="s">
        <v>1</v>
      </c>
      <c r="N406" s="246" t="s">
        <v>44</v>
      </c>
      <c r="O406" s="92"/>
      <c r="P406" s="247">
        <f>O406*H406</f>
        <v>0</v>
      </c>
      <c r="Q406" s="247">
        <v>0.02257</v>
      </c>
      <c r="R406" s="247">
        <f>Q406*H406</f>
        <v>2.2533888000000002</v>
      </c>
      <c r="S406" s="247">
        <v>0</v>
      </c>
      <c r="T406" s="24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9" t="s">
        <v>132</v>
      </c>
      <c r="AT406" s="249" t="s">
        <v>128</v>
      </c>
      <c r="AU406" s="249" t="s">
        <v>89</v>
      </c>
      <c r="AY406" s="18" t="s">
        <v>125</v>
      </c>
      <c r="BE406" s="250">
        <f>IF(N406="základní",J406,0)</f>
        <v>0</v>
      </c>
      <c r="BF406" s="250">
        <f>IF(N406="snížená",J406,0)</f>
        <v>0</v>
      </c>
      <c r="BG406" s="250">
        <f>IF(N406="zákl. přenesená",J406,0)</f>
        <v>0</v>
      </c>
      <c r="BH406" s="250">
        <f>IF(N406="sníž. přenesená",J406,0)</f>
        <v>0</v>
      </c>
      <c r="BI406" s="250">
        <f>IF(N406="nulová",J406,0)</f>
        <v>0</v>
      </c>
      <c r="BJ406" s="18" t="s">
        <v>87</v>
      </c>
      <c r="BK406" s="250">
        <f>ROUND(I406*H406,2)</f>
        <v>0</v>
      </c>
      <c r="BL406" s="18" t="s">
        <v>132</v>
      </c>
      <c r="BM406" s="249" t="s">
        <v>557</v>
      </c>
    </row>
    <row r="407" s="2" customFormat="1">
      <c r="A407" s="39"/>
      <c r="B407" s="40"/>
      <c r="C407" s="41"/>
      <c r="D407" s="251" t="s">
        <v>134</v>
      </c>
      <c r="E407" s="41"/>
      <c r="F407" s="252" t="s">
        <v>558</v>
      </c>
      <c r="G407" s="41"/>
      <c r="H407" s="41"/>
      <c r="I407" s="145"/>
      <c r="J407" s="41"/>
      <c r="K407" s="41"/>
      <c r="L407" s="45"/>
      <c r="M407" s="253"/>
      <c r="N407" s="254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134</v>
      </c>
      <c r="AU407" s="18" t="s">
        <v>89</v>
      </c>
    </row>
    <row r="408" s="13" customFormat="1">
      <c r="A408" s="13"/>
      <c r="B408" s="255"/>
      <c r="C408" s="256"/>
      <c r="D408" s="251" t="s">
        <v>136</v>
      </c>
      <c r="E408" s="257" t="s">
        <v>1</v>
      </c>
      <c r="F408" s="258" t="s">
        <v>559</v>
      </c>
      <c r="G408" s="256"/>
      <c r="H408" s="259">
        <v>97.200000000000003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5" t="s">
        <v>136</v>
      </c>
      <c r="AU408" s="265" t="s">
        <v>89</v>
      </c>
      <c r="AV408" s="13" t="s">
        <v>89</v>
      </c>
      <c r="AW408" s="13" t="s">
        <v>34</v>
      </c>
      <c r="AX408" s="13" t="s">
        <v>79</v>
      </c>
      <c r="AY408" s="265" t="s">
        <v>125</v>
      </c>
    </row>
    <row r="409" s="13" customFormat="1">
      <c r="A409" s="13"/>
      <c r="B409" s="255"/>
      <c r="C409" s="256"/>
      <c r="D409" s="251" t="s">
        <v>136</v>
      </c>
      <c r="E409" s="257" t="s">
        <v>1</v>
      </c>
      <c r="F409" s="258" t="s">
        <v>560</v>
      </c>
      <c r="G409" s="256"/>
      <c r="H409" s="259">
        <v>2.6400000000000001</v>
      </c>
      <c r="I409" s="260"/>
      <c r="J409" s="256"/>
      <c r="K409" s="256"/>
      <c r="L409" s="261"/>
      <c r="M409" s="262"/>
      <c r="N409" s="263"/>
      <c r="O409" s="263"/>
      <c r="P409" s="263"/>
      <c r="Q409" s="263"/>
      <c r="R409" s="263"/>
      <c r="S409" s="263"/>
      <c r="T409" s="26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5" t="s">
        <v>136</v>
      </c>
      <c r="AU409" s="265" t="s">
        <v>89</v>
      </c>
      <c r="AV409" s="13" t="s">
        <v>89</v>
      </c>
      <c r="AW409" s="13" t="s">
        <v>34</v>
      </c>
      <c r="AX409" s="13" t="s">
        <v>79</v>
      </c>
      <c r="AY409" s="265" t="s">
        <v>125</v>
      </c>
    </row>
    <row r="410" s="14" customFormat="1">
      <c r="A410" s="14"/>
      <c r="B410" s="266"/>
      <c r="C410" s="267"/>
      <c r="D410" s="251" t="s">
        <v>136</v>
      </c>
      <c r="E410" s="268" t="s">
        <v>1</v>
      </c>
      <c r="F410" s="269" t="s">
        <v>167</v>
      </c>
      <c r="G410" s="267"/>
      <c r="H410" s="270">
        <v>99.840000000000003</v>
      </c>
      <c r="I410" s="271"/>
      <c r="J410" s="267"/>
      <c r="K410" s="267"/>
      <c r="L410" s="272"/>
      <c r="M410" s="273"/>
      <c r="N410" s="274"/>
      <c r="O410" s="274"/>
      <c r="P410" s="274"/>
      <c r="Q410" s="274"/>
      <c r="R410" s="274"/>
      <c r="S410" s="274"/>
      <c r="T410" s="27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6" t="s">
        <v>136</v>
      </c>
      <c r="AU410" s="276" t="s">
        <v>89</v>
      </c>
      <c r="AV410" s="14" t="s">
        <v>132</v>
      </c>
      <c r="AW410" s="14" t="s">
        <v>34</v>
      </c>
      <c r="AX410" s="14" t="s">
        <v>87</v>
      </c>
      <c r="AY410" s="276" t="s">
        <v>125</v>
      </c>
    </row>
    <row r="411" s="2" customFormat="1" ht="16.5" customHeight="1">
      <c r="A411" s="39"/>
      <c r="B411" s="40"/>
      <c r="C411" s="237" t="s">
        <v>561</v>
      </c>
      <c r="D411" s="237" t="s">
        <v>128</v>
      </c>
      <c r="E411" s="238" t="s">
        <v>562</v>
      </c>
      <c r="F411" s="239" t="s">
        <v>563</v>
      </c>
      <c r="G411" s="240" t="s">
        <v>131</v>
      </c>
      <c r="H411" s="241">
        <v>20.222999999999999</v>
      </c>
      <c r="I411" s="242"/>
      <c r="J411" s="243">
        <f>ROUND(I411*H411,2)</f>
        <v>0</v>
      </c>
      <c r="K411" s="244"/>
      <c r="L411" s="45"/>
      <c r="M411" s="245" t="s">
        <v>1</v>
      </c>
      <c r="N411" s="246" t="s">
        <v>44</v>
      </c>
      <c r="O411" s="92"/>
      <c r="P411" s="247">
        <f>O411*H411</f>
        <v>0</v>
      </c>
      <c r="Q411" s="247">
        <v>2.4533999999999998</v>
      </c>
      <c r="R411" s="247">
        <f>Q411*H411</f>
        <v>49.615108199999995</v>
      </c>
      <c r="S411" s="247">
        <v>0</v>
      </c>
      <c r="T411" s="24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9" t="s">
        <v>132</v>
      </c>
      <c r="AT411" s="249" t="s">
        <v>128</v>
      </c>
      <c r="AU411" s="249" t="s">
        <v>89</v>
      </c>
      <c r="AY411" s="18" t="s">
        <v>125</v>
      </c>
      <c r="BE411" s="250">
        <f>IF(N411="základní",J411,0)</f>
        <v>0</v>
      </c>
      <c r="BF411" s="250">
        <f>IF(N411="snížená",J411,0)</f>
        <v>0</v>
      </c>
      <c r="BG411" s="250">
        <f>IF(N411="zákl. přenesená",J411,0)</f>
        <v>0</v>
      </c>
      <c r="BH411" s="250">
        <f>IF(N411="sníž. přenesená",J411,0)</f>
        <v>0</v>
      </c>
      <c r="BI411" s="250">
        <f>IF(N411="nulová",J411,0)</f>
        <v>0</v>
      </c>
      <c r="BJ411" s="18" t="s">
        <v>87</v>
      </c>
      <c r="BK411" s="250">
        <f>ROUND(I411*H411,2)</f>
        <v>0</v>
      </c>
      <c r="BL411" s="18" t="s">
        <v>132</v>
      </c>
      <c r="BM411" s="249" t="s">
        <v>564</v>
      </c>
    </row>
    <row r="412" s="2" customFormat="1">
      <c r="A412" s="39"/>
      <c r="B412" s="40"/>
      <c r="C412" s="41"/>
      <c r="D412" s="251" t="s">
        <v>134</v>
      </c>
      <c r="E412" s="41"/>
      <c r="F412" s="252" t="s">
        <v>565</v>
      </c>
      <c r="G412" s="41"/>
      <c r="H412" s="41"/>
      <c r="I412" s="145"/>
      <c r="J412" s="41"/>
      <c r="K412" s="41"/>
      <c r="L412" s="45"/>
      <c r="M412" s="253"/>
      <c r="N412" s="254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134</v>
      </c>
      <c r="AU412" s="18" t="s">
        <v>89</v>
      </c>
    </row>
    <row r="413" s="13" customFormat="1">
      <c r="A413" s="13"/>
      <c r="B413" s="255"/>
      <c r="C413" s="256"/>
      <c r="D413" s="251" t="s">
        <v>136</v>
      </c>
      <c r="E413" s="257" t="s">
        <v>1</v>
      </c>
      <c r="F413" s="258" t="s">
        <v>566</v>
      </c>
      <c r="G413" s="256"/>
      <c r="H413" s="259">
        <v>0.95099999999999996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5" t="s">
        <v>136</v>
      </c>
      <c r="AU413" s="265" t="s">
        <v>89</v>
      </c>
      <c r="AV413" s="13" t="s">
        <v>89</v>
      </c>
      <c r="AW413" s="13" t="s">
        <v>34</v>
      </c>
      <c r="AX413" s="13" t="s">
        <v>79</v>
      </c>
      <c r="AY413" s="265" t="s">
        <v>125</v>
      </c>
    </row>
    <row r="414" s="13" customFormat="1">
      <c r="A414" s="13"/>
      <c r="B414" s="255"/>
      <c r="C414" s="256"/>
      <c r="D414" s="251" t="s">
        <v>136</v>
      </c>
      <c r="E414" s="257" t="s">
        <v>1</v>
      </c>
      <c r="F414" s="258" t="s">
        <v>567</v>
      </c>
      <c r="G414" s="256"/>
      <c r="H414" s="259">
        <v>0.42399999999999999</v>
      </c>
      <c r="I414" s="260"/>
      <c r="J414" s="256"/>
      <c r="K414" s="256"/>
      <c r="L414" s="261"/>
      <c r="M414" s="262"/>
      <c r="N414" s="263"/>
      <c r="O414" s="263"/>
      <c r="P414" s="263"/>
      <c r="Q414" s="263"/>
      <c r="R414" s="263"/>
      <c r="S414" s="263"/>
      <c r="T414" s="26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5" t="s">
        <v>136</v>
      </c>
      <c r="AU414" s="265" t="s">
        <v>89</v>
      </c>
      <c r="AV414" s="13" t="s">
        <v>89</v>
      </c>
      <c r="AW414" s="13" t="s">
        <v>34</v>
      </c>
      <c r="AX414" s="13" t="s">
        <v>79</v>
      </c>
      <c r="AY414" s="265" t="s">
        <v>125</v>
      </c>
    </row>
    <row r="415" s="13" customFormat="1">
      <c r="A415" s="13"/>
      <c r="B415" s="255"/>
      <c r="C415" s="256"/>
      <c r="D415" s="251" t="s">
        <v>136</v>
      </c>
      <c r="E415" s="257" t="s">
        <v>1</v>
      </c>
      <c r="F415" s="258" t="s">
        <v>568</v>
      </c>
      <c r="G415" s="256"/>
      <c r="H415" s="259">
        <v>0.47499999999999998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5" t="s">
        <v>136</v>
      </c>
      <c r="AU415" s="265" t="s">
        <v>89</v>
      </c>
      <c r="AV415" s="13" t="s">
        <v>89</v>
      </c>
      <c r="AW415" s="13" t="s">
        <v>34</v>
      </c>
      <c r="AX415" s="13" t="s">
        <v>79</v>
      </c>
      <c r="AY415" s="265" t="s">
        <v>125</v>
      </c>
    </row>
    <row r="416" s="13" customFormat="1">
      <c r="A416" s="13"/>
      <c r="B416" s="255"/>
      <c r="C416" s="256"/>
      <c r="D416" s="251" t="s">
        <v>136</v>
      </c>
      <c r="E416" s="257" t="s">
        <v>1</v>
      </c>
      <c r="F416" s="258" t="s">
        <v>569</v>
      </c>
      <c r="G416" s="256"/>
      <c r="H416" s="259">
        <v>7.0469999999999997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5" t="s">
        <v>136</v>
      </c>
      <c r="AU416" s="265" t="s">
        <v>89</v>
      </c>
      <c r="AV416" s="13" t="s">
        <v>89</v>
      </c>
      <c r="AW416" s="13" t="s">
        <v>34</v>
      </c>
      <c r="AX416" s="13" t="s">
        <v>79</v>
      </c>
      <c r="AY416" s="265" t="s">
        <v>125</v>
      </c>
    </row>
    <row r="417" s="13" customFormat="1">
      <c r="A417" s="13"/>
      <c r="B417" s="255"/>
      <c r="C417" s="256"/>
      <c r="D417" s="251" t="s">
        <v>136</v>
      </c>
      <c r="E417" s="257" t="s">
        <v>1</v>
      </c>
      <c r="F417" s="258" t="s">
        <v>570</v>
      </c>
      <c r="G417" s="256"/>
      <c r="H417" s="259">
        <v>5.835</v>
      </c>
      <c r="I417" s="260"/>
      <c r="J417" s="256"/>
      <c r="K417" s="256"/>
      <c r="L417" s="261"/>
      <c r="M417" s="262"/>
      <c r="N417" s="263"/>
      <c r="O417" s="263"/>
      <c r="P417" s="263"/>
      <c r="Q417" s="263"/>
      <c r="R417" s="263"/>
      <c r="S417" s="263"/>
      <c r="T417" s="26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5" t="s">
        <v>136</v>
      </c>
      <c r="AU417" s="265" t="s">
        <v>89</v>
      </c>
      <c r="AV417" s="13" t="s">
        <v>89</v>
      </c>
      <c r="AW417" s="13" t="s">
        <v>34</v>
      </c>
      <c r="AX417" s="13" t="s">
        <v>79</v>
      </c>
      <c r="AY417" s="265" t="s">
        <v>125</v>
      </c>
    </row>
    <row r="418" s="13" customFormat="1">
      <c r="A418" s="13"/>
      <c r="B418" s="255"/>
      <c r="C418" s="256"/>
      <c r="D418" s="251" t="s">
        <v>136</v>
      </c>
      <c r="E418" s="257" t="s">
        <v>1</v>
      </c>
      <c r="F418" s="258" t="s">
        <v>571</v>
      </c>
      <c r="G418" s="256"/>
      <c r="H418" s="259">
        <v>4.4779999999999998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5" t="s">
        <v>136</v>
      </c>
      <c r="AU418" s="265" t="s">
        <v>89</v>
      </c>
      <c r="AV418" s="13" t="s">
        <v>89</v>
      </c>
      <c r="AW418" s="13" t="s">
        <v>34</v>
      </c>
      <c r="AX418" s="13" t="s">
        <v>79</v>
      </c>
      <c r="AY418" s="265" t="s">
        <v>125</v>
      </c>
    </row>
    <row r="419" s="13" customFormat="1">
      <c r="A419" s="13"/>
      <c r="B419" s="255"/>
      <c r="C419" s="256"/>
      <c r="D419" s="251" t="s">
        <v>136</v>
      </c>
      <c r="E419" s="257" t="s">
        <v>1</v>
      </c>
      <c r="F419" s="258" t="s">
        <v>572</v>
      </c>
      <c r="G419" s="256"/>
      <c r="H419" s="259">
        <v>0.23999999999999999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5" t="s">
        <v>136</v>
      </c>
      <c r="AU419" s="265" t="s">
        <v>89</v>
      </c>
      <c r="AV419" s="13" t="s">
        <v>89</v>
      </c>
      <c r="AW419" s="13" t="s">
        <v>34</v>
      </c>
      <c r="AX419" s="13" t="s">
        <v>79</v>
      </c>
      <c r="AY419" s="265" t="s">
        <v>125</v>
      </c>
    </row>
    <row r="420" s="13" customFormat="1">
      <c r="A420" s="13"/>
      <c r="B420" s="255"/>
      <c r="C420" s="256"/>
      <c r="D420" s="251" t="s">
        <v>136</v>
      </c>
      <c r="E420" s="257" t="s">
        <v>1</v>
      </c>
      <c r="F420" s="258" t="s">
        <v>573</v>
      </c>
      <c r="G420" s="256"/>
      <c r="H420" s="259">
        <v>0.089999999999999997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5" t="s">
        <v>136</v>
      </c>
      <c r="AU420" s="265" t="s">
        <v>89</v>
      </c>
      <c r="AV420" s="13" t="s">
        <v>89</v>
      </c>
      <c r="AW420" s="13" t="s">
        <v>34</v>
      </c>
      <c r="AX420" s="13" t="s">
        <v>79</v>
      </c>
      <c r="AY420" s="265" t="s">
        <v>125</v>
      </c>
    </row>
    <row r="421" s="13" customFormat="1">
      <c r="A421" s="13"/>
      <c r="B421" s="255"/>
      <c r="C421" s="256"/>
      <c r="D421" s="251" t="s">
        <v>136</v>
      </c>
      <c r="E421" s="257" t="s">
        <v>1</v>
      </c>
      <c r="F421" s="258" t="s">
        <v>574</v>
      </c>
      <c r="G421" s="256"/>
      <c r="H421" s="259">
        <v>0.626</v>
      </c>
      <c r="I421" s="260"/>
      <c r="J421" s="256"/>
      <c r="K421" s="256"/>
      <c r="L421" s="261"/>
      <c r="M421" s="262"/>
      <c r="N421" s="263"/>
      <c r="O421" s="263"/>
      <c r="P421" s="263"/>
      <c r="Q421" s="263"/>
      <c r="R421" s="263"/>
      <c r="S421" s="263"/>
      <c r="T421" s="26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5" t="s">
        <v>136</v>
      </c>
      <c r="AU421" s="265" t="s">
        <v>89</v>
      </c>
      <c r="AV421" s="13" t="s">
        <v>89</v>
      </c>
      <c r="AW421" s="13" t="s">
        <v>34</v>
      </c>
      <c r="AX421" s="13" t="s">
        <v>79</v>
      </c>
      <c r="AY421" s="265" t="s">
        <v>125</v>
      </c>
    </row>
    <row r="422" s="13" customFormat="1">
      <c r="A422" s="13"/>
      <c r="B422" s="255"/>
      <c r="C422" s="256"/>
      <c r="D422" s="251" t="s">
        <v>136</v>
      </c>
      <c r="E422" s="257" t="s">
        <v>1</v>
      </c>
      <c r="F422" s="258" t="s">
        <v>575</v>
      </c>
      <c r="G422" s="256"/>
      <c r="H422" s="259">
        <v>0.057000000000000002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5" t="s">
        <v>136</v>
      </c>
      <c r="AU422" s="265" t="s">
        <v>89</v>
      </c>
      <c r="AV422" s="13" t="s">
        <v>89</v>
      </c>
      <c r="AW422" s="13" t="s">
        <v>34</v>
      </c>
      <c r="AX422" s="13" t="s">
        <v>79</v>
      </c>
      <c r="AY422" s="265" t="s">
        <v>125</v>
      </c>
    </row>
    <row r="423" s="14" customFormat="1">
      <c r="A423" s="14"/>
      <c r="B423" s="266"/>
      <c r="C423" s="267"/>
      <c r="D423" s="251" t="s">
        <v>136</v>
      </c>
      <c r="E423" s="268" t="s">
        <v>1</v>
      </c>
      <c r="F423" s="269" t="s">
        <v>167</v>
      </c>
      <c r="G423" s="267"/>
      <c r="H423" s="270">
        <v>20.222999999999999</v>
      </c>
      <c r="I423" s="271"/>
      <c r="J423" s="267"/>
      <c r="K423" s="267"/>
      <c r="L423" s="272"/>
      <c r="M423" s="273"/>
      <c r="N423" s="274"/>
      <c r="O423" s="274"/>
      <c r="P423" s="274"/>
      <c r="Q423" s="274"/>
      <c r="R423" s="274"/>
      <c r="S423" s="274"/>
      <c r="T423" s="27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6" t="s">
        <v>136</v>
      </c>
      <c r="AU423" s="276" t="s">
        <v>89</v>
      </c>
      <c r="AV423" s="14" t="s">
        <v>132</v>
      </c>
      <c r="AW423" s="14" t="s">
        <v>34</v>
      </c>
      <c r="AX423" s="14" t="s">
        <v>87</v>
      </c>
      <c r="AY423" s="276" t="s">
        <v>125</v>
      </c>
    </row>
    <row r="424" s="2" customFormat="1" ht="16.5" customHeight="1">
      <c r="A424" s="39"/>
      <c r="B424" s="40"/>
      <c r="C424" s="237" t="s">
        <v>576</v>
      </c>
      <c r="D424" s="237" t="s">
        <v>128</v>
      </c>
      <c r="E424" s="238" t="s">
        <v>577</v>
      </c>
      <c r="F424" s="239" t="s">
        <v>578</v>
      </c>
      <c r="G424" s="240" t="s">
        <v>316</v>
      </c>
      <c r="H424" s="241">
        <v>138.05199999999999</v>
      </c>
      <c r="I424" s="242"/>
      <c r="J424" s="243">
        <f>ROUND(I424*H424,2)</f>
        <v>0</v>
      </c>
      <c r="K424" s="244"/>
      <c r="L424" s="45"/>
      <c r="M424" s="245" t="s">
        <v>1</v>
      </c>
      <c r="N424" s="246" t="s">
        <v>44</v>
      </c>
      <c r="O424" s="92"/>
      <c r="P424" s="247">
        <f>O424*H424</f>
        <v>0</v>
      </c>
      <c r="Q424" s="247">
        <v>0.0051900000000000002</v>
      </c>
      <c r="R424" s="247">
        <f>Q424*H424</f>
        <v>0.71648988000000002</v>
      </c>
      <c r="S424" s="247">
        <v>0</v>
      </c>
      <c r="T424" s="24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9" t="s">
        <v>132</v>
      </c>
      <c r="AT424" s="249" t="s">
        <v>128</v>
      </c>
      <c r="AU424" s="249" t="s">
        <v>89</v>
      </c>
      <c r="AY424" s="18" t="s">
        <v>125</v>
      </c>
      <c r="BE424" s="250">
        <f>IF(N424="základní",J424,0)</f>
        <v>0</v>
      </c>
      <c r="BF424" s="250">
        <f>IF(N424="snížená",J424,0)</f>
        <v>0</v>
      </c>
      <c r="BG424" s="250">
        <f>IF(N424="zákl. přenesená",J424,0)</f>
        <v>0</v>
      </c>
      <c r="BH424" s="250">
        <f>IF(N424="sníž. přenesená",J424,0)</f>
        <v>0</v>
      </c>
      <c r="BI424" s="250">
        <f>IF(N424="nulová",J424,0)</f>
        <v>0</v>
      </c>
      <c r="BJ424" s="18" t="s">
        <v>87</v>
      </c>
      <c r="BK424" s="250">
        <f>ROUND(I424*H424,2)</f>
        <v>0</v>
      </c>
      <c r="BL424" s="18" t="s">
        <v>132</v>
      </c>
      <c r="BM424" s="249" t="s">
        <v>579</v>
      </c>
    </row>
    <row r="425" s="2" customFormat="1">
      <c r="A425" s="39"/>
      <c r="B425" s="40"/>
      <c r="C425" s="41"/>
      <c r="D425" s="251" t="s">
        <v>134</v>
      </c>
      <c r="E425" s="41"/>
      <c r="F425" s="252" t="s">
        <v>580</v>
      </c>
      <c r="G425" s="41"/>
      <c r="H425" s="41"/>
      <c r="I425" s="145"/>
      <c r="J425" s="41"/>
      <c r="K425" s="41"/>
      <c r="L425" s="45"/>
      <c r="M425" s="253"/>
      <c r="N425" s="254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134</v>
      </c>
      <c r="AU425" s="18" t="s">
        <v>89</v>
      </c>
    </row>
    <row r="426" s="13" customFormat="1">
      <c r="A426" s="13"/>
      <c r="B426" s="255"/>
      <c r="C426" s="256"/>
      <c r="D426" s="251" t="s">
        <v>136</v>
      </c>
      <c r="E426" s="257" t="s">
        <v>1</v>
      </c>
      <c r="F426" s="258" t="s">
        <v>581</v>
      </c>
      <c r="G426" s="256"/>
      <c r="H426" s="259">
        <v>6.556</v>
      </c>
      <c r="I426" s="260"/>
      <c r="J426" s="256"/>
      <c r="K426" s="256"/>
      <c r="L426" s="261"/>
      <c r="M426" s="262"/>
      <c r="N426" s="263"/>
      <c r="O426" s="263"/>
      <c r="P426" s="263"/>
      <c r="Q426" s="263"/>
      <c r="R426" s="263"/>
      <c r="S426" s="263"/>
      <c r="T426" s="26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5" t="s">
        <v>136</v>
      </c>
      <c r="AU426" s="265" t="s">
        <v>89</v>
      </c>
      <c r="AV426" s="13" t="s">
        <v>89</v>
      </c>
      <c r="AW426" s="13" t="s">
        <v>34</v>
      </c>
      <c r="AX426" s="13" t="s">
        <v>79</v>
      </c>
      <c r="AY426" s="265" t="s">
        <v>125</v>
      </c>
    </row>
    <row r="427" s="13" customFormat="1">
      <c r="A427" s="13"/>
      <c r="B427" s="255"/>
      <c r="C427" s="256"/>
      <c r="D427" s="251" t="s">
        <v>136</v>
      </c>
      <c r="E427" s="257" t="s">
        <v>1</v>
      </c>
      <c r="F427" s="258" t="s">
        <v>582</v>
      </c>
      <c r="G427" s="256"/>
      <c r="H427" s="259">
        <v>3.3879999999999999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5" t="s">
        <v>136</v>
      </c>
      <c r="AU427" s="265" t="s">
        <v>89</v>
      </c>
      <c r="AV427" s="13" t="s">
        <v>89</v>
      </c>
      <c r="AW427" s="13" t="s">
        <v>34</v>
      </c>
      <c r="AX427" s="13" t="s">
        <v>79</v>
      </c>
      <c r="AY427" s="265" t="s">
        <v>125</v>
      </c>
    </row>
    <row r="428" s="13" customFormat="1">
      <c r="A428" s="13"/>
      <c r="B428" s="255"/>
      <c r="C428" s="256"/>
      <c r="D428" s="251" t="s">
        <v>136</v>
      </c>
      <c r="E428" s="257" t="s">
        <v>1</v>
      </c>
      <c r="F428" s="258" t="s">
        <v>583</v>
      </c>
      <c r="G428" s="256"/>
      <c r="H428" s="259">
        <v>3.1680000000000001</v>
      </c>
      <c r="I428" s="260"/>
      <c r="J428" s="256"/>
      <c r="K428" s="256"/>
      <c r="L428" s="261"/>
      <c r="M428" s="262"/>
      <c r="N428" s="263"/>
      <c r="O428" s="263"/>
      <c r="P428" s="263"/>
      <c r="Q428" s="263"/>
      <c r="R428" s="263"/>
      <c r="S428" s="263"/>
      <c r="T428" s="26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5" t="s">
        <v>136</v>
      </c>
      <c r="AU428" s="265" t="s">
        <v>89</v>
      </c>
      <c r="AV428" s="13" t="s">
        <v>89</v>
      </c>
      <c r="AW428" s="13" t="s">
        <v>34</v>
      </c>
      <c r="AX428" s="13" t="s">
        <v>79</v>
      </c>
      <c r="AY428" s="265" t="s">
        <v>125</v>
      </c>
    </row>
    <row r="429" s="13" customFormat="1">
      <c r="A429" s="13"/>
      <c r="B429" s="255"/>
      <c r="C429" s="256"/>
      <c r="D429" s="251" t="s">
        <v>136</v>
      </c>
      <c r="E429" s="257" t="s">
        <v>1</v>
      </c>
      <c r="F429" s="258" t="s">
        <v>584</v>
      </c>
      <c r="G429" s="256"/>
      <c r="H429" s="259">
        <v>48.600000000000001</v>
      </c>
      <c r="I429" s="260"/>
      <c r="J429" s="256"/>
      <c r="K429" s="256"/>
      <c r="L429" s="261"/>
      <c r="M429" s="262"/>
      <c r="N429" s="263"/>
      <c r="O429" s="263"/>
      <c r="P429" s="263"/>
      <c r="Q429" s="263"/>
      <c r="R429" s="263"/>
      <c r="S429" s="263"/>
      <c r="T429" s="26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5" t="s">
        <v>136</v>
      </c>
      <c r="AU429" s="265" t="s">
        <v>89</v>
      </c>
      <c r="AV429" s="13" t="s">
        <v>89</v>
      </c>
      <c r="AW429" s="13" t="s">
        <v>34</v>
      </c>
      <c r="AX429" s="13" t="s">
        <v>79</v>
      </c>
      <c r="AY429" s="265" t="s">
        <v>125</v>
      </c>
    </row>
    <row r="430" s="13" customFormat="1">
      <c r="A430" s="13"/>
      <c r="B430" s="255"/>
      <c r="C430" s="256"/>
      <c r="D430" s="251" t="s">
        <v>136</v>
      </c>
      <c r="E430" s="257" t="s">
        <v>1</v>
      </c>
      <c r="F430" s="258" t="s">
        <v>585</v>
      </c>
      <c r="G430" s="256"/>
      <c r="H430" s="259">
        <v>38.899999999999999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5" t="s">
        <v>136</v>
      </c>
      <c r="AU430" s="265" t="s">
        <v>89</v>
      </c>
      <c r="AV430" s="13" t="s">
        <v>89</v>
      </c>
      <c r="AW430" s="13" t="s">
        <v>34</v>
      </c>
      <c r="AX430" s="13" t="s">
        <v>79</v>
      </c>
      <c r="AY430" s="265" t="s">
        <v>125</v>
      </c>
    </row>
    <row r="431" s="13" customFormat="1">
      <c r="A431" s="13"/>
      <c r="B431" s="255"/>
      <c r="C431" s="256"/>
      <c r="D431" s="251" t="s">
        <v>136</v>
      </c>
      <c r="E431" s="257" t="s">
        <v>1</v>
      </c>
      <c r="F431" s="258" t="s">
        <v>586</v>
      </c>
      <c r="G431" s="256"/>
      <c r="H431" s="259">
        <v>30.879999999999999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5" t="s">
        <v>136</v>
      </c>
      <c r="AU431" s="265" t="s">
        <v>89</v>
      </c>
      <c r="AV431" s="13" t="s">
        <v>89</v>
      </c>
      <c r="AW431" s="13" t="s">
        <v>34</v>
      </c>
      <c r="AX431" s="13" t="s">
        <v>79</v>
      </c>
      <c r="AY431" s="265" t="s">
        <v>125</v>
      </c>
    </row>
    <row r="432" s="13" customFormat="1">
      <c r="A432" s="13"/>
      <c r="B432" s="255"/>
      <c r="C432" s="256"/>
      <c r="D432" s="251" t="s">
        <v>136</v>
      </c>
      <c r="E432" s="257" t="s">
        <v>1</v>
      </c>
      <c r="F432" s="258" t="s">
        <v>587</v>
      </c>
      <c r="G432" s="256"/>
      <c r="H432" s="259">
        <v>1.6000000000000001</v>
      </c>
      <c r="I432" s="260"/>
      <c r="J432" s="256"/>
      <c r="K432" s="256"/>
      <c r="L432" s="261"/>
      <c r="M432" s="262"/>
      <c r="N432" s="263"/>
      <c r="O432" s="263"/>
      <c r="P432" s="263"/>
      <c r="Q432" s="263"/>
      <c r="R432" s="263"/>
      <c r="S432" s="263"/>
      <c r="T432" s="26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5" t="s">
        <v>136</v>
      </c>
      <c r="AU432" s="265" t="s">
        <v>89</v>
      </c>
      <c r="AV432" s="13" t="s">
        <v>89</v>
      </c>
      <c r="AW432" s="13" t="s">
        <v>34</v>
      </c>
      <c r="AX432" s="13" t="s">
        <v>79</v>
      </c>
      <c r="AY432" s="265" t="s">
        <v>125</v>
      </c>
    </row>
    <row r="433" s="13" customFormat="1">
      <c r="A433" s="13"/>
      <c r="B433" s="255"/>
      <c r="C433" s="256"/>
      <c r="D433" s="251" t="s">
        <v>136</v>
      </c>
      <c r="E433" s="257" t="s">
        <v>1</v>
      </c>
      <c r="F433" s="258" t="s">
        <v>588</v>
      </c>
      <c r="G433" s="256"/>
      <c r="H433" s="259">
        <v>0.40000000000000002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5" t="s">
        <v>136</v>
      </c>
      <c r="AU433" s="265" t="s">
        <v>89</v>
      </c>
      <c r="AV433" s="13" t="s">
        <v>89</v>
      </c>
      <c r="AW433" s="13" t="s">
        <v>34</v>
      </c>
      <c r="AX433" s="13" t="s">
        <v>79</v>
      </c>
      <c r="AY433" s="265" t="s">
        <v>125</v>
      </c>
    </row>
    <row r="434" s="13" customFormat="1">
      <c r="A434" s="13"/>
      <c r="B434" s="255"/>
      <c r="C434" s="256"/>
      <c r="D434" s="251" t="s">
        <v>136</v>
      </c>
      <c r="E434" s="257" t="s">
        <v>1</v>
      </c>
      <c r="F434" s="258" t="s">
        <v>589</v>
      </c>
      <c r="G434" s="256"/>
      <c r="H434" s="259">
        <v>4.1699999999999999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5" t="s">
        <v>136</v>
      </c>
      <c r="AU434" s="265" t="s">
        <v>89</v>
      </c>
      <c r="AV434" s="13" t="s">
        <v>89</v>
      </c>
      <c r="AW434" s="13" t="s">
        <v>34</v>
      </c>
      <c r="AX434" s="13" t="s">
        <v>79</v>
      </c>
      <c r="AY434" s="265" t="s">
        <v>125</v>
      </c>
    </row>
    <row r="435" s="13" customFormat="1">
      <c r="A435" s="13"/>
      <c r="B435" s="255"/>
      <c r="C435" s="256"/>
      <c r="D435" s="251" t="s">
        <v>136</v>
      </c>
      <c r="E435" s="257" t="s">
        <v>1</v>
      </c>
      <c r="F435" s="258" t="s">
        <v>590</v>
      </c>
      <c r="G435" s="256"/>
      <c r="H435" s="259">
        <v>0.39000000000000001</v>
      </c>
      <c r="I435" s="260"/>
      <c r="J435" s="256"/>
      <c r="K435" s="256"/>
      <c r="L435" s="261"/>
      <c r="M435" s="262"/>
      <c r="N435" s="263"/>
      <c r="O435" s="263"/>
      <c r="P435" s="263"/>
      <c r="Q435" s="263"/>
      <c r="R435" s="263"/>
      <c r="S435" s="263"/>
      <c r="T435" s="26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5" t="s">
        <v>136</v>
      </c>
      <c r="AU435" s="265" t="s">
        <v>89</v>
      </c>
      <c r="AV435" s="13" t="s">
        <v>89</v>
      </c>
      <c r="AW435" s="13" t="s">
        <v>34</v>
      </c>
      <c r="AX435" s="13" t="s">
        <v>79</v>
      </c>
      <c r="AY435" s="265" t="s">
        <v>125</v>
      </c>
    </row>
    <row r="436" s="14" customFormat="1">
      <c r="A436" s="14"/>
      <c r="B436" s="266"/>
      <c r="C436" s="267"/>
      <c r="D436" s="251" t="s">
        <v>136</v>
      </c>
      <c r="E436" s="268" t="s">
        <v>1</v>
      </c>
      <c r="F436" s="269" t="s">
        <v>167</v>
      </c>
      <c r="G436" s="267"/>
      <c r="H436" s="270">
        <v>138.05199999999996</v>
      </c>
      <c r="I436" s="271"/>
      <c r="J436" s="267"/>
      <c r="K436" s="267"/>
      <c r="L436" s="272"/>
      <c r="M436" s="273"/>
      <c r="N436" s="274"/>
      <c r="O436" s="274"/>
      <c r="P436" s="274"/>
      <c r="Q436" s="274"/>
      <c r="R436" s="274"/>
      <c r="S436" s="274"/>
      <c r="T436" s="27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6" t="s">
        <v>136</v>
      </c>
      <c r="AU436" s="276" t="s">
        <v>89</v>
      </c>
      <c r="AV436" s="14" t="s">
        <v>132</v>
      </c>
      <c r="AW436" s="14" t="s">
        <v>34</v>
      </c>
      <c r="AX436" s="14" t="s">
        <v>87</v>
      </c>
      <c r="AY436" s="276" t="s">
        <v>125</v>
      </c>
    </row>
    <row r="437" s="2" customFormat="1" ht="16.5" customHeight="1">
      <c r="A437" s="39"/>
      <c r="B437" s="40"/>
      <c r="C437" s="237" t="s">
        <v>591</v>
      </c>
      <c r="D437" s="237" t="s">
        <v>128</v>
      </c>
      <c r="E437" s="238" t="s">
        <v>592</v>
      </c>
      <c r="F437" s="239" t="s">
        <v>593</v>
      </c>
      <c r="G437" s="240" t="s">
        <v>316</v>
      </c>
      <c r="H437" s="241">
        <v>138.05199999999999</v>
      </c>
      <c r="I437" s="242"/>
      <c r="J437" s="243">
        <f>ROUND(I437*H437,2)</f>
        <v>0</v>
      </c>
      <c r="K437" s="244"/>
      <c r="L437" s="45"/>
      <c r="M437" s="245" t="s">
        <v>1</v>
      </c>
      <c r="N437" s="246" t="s">
        <v>44</v>
      </c>
      <c r="O437" s="92"/>
      <c r="P437" s="247">
        <f>O437*H437</f>
        <v>0</v>
      </c>
      <c r="Q437" s="247">
        <v>0</v>
      </c>
      <c r="R437" s="247">
        <f>Q437*H437</f>
        <v>0</v>
      </c>
      <c r="S437" s="247">
        <v>0</v>
      </c>
      <c r="T437" s="24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9" t="s">
        <v>132</v>
      </c>
      <c r="AT437" s="249" t="s">
        <v>128</v>
      </c>
      <c r="AU437" s="249" t="s">
        <v>89</v>
      </c>
      <c r="AY437" s="18" t="s">
        <v>125</v>
      </c>
      <c r="BE437" s="250">
        <f>IF(N437="základní",J437,0)</f>
        <v>0</v>
      </c>
      <c r="BF437" s="250">
        <f>IF(N437="snížená",J437,0)</f>
        <v>0</v>
      </c>
      <c r="BG437" s="250">
        <f>IF(N437="zákl. přenesená",J437,0)</f>
        <v>0</v>
      </c>
      <c r="BH437" s="250">
        <f>IF(N437="sníž. přenesená",J437,0)</f>
        <v>0</v>
      </c>
      <c r="BI437" s="250">
        <f>IF(N437="nulová",J437,0)</f>
        <v>0</v>
      </c>
      <c r="BJ437" s="18" t="s">
        <v>87</v>
      </c>
      <c r="BK437" s="250">
        <f>ROUND(I437*H437,2)</f>
        <v>0</v>
      </c>
      <c r="BL437" s="18" t="s">
        <v>132</v>
      </c>
      <c r="BM437" s="249" t="s">
        <v>594</v>
      </c>
    </row>
    <row r="438" s="2" customFormat="1">
      <c r="A438" s="39"/>
      <c r="B438" s="40"/>
      <c r="C438" s="41"/>
      <c r="D438" s="251" t="s">
        <v>134</v>
      </c>
      <c r="E438" s="41"/>
      <c r="F438" s="252" t="s">
        <v>595</v>
      </c>
      <c r="G438" s="41"/>
      <c r="H438" s="41"/>
      <c r="I438" s="145"/>
      <c r="J438" s="41"/>
      <c r="K438" s="41"/>
      <c r="L438" s="45"/>
      <c r="M438" s="253"/>
      <c r="N438" s="254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134</v>
      </c>
      <c r="AU438" s="18" t="s">
        <v>89</v>
      </c>
    </row>
    <row r="439" s="13" customFormat="1">
      <c r="A439" s="13"/>
      <c r="B439" s="255"/>
      <c r="C439" s="256"/>
      <c r="D439" s="251" t="s">
        <v>136</v>
      </c>
      <c r="E439" s="257" t="s">
        <v>1</v>
      </c>
      <c r="F439" s="258" t="s">
        <v>581</v>
      </c>
      <c r="G439" s="256"/>
      <c r="H439" s="259">
        <v>6.556</v>
      </c>
      <c r="I439" s="260"/>
      <c r="J439" s="256"/>
      <c r="K439" s="256"/>
      <c r="L439" s="261"/>
      <c r="M439" s="262"/>
      <c r="N439" s="263"/>
      <c r="O439" s="263"/>
      <c r="P439" s="263"/>
      <c r="Q439" s="263"/>
      <c r="R439" s="263"/>
      <c r="S439" s="263"/>
      <c r="T439" s="26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5" t="s">
        <v>136</v>
      </c>
      <c r="AU439" s="265" t="s">
        <v>89</v>
      </c>
      <c r="AV439" s="13" t="s">
        <v>89</v>
      </c>
      <c r="AW439" s="13" t="s">
        <v>34</v>
      </c>
      <c r="AX439" s="13" t="s">
        <v>79</v>
      </c>
      <c r="AY439" s="265" t="s">
        <v>125</v>
      </c>
    </row>
    <row r="440" s="13" customFormat="1">
      <c r="A440" s="13"/>
      <c r="B440" s="255"/>
      <c r="C440" s="256"/>
      <c r="D440" s="251" t="s">
        <v>136</v>
      </c>
      <c r="E440" s="257" t="s">
        <v>1</v>
      </c>
      <c r="F440" s="258" t="s">
        <v>582</v>
      </c>
      <c r="G440" s="256"/>
      <c r="H440" s="259">
        <v>3.3879999999999999</v>
      </c>
      <c r="I440" s="260"/>
      <c r="J440" s="256"/>
      <c r="K440" s="256"/>
      <c r="L440" s="261"/>
      <c r="M440" s="262"/>
      <c r="N440" s="263"/>
      <c r="O440" s="263"/>
      <c r="P440" s="263"/>
      <c r="Q440" s="263"/>
      <c r="R440" s="263"/>
      <c r="S440" s="263"/>
      <c r="T440" s="26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5" t="s">
        <v>136</v>
      </c>
      <c r="AU440" s="265" t="s">
        <v>89</v>
      </c>
      <c r="AV440" s="13" t="s">
        <v>89</v>
      </c>
      <c r="AW440" s="13" t="s">
        <v>34</v>
      </c>
      <c r="AX440" s="13" t="s">
        <v>79</v>
      </c>
      <c r="AY440" s="265" t="s">
        <v>125</v>
      </c>
    </row>
    <row r="441" s="13" customFormat="1">
      <c r="A441" s="13"/>
      <c r="B441" s="255"/>
      <c r="C441" s="256"/>
      <c r="D441" s="251" t="s">
        <v>136</v>
      </c>
      <c r="E441" s="257" t="s">
        <v>1</v>
      </c>
      <c r="F441" s="258" t="s">
        <v>583</v>
      </c>
      <c r="G441" s="256"/>
      <c r="H441" s="259">
        <v>3.1680000000000001</v>
      </c>
      <c r="I441" s="260"/>
      <c r="J441" s="256"/>
      <c r="K441" s="256"/>
      <c r="L441" s="261"/>
      <c r="M441" s="262"/>
      <c r="N441" s="263"/>
      <c r="O441" s="263"/>
      <c r="P441" s="263"/>
      <c r="Q441" s="263"/>
      <c r="R441" s="263"/>
      <c r="S441" s="263"/>
      <c r="T441" s="26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5" t="s">
        <v>136</v>
      </c>
      <c r="AU441" s="265" t="s">
        <v>89</v>
      </c>
      <c r="AV441" s="13" t="s">
        <v>89</v>
      </c>
      <c r="AW441" s="13" t="s">
        <v>34</v>
      </c>
      <c r="AX441" s="13" t="s">
        <v>79</v>
      </c>
      <c r="AY441" s="265" t="s">
        <v>125</v>
      </c>
    </row>
    <row r="442" s="13" customFormat="1">
      <c r="A442" s="13"/>
      <c r="B442" s="255"/>
      <c r="C442" s="256"/>
      <c r="D442" s="251" t="s">
        <v>136</v>
      </c>
      <c r="E442" s="257" t="s">
        <v>1</v>
      </c>
      <c r="F442" s="258" t="s">
        <v>584</v>
      </c>
      <c r="G442" s="256"/>
      <c r="H442" s="259">
        <v>48.600000000000001</v>
      </c>
      <c r="I442" s="260"/>
      <c r="J442" s="256"/>
      <c r="K442" s="256"/>
      <c r="L442" s="261"/>
      <c r="M442" s="262"/>
      <c r="N442" s="263"/>
      <c r="O442" s="263"/>
      <c r="P442" s="263"/>
      <c r="Q442" s="263"/>
      <c r="R442" s="263"/>
      <c r="S442" s="263"/>
      <c r="T442" s="26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5" t="s">
        <v>136</v>
      </c>
      <c r="AU442" s="265" t="s">
        <v>89</v>
      </c>
      <c r="AV442" s="13" t="s">
        <v>89</v>
      </c>
      <c r="AW442" s="13" t="s">
        <v>34</v>
      </c>
      <c r="AX442" s="13" t="s">
        <v>79</v>
      </c>
      <c r="AY442" s="265" t="s">
        <v>125</v>
      </c>
    </row>
    <row r="443" s="13" customFormat="1">
      <c r="A443" s="13"/>
      <c r="B443" s="255"/>
      <c r="C443" s="256"/>
      <c r="D443" s="251" t="s">
        <v>136</v>
      </c>
      <c r="E443" s="257" t="s">
        <v>1</v>
      </c>
      <c r="F443" s="258" t="s">
        <v>585</v>
      </c>
      <c r="G443" s="256"/>
      <c r="H443" s="259">
        <v>38.899999999999999</v>
      </c>
      <c r="I443" s="260"/>
      <c r="J443" s="256"/>
      <c r="K443" s="256"/>
      <c r="L443" s="261"/>
      <c r="M443" s="262"/>
      <c r="N443" s="263"/>
      <c r="O443" s="263"/>
      <c r="P443" s="263"/>
      <c r="Q443" s="263"/>
      <c r="R443" s="263"/>
      <c r="S443" s="263"/>
      <c r="T443" s="26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5" t="s">
        <v>136</v>
      </c>
      <c r="AU443" s="265" t="s">
        <v>89</v>
      </c>
      <c r="AV443" s="13" t="s">
        <v>89</v>
      </c>
      <c r="AW443" s="13" t="s">
        <v>34</v>
      </c>
      <c r="AX443" s="13" t="s">
        <v>79</v>
      </c>
      <c r="AY443" s="265" t="s">
        <v>125</v>
      </c>
    </row>
    <row r="444" s="13" customFormat="1">
      <c r="A444" s="13"/>
      <c r="B444" s="255"/>
      <c r="C444" s="256"/>
      <c r="D444" s="251" t="s">
        <v>136</v>
      </c>
      <c r="E444" s="257" t="s">
        <v>1</v>
      </c>
      <c r="F444" s="258" t="s">
        <v>586</v>
      </c>
      <c r="G444" s="256"/>
      <c r="H444" s="259">
        <v>30.879999999999999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5" t="s">
        <v>136</v>
      </c>
      <c r="AU444" s="265" t="s">
        <v>89</v>
      </c>
      <c r="AV444" s="13" t="s">
        <v>89</v>
      </c>
      <c r="AW444" s="13" t="s">
        <v>34</v>
      </c>
      <c r="AX444" s="13" t="s">
        <v>79</v>
      </c>
      <c r="AY444" s="265" t="s">
        <v>125</v>
      </c>
    </row>
    <row r="445" s="13" customFormat="1">
      <c r="A445" s="13"/>
      <c r="B445" s="255"/>
      <c r="C445" s="256"/>
      <c r="D445" s="251" t="s">
        <v>136</v>
      </c>
      <c r="E445" s="257" t="s">
        <v>1</v>
      </c>
      <c r="F445" s="258" t="s">
        <v>587</v>
      </c>
      <c r="G445" s="256"/>
      <c r="H445" s="259">
        <v>1.6000000000000001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5" t="s">
        <v>136</v>
      </c>
      <c r="AU445" s="265" t="s">
        <v>89</v>
      </c>
      <c r="AV445" s="13" t="s">
        <v>89</v>
      </c>
      <c r="AW445" s="13" t="s">
        <v>34</v>
      </c>
      <c r="AX445" s="13" t="s">
        <v>79</v>
      </c>
      <c r="AY445" s="265" t="s">
        <v>125</v>
      </c>
    </row>
    <row r="446" s="13" customFormat="1">
      <c r="A446" s="13"/>
      <c r="B446" s="255"/>
      <c r="C446" s="256"/>
      <c r="D446" s="251" t="s">
        <v>136</v>
      </c>
      <c r="E446" s="257" t="s">
        <v>1</v>
      </c>
      <c r="F446" s="258" t="s">
        <v>588</v>
      </c>
      <c r="G446" s="256"/>
      <c r="H446" s="259">
        <v>0.40000000000000002</v>
      </c>
      <c r="I446" s="260"/>
      <c r="J446" s="256"/>
      <c r="K446" s="256"/>
      <c r="L446" s="261"/>
      <c r="M446" s="262"/>
      <c r="N446" s="263"/>
      <c r="O446" s="263"/>
      <c r="P446" s="263"/>
      <c r="Q446" s="263"/>
      <c r="R446" s="263"/>
      <c r="S446" s="263"/>
      <c r="T446" s="26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5" t="s">
        <v>136</v>
      </c>
      <c r="AU446" s="265" t="s">
        <v>89</v>
      </c>
      <c r="AV446" s="13" t="s">
        <v>89</v>
      </c>
      <c r="AW446" s="13" t="s">
        <v>34</v>
      </c>
      <c r="AX446" s="13" t="s">
        <v>79</v>
      </c>
      <c r="AY446" s="265" t="s">
        <v>125</v>
      </c>
    </row>
    <row r="447" s="13" customFormat="1">
      <c r="A447" s="13"/>
      <c r="B447" s="255"/>
      <c r="C447" s="256"/>
      <c r="D447" s="251" t="s">
        <v>136</v>
      </c>
      <c r="E447" s="257" t="s">
        <v>1</v>
      </c>
      <c r="F447" s="258" t="s">
        <v>589</v>
      </c>
      <c r="G447" s="256"/>
      <c r="H447" s="259">
        <v>4.1699999999999999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5" t="s">
        <v>136</v>
      </c>
      <c r="AU447" s="265" t="s">
        <v>89</v>
      </c>
      <c r="AV447" s="13" t="s">
        <v>89</v>
      </c>
      <c r="AW447" s="13" t="s">
        <v>34</v>
      </c>
      <c r="AX447" s="13" t="s">
        <v>79</v>
      </c>
      <c r="AY447" s="265" t="s">
        <v>125</v>
      </c>
    </row>
    <row r="448" s="13" customFormat="1">
      <c r="A448" s="13"/>
      <c r="B448" s="255"/>
      <c r="C448" s="256"/>
      <c r="D448" s="251" t="s">
        <v>136</v>
      </c>
      <c r="E448" s="257" t="s">
        <v>1</v>
      </c>
      <c r="F448" s="258" t="s">
        <v>590</v>
      </c>
      <c r="G448" s="256"/>
      <c r="H448" s="259">
        <v>0.39000000000000001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5" t="s">
        <v>136</v>
      </c>
      <c r="AU448" s="265" t="s">
        <v>89</v>
      </c>
      <c r="AV448" s="13" t="s">
        <v>89</v>
      </c>
      <c r="AW448" s="13" t="s">
        <v>34</v>
      </c>
      <c r="AX448" s="13" t="s">
        <v>79</v>
      </c>
      <c r="AY448" s="265" t="s">
        <v>125</v>
      </c>
    </row>
    <row r="449" s="14" customFormat="1">
      <c r="A449" s="14"/>
      <c r="B449" s="266"/>
      <c r="C449" s="267"/>
      <c r="D449" s="251" t="s">
        <v>136</v>
      </c>
      <c r="E449" s="268" t="s">
        <v>1</v>
      </c>
      <c r="F449" s="269" t="s">
        <v>167</v>
      </c>
      <c r="G449" s="267"/>
      <c r="H449" s="270">
        <v>138.05199999999996</v>
      </c>
      <c r="I449" s="271"/>
      <c r="J449" s="267"/>
      <c r="K449" s="267"/>
      <c r="L449" s="272"/>
      <c r="M449" s="273"/>
      <c r="N449" s="274"/>
      <c r="O449" s="274"/>
      <c r="P449" s="274"/>
      <c r="Q449" s="274"/>
      <c r="R449" s="274"/>
      <c r="S449" s="274"/>
      <c r="T449" s="27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6" t="s">
        <v>136</v>
      </c>
      <c r="AU449" s="276" t="s">
        <v>89</v>
      </c>
      <c r="AV449" s="14" t="s">
        <v>132</v>
      </c>
      <c r="AW449" s="14" t="s">
        <v>34</v>
      </c>
      <c r="AX449" s="14" t="s">
        <v>87</v>
      </c>
      <c r="AY449" s="276" t="s">
        <v>125</v>
      </c>
    </row>
    <row r="450" s="2" customFormat="1" ht="16.5" customHeight="1">
      <c r="A450" s="39"/>
      <c r="B450" s="40"/>
      <c r="C450" s="237" t="s">
        <v>596</v>
      </c>
      <c r="D450" s="237" t="s">
        <v>128</v>
      </c>
      <c r="E450" s="238" t="s">
        <v>597</v>
      </c>
      <c r="F450" s="239" t="s">
        <v>598</v>
      </c>
      <c r="G450" s="240" t="s">
        <v>131</v>
      </c>
      <c r="H450" s="241">
        <v>5.9349999999999996</v>
      </c>
      <c r="I450" s="242"/>
      <c r="J450" s="243">
        <f>ROUND(I450*H450,2)</f>
        <v>0</v>
      </c>
      <c r="K450" s="244"/>
      <c r="L450" s="45"/>
      <c r="M450" s="245" t="s">
        <v>1</v>
      </c>
      <c r="N450" s="246" t="s">
        <v>44</v>
      </c>
      <c r="O450" s="92"/>
      <c r="P450" s="247">
        <f>O450*H450</f>
        <v>0</v>
      </c>
      <c r="Q450" s="247">
        <v>2.4533700000000001</v>
      </c>
      <c r="R450" s="247">
        <f>Q450*H450</f>
        <v>14.560750949999999</v>
      </c>
      <c r="S450" s="247">
        <v>0</v>
      </c>
      <c r="T450" s="248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9" t="s">
        <v>132</v>
      </c>
      <c r="AT450" s="249" t="s">
        <v>128</v>
      </c>
      <c r="AU450" s="249" t="s">
        <v>89</v>
      </c>
      <c r="AY450" s="18" t="s">
        <v>125</v>
      </c>
      <c r="BE450" s="250">
        <f>IF(N450="základní",J450,0)</f>
        <v>0</v>
      </c>
      <c r="BF450" s="250">
        <f>IF(N450="snížená",J450,0)</f>
        <v>0</v>
      </c>
      <c r="BG450" s="250">
        <f>IF(N450="zákl. přenesená",J450,0)</f>
        <v>0</v>
      </c>
      <c r="BH450" s="250">
        <f>IF(N450="sníž. přenesená",J450,0)</f>
        <v>0</v>
      </c>
      <c r="BI450" s="250">
        <f>IF(N450="nulová",J450,0)</f>
        <v>0</v>
      </c>
      <c r="BJ450" s="18" t="s">
        <v>87</v>
      </c>
      <c r="BK450" s="250">
        <f>ROUND(I450*H450,2)</f>
        <v>0</v>
      </c>
      <c r="BL450" s="18" t="s">
        <v>132</v>
      </c>
      <c r="BM450" s="249" t="s">
        <v>599</v>
      </c>
    </row>
    <row r="451" s="2" customFormat="1">
      <c r="A451" s="39"/>
      <c r="B451" s="40"/>
      <c r="C451" s="41"/>
      <c r="D451" s="251" t="s">
        <v>134</v>
      </c>
      <c r="E451" s="41"/>
      <c r="F451" s="252" t="s">
        <v>600</v>
      </c>
      <c r="G451" s="41"/>
      <c r="H451" s="41"/>
      <c r="I451" s="145"/>
      <c r="J451" s="41"/>
      <c r="K451" s="41"/>
      <c r="L451" s="45"/>
      <c r="M451" s="253"/>
      <c r="N451" s="254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134</v>
      </c>
      <c r="AU451" s="18" t="s">
        <v>89</v>
      </c>
    </row>
    <row r="452" s="13" customFormat="1">
      <c r="A452" s="13"/>
      <c r="B452" s="255"/>
      <c r="C452" s="256"/>
      <c r="D452" s="251" t="s">
        <v>136</v>
      </c>
      <c r="E452" s="257" t="s">
        <v>1</v>
      </c>
      <c r="F452" s="258" t="s">
        <v>601</v>
      </c>
      <c r="G452" s="256"/>
      <c r="H452" s="259">
        <v>3.673</v>
      </c>
      <c r="I452" s="260"/>
      <c r="J452" s="256"/>
      <c r="K452" s="256"/>
      <c r="L452" s="261"/>
      <c r="M452" s="262"/>
      <c r="N452" s="263"/>
      <c r="O452" s="263"/>
      <c r="P452" s="263"/>
      <c r="Q452" s="263"/>
      <c r="R452" s="263"/>
      <c r="S452" s="263"/>
      <c r="T452" s="26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5" t="s">
        <v>136</v>
      </c>
      <c r="AU452" s="265" t="s">
        <v>89</v>
      </c>
      <c r="AV452" s="13" t="s">
        <v>89</v>
      </c>
      <c r="AW452" s="13" t="s">
        <v>34</v>
      </c>
      <c r="AX452" s="13" t="s">
        <v>79</v>
      </c>
      <c r="AY452" s="265" t="s">
        <v>125</v>
      </c>
    </row>
    <row r="453" s="13" customFormat="1">
      <c r="A453" s="13"/>
      <c r="B453" s="255"/>
      <c r="C453" s="256"/>
      <c r="D453" s="251" t="s">
        <v>136</v>
      </c>
      <c r="E453" s="257" t="s">
        <v>1</v>
      </c>
      <c r="F453" s="258" t="s">
        <v>602</v>
      </c>
      <c r="G453" s="256"/>
      <c r="H453" s="259">
        <v>2.262</v>
      </c>
      <c r="I453" s="260"/>
      <c r="J453" s="256"/>
      <c r="K453" s="256"/>
      <c r="L453" s="261"/>
      <c r="M453" s="262"/>
      <c r="N453" s="263"/>
      <c r="O453" s="263"/>
      <c r="P453" s="263"/>
      <c r="Q453" s="263"/>
      <c r="R453" s="263"/>
      <c r="S453" s="263"/>
      <c r="T453" s="26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5" t="s">
        <v>136</v>
      </c>
      <c r="AU453" s="265" t="s">
        <v>89</v>
      </c>
      <c r="AV453" s="13" t="s">
        <v>89</v>
      </c>
      <c r="AW453" s="13" t="s">
        <v>34</v>
      </c>
      <c r="AX453" s="13" t="s">
        <v>79</v>
      </c>
      <c r="AY453" s="265" t="s">
        <v>125</v>
      </c>
    </row>
    <row r="454" s="14" customFormat="1">
      <c r="A454" s="14"/>
      <c r="B454" s="266"/>
      <c r="C454" s="267"/>
      <c r="D454" s="251" t="s">
        <v>136</v>
      </c>
      <c r="E454" s="268" t="s">
        <v>1</v>
      </c>
      <c r="F454" s="269" t="s">
        <v>167</v>
      </c>
      <c r="G454" s="267"/>
      <c r="H454" s="270">
        <v>5.9349999999999996</v>
      </c>
      <c r="I454" s="271"/>
      <c r="J454" s="267"/>
      <c r="K454" s="267"/>
      <c r="L454" s="272"/>
      <c r="M454" s="273"/>
      <c r="N454" s="274"/>
      <c r="O454" s="274"/>
      <c r="P454" s="274"/>
      <c r="Q454" s="274"/>
      <c r="R454" s="274"/>
      <c r="S454" s="274"/>
      <c r="T454" s="27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6" t="s">
        <v>136</v>
      </c>
      <c r="AU454" s="276" t="s">
        <v>89</v>
      </c>
      <c r="AV454" s="14" t="s">
        <v>132</v>
      </c>
      <c r="AW454" s="14" t="s">
        <v>34</v>
      </c>
      <c r="AX454" s="14" t="s">
        <v>87</v>
      </c>
      <c r="AY454" s="276" t="s">
        <v>125</v>
      </c>
    </row>
    <row r="455" s="2" customFormat="1" ht="21.75" customHeight="1">
      <c r="A455" s="39"/>
      <c r="B455" s="40"/>
      <c r="C455" s="237" t="s">
        <v>603</v>
      </c>
      <c r="D455" s="237" t="s">
        <v>128</v>
      </c>
      <c r="E455" s="238" t="s">
        <v>604</v>
      </c>
      <c r="F455" s="239" t="s">
        <v>605</v>
      </c>
      <c r="G455" s="240" t="s">
        <v>142</v>
      </c>
      <c r="H455" s="241">
        <v>0.54800000000000004</v>
      </c>
      <c r="I455" s="242"/>
      <c r="J455" s="243">
        <f>ROUND(I455*H455,2)</f>
        <v>0</v>
      </c>
      <c r="K455" s="244"/>
      <c r="L455" s="45"/>
      <c r="M455" s="245" t="s">
        <v>1</v>
      </c>
      <c r="N455" s="246" t="s">
        <v>44</v>
      </c>
      <c r="O455" s="92"/>
      <c r="P455" s="247">
        <f>O455*H455</f>
        <v>0</v>
      </c>
      <c r="Q455" s="247">
        <v>1.04887</v>
      </c>
      <c r="R455" s="247">
        <f>Q455*H455</f>
        <v>0.57478076</v>
      </c>
      <c r="S455" s="247">
        <v>0</v>
      </c>
      <c r="T455" s="248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9" t="s">
        <v>132</v>
      </c>
      <c r="AT455" s="249" t="s">
        <v>128</v>
      </c>
      <c r="AU455" s="249" t="s">
        <v>89</v>
      </c>
      <c r="AY455" s="18" t="s">
        <v>125</v>
      </c>
      <c r="BE455" s="250">
        <f>IF(N455="základní",J455,0)</f>
        <v>0</v>
      </c>
      <c r="BF455" s="250">
        <f>IF(N455="snížená",J455,0)</f>
        <v>0</v>
      </c>
      <c r="BG455" s="250">
        <f>IF(N455="zákl. přenesená",J455,0)</f>
        <v>0</v>
      </c>
      <c r="BH455" s="250">
        <f>IF(N455="sníž. přenesená",J455,0)</f>
        <v>0</v>
      </c>
      <c r="BI455" s="250">
        <f>IF(N455="nulová",J455,0)</f>
        <v>0</v>
      </c>
      <c r="BJ455" s="18" t="s">
        <v>87</v>
      </c>
      <c r="BK455" s="250">
        <f>ROUND(I455*H455,2)</f>
        <v>0</v>
      </c>
      <c r="BL455" s="18" t="s">
        <v>132</v>
      </c>
      <c r="BM455" s="249" t="s">
        <v>606</v>
      </c>
    </row>
    <row r="456" s="2" customFormat="1">
      <c r="A456" s="39"/>
      <c r="B456" s="40"/>
      <c r="C456" s="41"/>
      <c r="D456" s="251" t="s">
        <v>134</v>
      </c>
      <c r="E456" s="41"/>
      <c r="F456" s="252" t="s">
        <v>607</v>
      </c>
      <c r="G456" s="41"/>
      <c r="H456" s="41"/>
      <c r="I456" s="145"/>
      <c r="J456" s="41"/>
      <c r="K456" s="41"/>
      <c r="L456" s="45"/>
      <c r="M456" s="253"/>
      <c r="N456" s="254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134</v>
      </c>
      <c r="AU456" s="18" t="s">
        <v>89</v>
      </c>
    </row>
    <row r="457" s="16" customFormat="1">
      <c r="A457" s="16"/>
      <c r="B457" s="303"/>
      <c r="C457" s="304"/>
      <c r="D457" s="251" t="s">
        <v>136</v>
      </c>
      <c r="E457" s="305" t="s">
        <v>1</v>
      </c>
      <c r="F457" s="306" t="s">
        <v>528</v>
      </c>
      <c r="G457" s="304"/>
      <c r="H457" s="305" t="s">
        <v>1</v>
      </c>
      <c r="I457" s="307"/>
      <c r="J457" s="304"/>
      <c r="K457" s="304"/>
      <c r="L457" s="308"/>
      <c r="M457" s="309"/>
      <c r="N457" s="310"/>
      <c r="O457" s="310"/>
      <c r="P457" s="310"/>
      <c r="Q457" s="310"/>
      <c r="R457" s="310"/>
      <c r="S457" s="310"/>
      <c r="T457" s="311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T457" s="312" t="s">
        <v>136</v>
      </c>
      <c r="AU457" s="312" t="s">
        <v>89</v>
      </c>
      <c r="AV457" s="16" t="s">
        <v>87</v>
      </c>
      <c r="AW457" s="16" t="s">
        <v>34</v>
      </c>
      <c r="AX457" s="16" t="s">
        <v>79</v>
      </c>
      <c r="AY457" s="312" t="s">
        <v>125</v>
      </c>
    </row>
    <row r="458" s="13" customFormat="1">
      <c r="A458" s="13"/>
      <c r="B458" s="255"/>
      <c r="C458" s="256"/>
      <c r="D458" s="251" t="s">
        <v>136</v>
      </c>
      <c r="E458" s="257" t="s">
        <v>1</v>
      </c>
      <c r="F458" s="258" t="s">
        <v>608</v>
      </c>
      <c r="G458" s="256"/>
      <c r="H458" s="259">
        <v>0.062</v>
      </c>
      <c r="I458" s="260"/>
      <c r="J458" s="256"/>
      <c r="K458" s="256"/>
      <c r="L458" s="261"/>
      <c r="M458" s="262"/>
      <c r="N458" s="263"/>
      <c r="O458" s="263"/>
      <c r="P458" s="263"/>
      <c r="Q458" s="263"/>
      <c r="R458" s="263"/>
      <c r="S458" s="263"/>
      <c r="T458" s="26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5" t="s">
        <v>136</v>
      </c>
      <c r="AU458" s="265" t="s">
        <v>89</v>
      </c>
      <c r="AV458" s="13" t="s">
        <v>89</v>
      </c>
      <c r="AW458" s="13" t="s">
        <v>34</v>
      </c>
      <c r="AX458" s="13" t="s">
        <v>79</v>
      </c>
      <c r="AY458" s="265" t="s">
        <v>125</v>
      </c>
    </row>
    <row r="459" s="13" customFormat="1">
      <c r="A459" s="13"/>
      <c r="B459" s="255"/>
      <c r="C459" s="256"/>
      <c r="D459" s="251" t="s">
        <v>136</v>
      </c>
      <c r="E459" s="257" t="s">
        <v>1</v>
      </c>
      <c r="F459" s="258" t="s">
        <v>609</v>
      </c>
      <c r="G459" s="256"/>
      <c r="H459" s="259">
        <v>0.078</v>
      </c>
      <c r="I459" s="260"/>
      <c r="J459" s="256"/>
      <c r="K459" s="256"/>
      <c r="L459" s="261"/>
      <c r="M459" s="262"/>
      <c r="N459" s="263"/>
      <c r="O459" s="263"/>
      <c r="P459" s="263"/>
      <c r="Q459" s="263"/>
      <c r="R459" s="263"/>
      <c r="S459" s="263"/>
      <c r="T459" s="26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5" t="s">
        <v>136</v>
      </c>
      <c r="AU459" s="265" t="s">
        <v>89</v>
      </c>
      <c r="AV459" s="13" t="s">
        <v>89</v>
      </c>
      <c r="AW459" s="13" t="s">
        <v>34</v>
      </c>
      <c r="AX459" s="13" t="s">
        <v>79</v>
      </c>
      <c r="AY459" s="265" t="s">
        <v>125</v>
      </c>
    </row>
    <row r="460" s="13" customFormat="1">
      <c r="A460" s="13"/>
      <c r="B460" s="255"/>
      <c r="C460" s="256"/>
      <c r="D460" s="251" t="s">
        <v>136</v>
      </c>
      <c r="E460" s="257" t="s">
        <v>1</v>
      </c>
      <c r="F460" s="258" t="s">
        <v>610</v>
      </c>
      <c r="G460" s="256"/>
      <c r="H460" s="259">
        <v>0.083000000000000004</v>
      </c>
      <c r="I460" s="260"/>
      <c r="J460" s="256"/>
      <c r="K460" s="256"/>
      <c r="L460" s="261"/>
      <c r="M460" s="262"/>
      <c r="N460" s="263"/>
      <c r="O460" s="263"/>
      <c r="P460" s="263"/>
      <c r="Q460" s="263"/>
      <c r="R460" s="263"/>
      <c r="S460" s="263"/>
      <c r="T460" s="26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5" t="s">
        <v>136</v>
      </c>
      <c r="AU460" s="265" t="s">
        <v>89</v>
      </c>
      <c r="AV460" s="13" t="s">
        <v>89</v>
      </c>
      <c r="AW460" s="13" t="s">
        <v>34</v>
      </c>
      <c r="AX460" s="13" t="s">
        <v>79</v>
      </c>
      <c r="AY460" s="265" t="s">
        <v>125</v>
      </c>
    </row>
    <row r="461" s="15" customFormat="1">
      <c r="A461" s="15"/>
      <c r="B461" s="281"/>
      <c r="C461" s="282"/>
      <c r="D461" s="251" t="s">
        <v>136</v>
      </c>
      <c r="E461" s="283" t="s">
        <v>1</v>
      </c>
      <c r="F461" s="284" t="s">
        <v>247</v>
      </c>
      <c r="G461" s="282"/>
      <c r="H461" s="285">
        <v>0.223</v>
      </c>
      <c r="I461" s="286"/>
      <c r="J461" s="282"/>
      <c r="K461" s="282"/>
      <c r="L461" s="287"/>
      <c r="M461" s="288"/>
      <c r="N461" s="289"/>
      <c r="O461" s="289"/>
      <c r="P461" s="289"/>
      <c r="Q461" s="289"/>
      <c r="R461" s="289"/>
      <c r="S461" s="289"/>
      <c r="T461" s="29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91" t="s">
        <v>136</v>
      </c>
      <c r="AU461" s="291" t="s">
        <v>89</v>
      </c>
      <c r="AV461" s="15" t="s">
        <v>145</v>
      </c>
      <c r="AW461" s="15" t="s">
        <v>34</v>
      </c>
      <c r="AX461" s="15" t="s">
        <v>79</v>
      </c>
      <c r="AY461" s="291" t="s">
        <v>125</v>
      </c>
    </row>
    <row r="462" s="16" customFormat="1">
      <c r="A462" s="16"/>
      <c r="B462" s="303"/>
      <c r="C462" s="304"/>
      <c r="D462" s="251" t="s">
        <v>136</v>
      </c>
      <c r="E462" s="305" t="s">
        <v>1</v>
      </c>
      <c r="F462" s="306" t="s">
        <v>611</v>
      </c>
      <c r="G462" s="304"/>
      <c r="H462" s="305" t="s">
        <v>1</v>
      </c>
      <c r="I462" s="307"/>
      <c r="J462" s="304"/>
      <c r="K462" s="304"/>
      <c r="L462" s="308"/>
      <c r="M462" s="309"/>
      <c r="N462" s="310"/>
      <c r="O462" s="310"/>
      <c r="P462" s="310"/>
      <c r="Q462" s="310"/>
      <c r="R462" s="310"/>
      <c r="S462" s="310"/>
      <c r="T462" s="311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312" t="s">
        <v>136</v>
      </c>
      <c r="AU462" s="312" t="s">
        <v>89</v>
      </c>
      <c r="AV462" s="16" t="s">
        <v>87</v>
      </c>
      <c r="AW462" s="16" t="s">
        <v>34</v>
      </c>
      <c r="AX462" s="16" t="s">
        <v>79</v>
      </c>
      <c r="AY462" s="312" t="s">
        <v>125</v>
      </c>
    </row>
    <row r="463" s="13" customFormat="1">
      <c r="A463" s="13"/>
      <c r="B463" s="255"/>
      <c r="C463" s="256"/>
      <c r="D463" s="251" t="s">
        <v>136</v>
      </c>
      <c r="E463" s="257" t="s">
        <v>1</v>
      </c>
      <c r="F463" s="258" t="s">
        <v>612</v>
      </c>
      <c r="G463" s="256"/>
      <c r="H463" s="259">
        <v>0.11799999999999999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5" t="s">
        <v>136</v>
      </c>
      <c r="AU463" s="265" t="s">
        <v>89</v>
      </c>
      <c r="AV463" s="13" t="s">
        <v>89</v>
      </c>
      <c r="AW463" s="13" t="s">
        <v>34</v>
      </c>
      <c r="AX463" s="13" t="s">
        <v>79</v>
      </c>
      <c r="AY463" s="265" t="s">
        <v>125</v>
      </c>
    </row>
    <row r="464" s="13" customFormat="1">
      <c r="A464" s="13"/>
      <c r="B464" s="255"/>
      <c r="C464" s="256"/>
      <c r="D464" s="251" t="s">
        <v>136</v>
      </c>
      <c r="E464" s="257" t="s">
        <v>1</v>
      </c>
      <c r="F464" s="258" t="s">
        <v>613</v>
      </c>
      <c r="G464" s="256"/>
      <c r="H464" s="259">
        <v>0.10199999999999999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5" t="s">
        <v>136</v>
      </c>
      <c r="AU464" s="265" t="s">
        <v>89</v>
      </c>
      <c r="AV464" s="13" t="s">
        <v>89</v>
      </c>
      <c r="AW464" s="13" t="s">
        <v>34</v>
      </c>
      <c r="AX464" s="13" t="s">
        <v>79</v>
      </c>
      <c r="AY464" s="265" t="s">
        <v>125</v>
      </c>
    </row>
    <row r="465" s="13" customFormat="1">
      <c r="A465" s="13"/>
      <c r="B465" s="255"/>
      <c r="C465" s="256"/>
      <c r="D465" s="251" t="s">
        <v>136</v>
      </c>
      <c r="E465" s="257" t="s">
        <v>1</v>
      </c>
      <c r="F465" s="258" t="s">
        <v>614</v>
      </c>
      <c r="G465" s="256"/>
      <c r="H465" s="259">
        <v>0.105</v>
      </c>
      <c r="I465" s="260"/>
      <c r="J465" s="256"/>
      <c r="K465" s="256"/>
      <c r="L465" s="261"/>
      <c r="M465" s="262"/>
      <c r="N465" s="263"/>
      <c r="O465" s="263"/>
      <c r="P465" s="263"/>
      <c r="Q465" s="263"/>
      <c r="R465" s="263"/>
      <c r="S465" s="263"/>
      <c r="T465" s="26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5" t="s">
        <v>136</v>
      </c>
      <c r="AU465" s="265" t="s">
        <v>89</v>
      </c>
      <c r="AV465" s="13" t="s">
        <v>89</v>
      </c>
      <c r="AW465" s="13" t="s">
        <v>34</v>
      </c>
      <c r="AX465" s="13" t="s">
        <v>79</v>
      </c>
      <c r="AY465" s="265" t="s">
        <v>125</v>
      </c>
    </row>
    <row r="466" s="15" customFormat="1">
      <c r="A466" s="15"/>
      <c r="B466" s="281"/>
      <c r="C466" s="282"/>
      <c r="D466" s="251" t="s">
        <v>136</v>
      </c>
      <c r="E466" s="283" t="s">
        <v>1</v>
      </c>
      <c r="F466" s="284" t="s">
        <v>247</v>
      </c>
      <c r="G466" s="282"/>
      <c r="H466" s="285">
        <v>0.32500000000000001</v>
      </c>
      <c r="I466" s="286"/>
      <c r="J466" s="282"/>
      <c r="K466" s="282"/>
      <c r="L466" s="287"/>
      <c r="M466" s="288"/>
      <c r="N466" s="289"/>
      <c r="O466" s="289"/>
      <c r="P466" s="289"/>
      <c r="Q466" s="289"/>
      <c r="R466" s="289"/>
      <c r="S466" s="289"/>
      <c r="T466" s="290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91" t="s">
        <v>136</v>
      </c>
      <c r="AU466" s="291" t="s">
        <v>89</v>
      </c>
      <c r="AV466" s="15" t="s">
        <v>145</v>
      </c>
      <c r="AW466" s="15" t="s">
        <v>34</v>
      </c>
      <c r="AX466" s="15" t="s">
        <v>79</v>
      </c>
      <c r="AY466" s="291" t="s">
        <v>125</v>
      </c>
    </row>
    <row r="467" s="14" customFormat="1">
      <c r="A467" s="14"/>
      <c r="B467" s="266"/>
      <c r="C467" s="267"/>
      <c r="D467" s="251" t="s">
        <v>136</v>
      </c>
      <c r="E467" s="268" t="s">
        <v>1</v>
      </c>
      <c r="F467" s="269" t="s">
        <v>167</v>
      </c>
      <c r="G467" s="267"/>
      <c r="H467" s="270">
        <v>0.54800000000000004</v>
      </c>
      <c r="I467" s="271"/>
      <c r="J467" s="267"/>
      <c r="K467" s="267"/>
      <c r="L467" s="272"/>
      <c r="M467" s="273"/>
      <c r="N467" s="274"/>
      <c r="O467" s="274"/>
      <c r="P467" s="274"/>
      <c r="Q467" s="274"/>
      <c r="R467" s="274"/>
      <c r="S467" s="274"/>
      <c r="T467" s="27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6" t="s">
        <v>136</v>
      </c>
      <c r="AU467" s="276" t="s">
        <v>89</v>
      </c>
      <c r="AV467" s="14" t="s">
        <v>132</v>
      </c>
      <c r="AW467" s="14" t="s">
        <v>34</v>
      </c>
      <c r="AX467" s="14" t="s">
        <v>87</v>
      </c>
      <c r="AY467" s="276" t="s">
        <v>125</v>
      </c>
    </row>
    <row r="468" s="2" customFormat="1" ht="21.75" customHeight="1">
      <c r="A468" s="39"/>
      <c r="B468" s="40"/>
      <c r="C468" s="237" t="s">
        <v>615</v>
      </c>
      <c r="D468" s="237" t="s">
        <v>128</v>
      </c>
      <c r="E468" s="238" t="s">
        <v>616</v>
      </c>
      <c r="F468" s="239" t="s">
        <v>617</v>
      </c>
      <c r="G468" s="240" t="s">
        <v>316</v>
      </c>
      <c r="H468" s="241">
        <v>27.052</v>
      </c>
      <c r="I468" s="242"/>
      <c r="J468" s="243">
        <f>ROUND(I468*H468,2)</f>
        <v>0</v>
      </c>
      <c r="K468" s="244"/>
      <c r="L468" s="45"/>
      <c r="M468" s="245" t="s">
        <v>1</v>
      </c>
      <c r="N468" s="246" t="s">
        <v>44</v>
      </c>
      <c r="O468" s="92"/>
      <c r="P468" s="247">
        <f>O468*H468</f>
        <v>0</v>
      </c>
      <c r="Q468" s="247">
        <v>0.01282</v>
      </c>
      <c r="R468" s="247">
        <f>Q468*H468</f>
        <v>0.34680664</v>
      </c>
      <c r="S468" s="247">
        <v>0</v>
      </c>
      <c r="T468" s="248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9" t="s">
        <v>132</v>
      </c>
      <c r="AT468" s="249" t="s">
        <v>128</v>
      </c>
      <c r="AU468" s="249" t="s">
        <v>89</v>
      </c>
      <c r="AY468" s="18" t="s">
        <v>125</v>
      </c>
      <c r="BE468" s="250">
        <f>IF(N468="základní",J468,0)</f>
        <v>0</v>
      </c>
      <c r="BF468" s="250">
        <f>IF(N468="snížená",J468,0)</f>
        <v>0</v>
      </c>
      <c r="BG468" s="250">
        <f>IF(N468="zákl. přenesená",J468,0)</f>
        <v>0</v>
      </c>
      <c r="BH468" s="250">
        <f>IF(N468="sníž. přenesená",J468,0)</f>
        <v>0</v>
      </c>
      <c r="BI468" s="250">
        <f>IF(N468="nulová",J468,0)</f>
        <v>0</v>
      </c>
      <c r="BJ468" s="18" t="s">
        <v>87</v>
      </c>
      <c r="BK468" s="250">
        <f>ROUND(I468*H468,2)</f>
        <v>0</v>
      </c>
      <c r="BL468" s="18" t="s">
        <v>132</v>
      </c>
      <c r="BM468" s="249" t="s">
        <v>618</v>
      </c>
    </row>
    <row r="469" s="2" customFormat="1">
      <c r="A469" s="39"/>
      <c r="B469" s="40"/>
      <c r="C469" s="41"/>
      <c r="D469" s="251" t="s">
        <v>134</v>
      </c>
      <c r="E469" s="41"/>
      <c r="F469" s="252" t="s">
        <v>619</v>
      </c>
      <c r="G469" s="41"/>
      <c r="H469" s="41"/>
      <c r="I469" s="145"/>
      <c r="J469" s="41"/>
      <c r="K469" s="41"/>
      <c r="L469" s="45"/>
      <c r="M469" s="253"/>
      <c r="N469" s="254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134</v>
      </c>
      <c r="AU469" s="18" t="s">
        <v>89</v>
      </c>
    </row>
    <row r="470" s="13" customFormat="1">
      <c r="A470" s="13"/>
      <c r="B470" s="255"/>
      <c r="C470" s="256"/>
      <c r="D470" s="251" t="s">
        <v>136</v>
      </c>
      <c r="E470" s="257" t="s">
        <v>1</v>
      </c>
      <c r="F470" s="258" t="s">
        <v>620</v>
      </c>
      <c r="G470" s="256"/>
      <c r="H470" s="259">
        <v>16.681999999999999</v>
      </c>
      <c r="I470" s="260"/>
      <c r="J470" s="256"/>
      <c r="K470" s="256"/>
      <c r="L470" s="261"/>
      <c r="M470" s="262"/>
      <c r="N470" s="263"/>
      <c r="O470" s="263"/>
      <c r="P470" s="263"/>
      <c r="Q470" s="263"/>
      <c r="R470" s="263"/>
      <c r="S470" s="263"/>
      <c r="T470" s="26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5" t="s">
        <v>136</v>
      </c>
      <c r="AU470" s="265" t="s">
        <v>89</v>
      </c>
      <c r="AV470" s="13" t="s">
        <v>89</v>
      </c>
      <c r="AW470" s="13" t="s">
        <v>34</v>
      </c>
      <c r="AX470" s="13" t="s">
        <v>79</v>
      </c>
      <c r="AY470" s="265" t="s">
        <v>125</v>
      </c>
    </row>
    <row r="471" s="13" customFormat="1">
      <c r="A471" s="13"/>
      <c r="B471" s="255"/>
      <c r="C471" s="256"/>
      <c r="D471" s="251" t="s">
        <v>136</v>
      </c>
      <c r="E471" s="257" t="s">
        <v>1</v>
      </c>
      <c r="F471" s="258" t="s">
        <v>621</v>
      </c>
      <c r="G471" s="256"/>
      <c r="H471" s="259">
        <v>10.369999999999999</v>
      </c>
      <c r="I471" s="260"/>
      <c r="J471" s="256"/>
      <c r="K471" s="256"/>
      <c r="L471" s="261"/>
      <c r="M471" s="262"/>
      <c r="N471" s="263"/>
      <c r="O471" s="263"/>
      <c r="P471" s="263"/>
      <c r="Q471" s="263"/>
      <c r="R471" s="263"/>
      <c r="S471" s="263"/>
      <c r="T471" s="26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5" t="s">
        <v>136</v>
      </c>
      <c r="AU471" s="265" t="s">
        <v>89</v>
      </c>
      <c r="AV471" s="13" t="s">
        <v>89</v>
      </c>
      <c r="AW471" s="13" t="s">
        <v>34</v>
      </c>
      <c r="AX471" s="13" t="s">
        <v>79</v>
      </c>
      <c r="AY471" s="265" t="s">
        <v>125</v>
      </c>
    </row>
    <row r="472" s="14" customFormat="1">
      <c r="A472" s="14"/>
      <c r="B472" s="266"/>
      <c r="C472" s="267"/>
      <c r="D472" s="251" t="s">
        <v>136</v>
      </c>
      <c r="E472" s="268" t="s">
        <v>1</v>
      </c>
      <c r="F472" s="269" t="s">
        <v>167</v>
      </c>
      <c r="G472" s="267"/>
      <c r="H472" s="270">
        <v>27.052</v>
      </c>
      <c r="I472" s="271"/>
      <c r="J472" s="267"/>
      <c r="K472" s="267"/>
      <c r="L472" s="272"/>
      <c r="M472" s="273"/>
      <c r="N472" s="274"/>
      <c r="O472" s="274"/>
      <c r="P472" s="274"/>
      <c r="Q472" s="274"/>
      <c r="R472" s="274"/>
      <c r="S472" s="274"/>
      <c r="T472" s="27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6" t="s">
        <v>136</v>
      </c>
      <c r="AU472" s="276" t="s">
        <v>89</v>
      </c>
      <c r="AV472" s="14" t="s">
        <v>132</v>
      </c>
      <c r="AW472" s="14" t="s">
        <v>34</v>
      </c>
      <c r="AX472" s="14" t="s">
        <v>87</v>
      </c>
      <c r="AY472" s="276" t="s">
        <v>125</v>
      </c>
    </row>
    <row r="473" s="2" customFormat="1" ht="21.75" customHeight="1">
      <c r="A473" s="39"/>
      <c r="B473" s="40"/>
      <c r="C473" s="237" t="s">
        <v>622</v>
      </c>
      <c r="D473" s="237" t="s">
        <v>128</v>
      </c>
      <c r="E473" s="238" t="s">
        <v>623</v>
      </c>
      <c r="F473" s="239" t="s">
        <v>624</v>
      </c>
      <c r="G473" s="240" t="s">
        <v>316</v>
      </c>
      <c r="H473" s="241">
        <v>27.052</v>
      </c>
      <c r="I473" s="242"/>
      <c r="J473" s="243">
        <f>ROUND(I473*H473,2)</f>
        <v>0</v>
      </c>
      <c r="K473" s="244"/>
      <c r="L473" s="45"/>
      <c r="M473" s="245" t="s">
        <v>1</v>
      </c>
      <c r="N473" s="246" t="s">
        <v>44</v>
      </c>
      <c r="O473" s="92"/>
      <c r="P473" s="247">
        <f>O473*H473</f>
        <v>0</v>
      </c>
      <c r="Q473" s="247">
        <v>0</v>
      </c>
      <c r="R473" s="247">
        <f>Q473*H473</f>
        <v>0</v>
      </c>
      <c r="S473" s="247">
        <v>0</v>
      </c>
      <c r="T473" s="24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9" t="s">
        <v>132</v>
      </c>
      <c r="AT473" s="249" t="s">
        <v>128</v>
      </c>
      <c r="AU473" s="249" t="s">
        <v>89</v>
      </c>
      <c r="AY473" s="18" t="s">
        <v>125</v>
      </c>
      <c r="BE473" s="250">
        <f>IF(N473="základní",J473,0)</f>
        <v>0</v>
      </c>
      <c r="BF473" s="250">
        <f>IF(N473="snížená",J473,0)</f>
        <v>0</v>
      </c>
      <c r="BG473" s="250">
        <f>IF(N473="zákl. přenesená",J473,0)</f>
        <v>0</v>
      </c>
      <c r="BH473" s="250">
        <f>IF(N473="sníž. přenesená",J473,0)</f>
        <v>0</v>
      </c>
      <c r="BI473" s="250">
        <f>IF(N473="nulová",J473,0)</f>
        <v>0</v>
      </c>
      <c r="BJ473" s="18" t="s">
        <v>87</v>
      </c>
      <c r="BK473" s="250">
        <f>ROUND(I473*H473,2)</f>
        <v>0</v>
      </c>
      <c r="BL473" s="18" t="s">
        <v>132</v>
      </c>
      <c r="BM473" s="249" t="s">
        <v>625</v>
      </c>
    </row>
    <row r="474" s="2" customFormat="1">
      <c r="A474" s="39"/>
      <c r="B474" s="40"/>
      <c r="C474" s="41"/>
      <c r="D474" s="251" t="s">
        <v>134</v>
      </c>
      <c r="E474" s="41"/>
      <c r="F474" s="252" t="s">
        <v>626</v>
      </c>
      <c r="G474" s="41"/>
      <c r="H474" s="41"/>
      <c r="I474" s="145"/>
      <c r="J474" s="41"/>
      <c r="K474" s="41"/>
      <c r="L474" s="45"/>
      <c r="M474" s="253"/>
      <c r="N474" s="254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134</v>
      </c>
      <c r="AU474" s="18" t="s">
        <v>89</v>
      </c>
    </row>
    <row r="475" s="13" customFormat="1">
      <c r="A475" s="13"/>
      <c r="B475" s="255"/>
      <c r="C475" s="256"/>
      <c r="D475" s="251" t="s">
        <v>136</v>
      </c>
      <c r="E475" s="257" t="s">
        <v>1</v>
      </c>
      <c r="F475" s="258" t="s">
        <v>620</v>
      </c>
      <c r="G475" s="256"/>
      <c r="H475" s="259">
        <v>16.681999999999999</v>
      </c>
      <c r="I475" s="260"/>
      <c r="J475" s="256"/>
      <c r="K475" s="256"/>
      <c r="L475" s="261"/>
      <c r="M475" s="262"/>
      <c r="N475" s="263"/>
      <c r="O475" s="263"/>
      <c r="P475" s="263"/>
      <c r="Q475" s="263"/>
      <c r="R475" s="263"/>
      <c r="S475" s="263"/>
      <c r="T475" s="26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5" t="s">
        <v>136</v>
      </c>
      <c r="AU475" s="265" t="s">
        <v>89</v>
      </c>
      <c r="AV475" s="13" t="s">
        <v>89</v>
      </c>
      <c r="AW475" s="13" t="s">
        <v>34</v>
      </c>
      <c r="AX475" s="13" t="s">
        <v>79</v>
      </c>
      <c r="AY475" s="265" t="s">
        <v>125</v>
      </c>
    </row>
    <row r="476" s="13" customFormat="1">
      <c r="A476" s="13"/>
      <c r="B476" s="255"/>
      <c r="C476" s="256"/>
      <c r="D476" s="251" t="s">
        <v>136</v>
      </c>
      <c r="E476" s="257" t="s">
        <v>1</v>
      </c>
      <c r="F476" s="258" t="s">
        <v>621</v>
      </c>
      <c r="G476" s="256"/>
      <c r="H476" s="259">
        <v>10.369999999999999</v>
      </c>
      <c r="I476" s="260"/>
      <c r="J476" s="256"/>
      <c r="K476" s="256"/>
      <c r="L476" s="261"/>
      <c r="M476" s="262"/>
      <c r="N476" s="263"/>
      <c r="O476" s="263"/>
      <c r="P476" s="263"/>
      <c r="Q476" s="263"/>
      <c r="R476" s="263"/>
      <c r="S476" s="263"/>
      <c r="T476" s="26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5" t="s">
        <v>136</v>
      </c>
      <c r="AU476" s="265" t="s">
        <v>89</v>
      </c>
      <c r="AV476" s="13" t="s">
        <v>89</v>
      </c>
      <c r="AW476" s="13" t="s">
        <v>34</v>
      </c>
      <c r="AX476" s="13" t="s">
        <v>79</v>
      </c>
      <c r="AY476" s="265" t="s">
        <v>125</v>
      </c>
    </row>
    <row r="477" s="14" customFormat="1">
      <c r="A477" s="14"/>
      <c r="B477" s="266"/>
      <c r="C477" s="267"/>
      <c r="D477" s="251" t="s">
        <v>136</v>
      </c>
      <c r="E477" s="268" t="s">
        <v>1</v>
      </c>
      <c r="F477" s="269" t="s">
        <v>167</v>
      </c>
      <c r="G477" s="267"/>
      <c r="H477" s="270">
        <v>27.052</v>
      </c>
      <c r="I477" s="271"/>
      <c r="J477" s="267"/>
      <c r="K477" s="267"/>
      <c r="L477" s="272"/>
      <c r="M477" s="273"/>
      <c r="N477" s="274"/>
      <c r="O477" s="274"/>
      <c r="P477" s="274"/>
      <c r="Q477" s="274"/>
      <c r="R477" s="274"/>
      <c r="S477" s="274"/>
      <c r="T477" s="27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6" t="s">
        <v>136</v>
      </c>
      <c r="AU477" s="276" t="s">
        <v>89</v>
      </c>
      <c r="AV477" s="14" t="s">
        <v>132</v>
      </c>
      <c r="AW477" s="14" t="s">
        <v>34</v>
      </c>
      <c r="AX477" s="14" t="s">
        <v>87</v>
      </c>
      <c r="AY477" s="276" t="s">
        <v>125</v>
      </c>
    </row>
    <row r="478" s="2" customFormat="1" ht="21.75" customHeight="1">
      <c r="A478" s="39"/>
      <c r="B478" s="40"/>
      <c r="C478" s="237" t="s">
        <v>627</v>
      </c>
      <c r="D478" s="237" t="s">
        <v>128</v>
      </c>
      <c r="E478" s="238" t="s">
        <v>628</v>
      </c>
      <c r="F478" s="239" t="s">
        <v>629</v>
      </c>
      <c r="G478" s="240" t="s">
        <v>316</v>
      </c>
      <c r="H478" s="241">
        <v>9.3200000000000003</v>
      </c>
      <c r="I478" s="242"/>
      <c r="J478" s="243">
        <f>ROUND(I478*H478,2)</f>
        <v>0</v>
      </c>
      <c r="K478" s="244"/>
      <c r="L478" s="45"/>
      <c r="M478" s="245" t="s">
        <v>1</v>
      </c>
      <c r="N478" s="246" t="s">
        <v>44</v>
      </c>
      <c r="O478" s="92"/>
      <c r="P478" s="247">
        <f>O478*H478</f>
        <v>0</v>
      </c>
      <c r="Q478" s="247">
        <v>0.0087399999999999995</v>
      </c>
      <c r="R478" s="247">
        <f>Q478*H478</f>
        <v>0.081456799999999996</v>
      </c>
      <c r="S478" s="247">
        <v>0</v>
      </c>
      <c r="T478" s="248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9" t="s">
        <v>132</v>
      </c>
      <c r="AT478" s="249" t="s">
        <v>128</v>
      </c>
      <c r="AU478" s="249" t="s">
        <v>89</v>
      </c>
      <c r="AY478" s="18" t="s">
        <v>125</v>
      </c>
      <c r="BE478" s="250">
        <f>IF(N478="základní",J478,0)</f>
        <v>0</v>
      </c>
      <c r="BF478" s="250">
        <f>IF(N478="snížená",J478,0)</f>
        <v>0</v>
      </c>
      <c r="BG478" s="250">
        <f>IF(N478="zákl. přenesená",J478,0)</f>
        <v>0</v>
      </c>
      <c r="BH478" s="250">
        <f>IF(N478="sníž. přenesená",J478,0)</f>
        <v>0</v>
      </c>
      <c r="BI478" s="250">
        <f>IF(N478="nulová",J478,0)</f>
        <v>0</v>
      </c>
      <c r="BJ478" s="18" t="s">
        <v>87</v>
      </c>
      <c r="BK478" s="250">
        <f>ROUND(I478*H478,2)</f>
        <v>0</v>
      </c>
      <c r="BL478" s="18" t="s">
        <v>132</v>
      </c>
      <c r="BM478" s="249" t="s">
        <v>630</v>
      </c>
    </row>
    <row r="479" s="2" customFormat="1">
      <c r="A479" s="39"/>
      <c r="B479" s="40"/>
      <c r="C479" s="41"/>
      <c r="D479" s="251" t="s">
        <v>134</v>
      </c>
      <c r="E479" s="41"/>
      <c r="F479" s="252" t="s">
        <v>631</v>
      </c>
      <c r="G479" s="41"/>
      <c r="H479" s="41"/>
      <c r="I479" s="145"/>
      <c r="J479" s="41"/>
      <c r="K479" s="41"/>
      <c r="L479" s="45"/>
      <c r="M479" s="253"/>
      <c r="N479" s="254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134</v>
      </c>
      <c r="AU479" s="18" t="s">
        <v>89</v>
      </c>
    </row>
    <row r="480" s="13" customFormat="1">
      <c r="A480" s="13"/>
      <c r="B480" s="255"/>
      <c r="C480" s="256"/>
      <c r="D480" s="251" t="s">
        <v>136</v>
      </c>
      <c r="E480" s="257" t="s">
        <v>1</v>
      </c>
      <c r="F480" s="258" t="s">
        <v>632</v>
      </c>
      <c r="G480" s="256"/>
      <c r="H480" s="259">
        <v>5.5800000000000001</v>
      </c>
      <c r="I480" s="260"/>
      <c r="J480" s="256"/>
      <c r="K480" s="256"/>
      <c r="L480" s="261"/>
      <c r="M480" s="262"/>
      <c r="N480" s="263"/>
      <c r="O480" s="263"/>
      <c r="P480" s="263"/>
      <c r="Q480" s="263"/>
      <c r="R480" s="263"/>
      <c r="S480" s="263"/>
      <c r="T480" s="26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5" t="s">
        <v>136</v>
      </c>
      <c r="AU480" s="265" t="s">
        <v>89</v>
      </c>
      <c r="AV480" s="13" t="s">
        <v>89</v>
      </c>
      <c r="AW480" s="13" t="s">
        <v>34</v>
      </c>
      <c r="AX480" s="13" t="s">
        <v>79</v>
      </c>
      <c r="AY480" s="265" t="s">
        <v>125</v>
      </c>
    </row>
    <row r="481" s="13" customFormat="1">
      <c r="A481" s="13"/>
      <c r="B481" s="255"/>
      <c r="C481" s="256"/>
      <c r="D481" s="251" t="s">
        <v>136</v>
      </c>
      <c r="E481" s="257" t="s">
        <v>1</v>
      </c>
      <c r="F481" s="258" t="s">
        <v>633</v>
      </c>
      <c r="G481" s="256"/>
      <c r="H481" s="259">
        <v>3.7400000000000002</v>
      </c>
      <c r="I481" s="260"/>
      <c r="J481" s="256"/>
      <c r="K481" s="256"/>
      <c r="L481" s="261"/>
      <c r="M481" s="262"/>
      <c r="N481" s="263"/>
      <c r="O481" s="263"/>
      <c r="P481" s="263"/>
      <c r="Q481" s="263"/>
      <c r="R481" s="263"/>
      <c r="S481" s="263"/>
      <c r="T481" s="26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5" t="s">
        <v>136</v>
      </c>
      <c r="AU481" s="265" t="s">
        <v>89</v>
      </c>
      <c r="AV481" s="13" t="s">
        <v>89</v>
      </c>
      <c r="AW481" s="13" t="s">
        <v>34</v>
      </c>
      <c r="AX481" s="13" t="s">
        <v>79</v>
      </c>
      <c r="AY481" s="265" t="s">
        <v>125</v>
      </c>
    </row>
    <row r="482" s="14" customFormat="1">
      <c r="A482" s="14"/>
      <c r="B482" s="266"/>
      <c r="C482" s="267"/>
      <c r="D482" s="251" t="s">
        <v>136</v>
      </c>
      <c r="E482" s="268" t="s">
        <v>1</v>
      </c>
      <c r="F482" s="269" t="s">
        <v>167</v>
      </c>
      <c r="G482" s="267"/>
      <c r="H482" s="270">
        <v>9.3200000000000003</v>
      </c>
      <c r="I482" s="271"/>
      <c r="J482" s="267"/>
      <c r="K482" s="267"/>
      <c r="L482" s="272"/>
      <c r="M482" s="273"/>
      <c r="N482" s="274"/>
      <c r="O482" s="274"/>
      <c r="P482" s="274"/>
      <c r="Q482" s="274"/>
      <c r="R482" s="274"/>
      <c r="S482" s="274"/>
      <c r="T482" s="27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6" t="s">
        <v>136</v>
      </c>
      <c r="AU482" s="276" t="s">
        <v>89</v>
      </c>
      <c r="AV482" s="14" t="s">
        <v>132</v>
      </c>
      <c r="AW482" s="14" t="s">
        <v>34</v>
      </c>
      <c r="AX482" s="14" t="s">
        <v>87</v>
      </c>
      <c r="AY482" s="276" t="s">
        <v>125</v>
      </c>
    </row>
    <row r="483" s="2" customFormat="1" ht="21.75" customHeight="1">
      <c r="A483" s="39"/>
      <c r="B483" s="40"/>
      <c r="C483" s="237" t="s">
        <v>634</v>
      </c>
      <c r="D483" s="237" t="s">
        <v>128</v>
      </c>
      <c r="E483" s="238" t="s">
        <v>635</v>
      </c>
      <c r="F483" s="239" t="s">
        <v>636</v>
      </c>
      <c r="G483" s="240" t="s">
        <v>316</v>
      </c>
      <c r="H483" s="241">
        <v>9.3200000000000003</v>
      </c>
      <c r="I483" s="242"/>
      <c r="J483" s="243">
        <f>ROUND(I483*H483,2)</f>
        <v>0</v>
      </c>
      <c r="K483" s="244"/>
      <c r="L483" s="45"/>
      <c r="M483" s="245" t="s">
        <v>1</v>
      </c>
      <c r="N483" s="246" t="s">
        <v>44</v>
      </c>
      <c r="O483" s="92"/>
      <c r="P483" s="247">
        <f>O483*H483</f>
        <v>0</v>
      </c>
      <c r="Q483" s="247">
        <v>0</v>
      </c>
      <c r="R483" s="247">
        <f>Q483*H483</f>
        <v>0</v>
      </c>
      <c r="S483" s="247">
        <v>0</v>
      </c>
      <c r="T483" s="248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9" t="s">
        <v>132</v>
      </c>
      <c r="AT483" s="249" t="s">
        <v>128</v>
      </c>
      <c r="AU483" s="249" t="s">
        <v>89</v>
      </c>
      <c r="AY483" s="18" t="s">
        <v>125</v>
      </c>
      <c r="BE483" s="250">
        <f>IF(N483="základní",J483,0)</f>
        <v>0</v>
      </c>
      <c r="BF483" s="250">
        <f>IF(N483="snížená",J483,0)</f>
        <v>0</v>
      </c>
      <c r="BG483" s="250">
        <f>IF(N483="zákl. přenesená",J483,0)</f>
        <v>0</v>
      </c>
      <c r="BH483" s="250">
        <f>IF(N483="sníž. přenesená",J483,0)</f>
        <v>0</v>
      </c>
      <c r="BI483" s="250">
        <f>IF(N483="nulová",J483,0)</f>
        <v>0</v>
      </c>
      <c r="BJ483" s="18" t="s">
        <v>87</v>
      </c>
      <c r="BK483" s="250">
        <f>ROUND(I483*H483,2)</f>
        <v>0</v>
      </c>
      <c r="BL483" s="18" t="s">
        <v>132</v>
      </c>
      <c r="BM483" s="249" t="s">
        <v>637</v>
      </c>
    </row>
    <row r="484" s="2" customFormat="1">
      <c r="A484" s="39"/>
      <c r="B484" s="40"/>
      <c r="C484" s="41"/>
      <c r="D484" s="251" t="s">
        <v>134</v>
      </c>
      <c r="E484" s="41"/>
      <c r="F484" s="252" t="s">
        <v>638</v>
      </c>
      <c r="G484" s="41"/>
      <c r="H484" s="41"/>
      <c r="I484" s="145"/>
      <c r="J484" s="41"/>
      <c r="K484" s="41"/>
      <c r="L484" s="45"/>
      <c r="M484" s="253"/>
      <c r="N484" s="254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134</v>
      </c>
      <c r="AU484" s="18" t="s">
        <v>89</v>
      </c>
    </row>
    <row r="485" s="13" customFormat="1">
      <c r="A485" s="13"/>
      <c r="B485" s="255"/>
      <c r="C485" s="256"/>
      <c r="D485" s="251" t="s">
        <v>136</v>
      </c>
      <c r="E485" s="257" t="s">
        <v>1</v>
      </c>
      <c r="F485" s="258" t="s">
        <v>632</v>
      </c>
      <c r="G485" s="256"/>
      <c r="H485" s="259">
        <v>5.5800000000000001</v>
      </c>
      <c r="I485" s="260"/>
      <c r="J485" s="256"/>
      <c r="K485" s="256"/>
      <c r="L485" s="261"/>
      <c r="M485" s="262"/>
      <c r="N485" s="263"/>
      <c r="O485" s="263"/>
      <c r="P485" s="263"/>
      <c r="Q485" s="263"/>
      <c r="R485" s="263"/>
      <c r="S485" s="263"/>
      <c r="T485" s="26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5" t="s">
        <v>136</v>
      </c>
      <c r="AU485" s="265" t="s">
        <v>89</v>
      </c>
      <c r="AV485" s="13" t="s">
        <v>89</v>
      </c>
      <c r="AW485" s="13" t="s">
        <v>34</v>
      </c>
      <c r="AX485" s="13" t="s">
        <v>79</v>
      </c>
      <c r="AY485" s="265" t="s">
        <v>125</v>
      </c>
    </row>
    <row r="486" s="13" customFormat="1">
      <c r="A486" s="13"/>
      <c r="B486" s="255"/>
      <c r="C486" s="256"/>
      <c r="D486" s="251" t="s">
        <v>136</v>
      </c>
      <c r="E486" s="257" t="s">
        <v>1</v>
      </c>
      <c r="F486" s="258" t="s">
        <v>633</v>
      </c>
      <c r="G486" s="256"/>
      <c r="H486" s="259">
        <v>3.7400000000000002</v>
      </c>
      <c r="I486" s="260"/>
      <c r="J486" s="256"/>
      <c r="K486" s="256"/>
      <c r="L486" s="261"/>
      <c r="M486" s="262"/>
      <c r="N486" s="263"/>
      <c r="O486" s="263"/>
      <c r="P486" s="263"/>
      <c r="Q486" s="263"/>
      <c r="R486" s="263"/>
      <c r="S486" s="263"/>
      <c r="T486" s="26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5" t="s">
        <v>136</v>
      </c>
      <c r="AU486" s="265" t="s">
        <v>89</v>
      </c>
      <c r="AV486" s="13" t="s">
        <v>89</v>
      </c>
      <c r="AW486" s="13" t="s">
        <v>34</v>
      </c>
      <c r="AX486" s="13" t="s">
        <v>79</v>
      </c>
      <c r="AY486" s="265" t="s">
        <v>125</v>
      </c>
    </row>
    <row r="487" s="14" customFormat="1">
      <c r="A487" s="14"/>
      <c r="B487" s="266"/>
      <c r="C487" s="267"/>
      <c r="D487" s="251" t="s">
        <v>136</v>
      </c>
      <c r="E487" s="268" t="s">
        <v>1</v>
      </c>
      <c r="F487" s="269" t="s">
        <v>167</v>
      </c>
      <c r="G487" s="267"/>
      <c r="H487" s="270">
        <v>9.3200000000000003</v>
      </c>
      <c r="I487" s="271"/>
      <c r="J487" s="267"/>
      <c r="K487" s="267"/>
      <c r="L487" s="272"/>
      <c r="M487" s="273"/>
      <c r="N487" s="274"/>
      <c r="O487" s="274"/>
      <c r="P487" s="274"/>
      <c r="Q487" s="274"/>
      <c r="R487" s="274"/>
      <c r="S487" s="274"/>
      <c r="T487" s="27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6" t="s">
        <v>136</v>
      </c>
      <c r="AU487" s="276" t="s">
        <v>89</v>
      </c>
      <c r="AV487" s="14" t="s">
        <v>132</v>
      </c>
      <c r="AW487" s="14" t="s">
        <v>34</v>
      </c>
      <c r="AX487" s="14" t="s">
        <v>87</v>
      </c>
      <c r="AY487" s="276" t="s">
        <v>125</v>
      </c>
    </row>
    <row r="488" s="12" customFormat="1" ht="22.8" customHeight="1">
      <c r="A488" s="12"/>
      <c r="B488" s="221"/>
      <c r="C488" s="222"/>
      <c r="D488" s="223" t="s">
        <v>78</v>
      </c>
      <c r="E488" s="235" t="s">
        <v>159</v>
      </c>
      <c r="F488" s="235" t="s">
        <v>639</v>
      </c>
      <c r="G488" s="222"/>
      <c r="H488" s="222"/>
      <c r="I488" s="225"/>
      <c r="J488" s="236">
        <f>BK488</f>
        <v>0</v>
      </c>
      <c r="K488" s="222"/>
      <c r="L488" s="227"/>
      <c r="M488" s="228"/>
      <c r="N488" s="229"/>
      <c r="O488" s="229"/>
      <c r="P488" s="230">
        <f>P489+P607+P651</f>
        <v>0</v>
      </c>
      <c r="Q488" s="229"/>
      <c r="R488" s="230">
        <f>R489+R607+R651</f>
        <v>102.28380203</v>
      </c>
      <c r="S488" s="229"/>
      <c r="T488" s="231">
        <f>T489+T607+T651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32" t="s">
        <v>87</v>
      </c>
      <c r="AT488" s="233" t="s">
        <v>78</v>
      </c>
      <c r="AU488" s="233" t="s">
        <v>87</v>
      </c>
      <c r="AY488" s="232" t="s">
        <v>125</v>
      </c>
      <c r="BK488" s="234">
        <f>BK489+BK607+BK651</f>
        <v>0</v>
      </c>
    </row>
    <row r="489" s="12" customFormat="1" ht="20.88" customHeight="1">
      <c r="A489" s="12"/>
      <c r="B489" s="221"/>
      <c r="C489" s="222"/>
      <c r="D489" s="223" t="s">
        <v>78</v>
      </c>
      <c r="E489" s="235" t="s">
        <v>640</v>
      </c>
      <c r="F489" s="235" t="s">
        <v>641</v>
      </c>
      <c r="G489" s="222"/>
      <c r="H489" s="222"/>
      <c r="I489" s="225"/>
      <c r="J489" s="236">
        <f>BK489</f>
        <v>0</v>
      </c>
      <c r="K489" s="222"/>
      <c r="L489" s="227"/>
      <c r="M489" s="228"/>
      <c r="N489" s="229"/>
      <c r="O489" s="229"/>
      <c r="P489" s="230">
        <f>SUM(P490:P606)</f>
        <v>0</v>
      </c>
      <c r="Q489" s="229"/>
      <c r="R489" s="230">
        <f>SUM(R490:R606)</f>
        <v>26.286511900000001</v>
      </c>
      <c r="S489" s="229"/>
      <c r="T489" s="231">
        <f>SUM(T490:T606)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32" t="s">
        <v>87</v>
      </c>
      <c r="AT489" s="233" t="s">
        <v>78</v>
      </c>
      <c r="AU489" s="233" t="s">
        <v>89</v>
      </c>
      <c r="AY489" s="232" t="s">
        <v>125</v>
      </c>
      <c r="BK489" s="234">
        <f>SUM(BK490:BK606)</f>
        <v>0</v>
      </c>
    </row>
    <row r="490" s="2" customFormat="1" ht="21.75" customHeight="1">
      <c r="A490" s="39"/>
      <c r="B490" s="40"/>
      <c r="C490" s="237" t="s">
        <v>642</v>
      </c>
      <c r="D490" s="237" t="s">
        <v>128</v>
      </c>
      <c r="E490" s="238" t="s">
        <v>643</v>
      </c>
      <c r="F490" s="239" t="s">
        <v>644</v>
      </c>
      <c r="G490" s="240" t="s">
        <v>316</v>
      </c>
      <c r="H490" s="241">
        <v>1104.924</v>
      </c>
      <c r="I490" s="242"/>
      <c r="J490" s="243">
        <f>ROUND(I490*H490,2)</f>
        <v>0</v>
      </c>
      <c r="K490" s="244"/>
      <c r="L490" s="45"/>
      <c r="M490" s="245" t="s">
        <v>1</v>
      </c>
      <c r="N490" s="246" t="s">
        <v>44</v>
      </c>
      <c r="O490" s="92"/>
      <c r="P490" s="247">
        <f>O490*H490</f>
        <v>0</v>
      </c>
      <c r="Q490" s="247">
        <v>0.0073499999999999998</v>
      </c>
      <c r="R490" s="247">
        <f>Q490*H490</f>
        <v>8.121191399999999</v>
      </c>
      <c r="S490" s="247">
        <v>0</v>
      </c>
      <c r="T490" s="248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9" t="s">
        <v>132</v>
      </c>
      <c r="AT490" s="249" t="s">
        <v>128</v>
      </c>
      <c r="AU490" s="249" t="s">
        <v>145</v>
      </c>
      <c r="AY490" s="18" t="s">
        <v>125</v>
      </c>
      <c r="BE490" s="250">
        <f>IF(N490="základní",J490,0)</f>
        <v>0</v>
      </c>
      <c r="BF490" s="250">
        <f>IF(N490="snížená",J490,0)</f>
        <v>0</v>
      </c>
      <c r="BG490" s="250">
        <f>IF(N490="zákl. přenesená",J490,0)</f>
        <v>0</v>
      </c>
      <c r="BH490" s="250">
        <f>IF(N490="sníž. přenesená",J490,0)</f>
        <v>0</v>
      </c>
      <c r="BI490" s="250">
        <f>IF(N490="nulová",J490,0)</f>
        <v>0</v>
      </c>
      <c r="BJ490" s="18" t="s">
        <v>87</v>
      </c>
      <c r="BK490" s="250">
        <f>ROUND(I490*H490,2)</f>
        <v>0</v>
      </c>
      <c r="BL490" s="18" t="s">
        <v>132</v>
      </c>
      <c r="BM490" s="249" t="s">
        <v>645</v>
      </c>
    </row>
    <row r="491" s="2" customFormat="1">
      <c r="A491" s="39"/>
      <c r="B491" s="40"/>
      <c r="C491" s="41"/>
      <c r="D491" s="251" t="s">
        <v>134</v>
      </c>
      <c r="E491" s="41"/>
      <c r="F491" s="252" t="s">
        <v>646</v>
      </c>
      <c r="G491" s="41"/>
      <c r="H491" s="41"/>
      <c r="I491" s="145"/>
      <c r="J491" s="41"/>
      <c r="K491" s="41"/>
      <c r="L491" s="45"/>
      <c r="M491" s="253"/>
      <c r="N491" s="254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134</v>
      </c>
      <c r="AU491" s="18" t="s">
        <v>145</v>
      </c>
    </row>
    <row r="492" s="13" customFormat="1">
      <c r="A492" s="13"/>
      <c r="B492" s="255"/>
      <c r="C492" s="256"/>
      <c r="D492" s="251" t="s">
        <v>136</v>
      </c>
      <c r="E492" s="257" t="s">
        <v>1</v>
      </c>
      <c r="F492" s="258" t="s">
        <v>647</v>
      </c>
      <c r="G492" s="256"/>
      <c r="H492" s="259">
        <v>37.435000000000002</v>
      </c>
      <c r="I492" s="260"/>
      <c r="J492" s="256"/>
      <c r="K492" s="256"/>
      <c r="L492" s="261"/>
      <c r="M492" s="262"/>
      <c r="N492" s="263"/>
      <c r="O492" s="263"/>
      <c r="P492" s="263"/>
      <c r="Q492" s="263"/>
      <c r="R492" s="263"/>
      <c r="S492" s="263"/>
      <c r="T492" s="26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5" t="s">
        <v>136</v>
      </c>
      <c r="AU492" s="265" t="s">
        <v>145</v>
      </c>
      <c r="AV492" s="13" t="s">
        <v>89</v>
      </c>
      <c r="AW492" s="13" t="s">
        <v>34</v>
      </c>
      <c r="AX492" s="13" t="s">
        <v>79</v>
      </c>
      <c r="AY492" s="265" t="s">
        <v>125</v>
      </c>
    </row>
    <row r="493" s="13" customFormat="1">
      <c r="A493" s="13"/>
      <c r="B493" s="255"/>
      <c r="C493" s="256"/>
      <c r="D493" s="251" t="s">
        <v>136</v>
      </c>
      <c r="E493" s="257" t="s">
        <v>1</v>
      </c>
      <c r="F493" s="258" t="s">
        <v>648</v>
      </c>
      <c r="G493" s="256"/>
      <c r="H493" s="259">
        <v>21.178999999999998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5" t="s">
        <v>136</v>
      </c>
      <c r="AU493" s="265" t="s">
        <v>145</v>
      </c>
      <c r="AV493" s="13" t="s">
        <v>89</v>
      </c>
      <c r="AW493" s="13" t="s">
        <v>34</v>
      </c>
      <c r="AX493" s="13" t="s">
        <v>79</v>
      </c>
      <c r="AY493" s="265" t="s">
        <v>125</v>
      </c>
    </row>
    <row r="494" s="13" customFormat="1">
      <c r="A494" s="13"/>
      <c r="B494" s="255"/>
      <c r="C494" s="256"/>
      <c r="D494" s="251" t="s">
        <v>136</v>
      </c>
      <c r="E494" s="257" t="s">
        <v>1</v>
      </c>
      <c r="F494" s="258" t="s">
        <v>649</v>
      </c>
      <c r="G494" s="256"/>
      <c r="H494" s="259">
        <v>30.254999999999999</v>
      </c>
      <c r="I494" s="260"/>
      <c r="J494" s="256"/>
      <c r="K494" s="256"/>
      <c r="L494" s="261"/>
      <c r="M494" s="262"/>
      <c r="N494" s="263"/>
      <c r="O494" s="263"/>
      <c r="P494" s="263"/>
      <c r="Q494" s="263"/>
      <c r="R494" s="263"/>
      <c r="S494" s="263"/>
      <c r="T494" s="26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5" t="s">
        <v>136</v>
      </c>
      <c r="AU494" s="265" t="s">
        <v>145</v>
      </c>
      <c r="AV494" s="13" t="s">
        <v>89</v>
      </c>
      <c r="AW494" s="13" t="s">
        <v>34</v>
      </c>
      <c r="AX494" s="13" t="s">
        <v>79</v>
      </c>
      <c r="AY494" s="265" t="s">
        <v>125</v>
      </c>
    </row>
    <row r="495" s="13" customFormat="1">
      <c r="A495" s="13"/>
      <c r="B495" s="255"/>
      <c r="C495" s="256"/>
      <c r="D495" s="251" t="s">
        <v>136</v>
      </c>
      <c r="E495" s="257" t="s">
        <v>1</v>
      </c>
      <c r="F495" s="258" t="s">
        <v>650</v>
      </c>
      <c r="G495" s="256"/>
      <c r="H495" s="259">
        <v>15.198</v>
      </c>
      <c r="I495" s="260"/>
      <c r="J495" s="256"/>
      <c r="K495" s="256"/>
      <c r="L495" s="261"/>
      <c r="M495" s="262"/>
      <c r="N495" s="263"/>
      <c r="O495" s="263"/>
      <c r="P495" s="263"/>
      <c r="Q495" s="263"/>
      <c r="R495" s="263"/>
      <c r="S495" s="263"/>
      <c r="T495" s="26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5" t="s">
        <v>136</v>
      </c>
      <c r="AU495" s="265" t="s">
        <v>145</v>
      </c>
      <c r="AV495" s="13" t="s">
        <v>89</v>
      </c>
      <c r="AW495" s="13" t="s">
        <v>34</v>
      </c>
      <c r="AX495" s="13" t="s">
        <v>79</v>
      </c>
      <c r="AY495" s="265" t="s">
        <v>125</v>
      </c>
    </row>
    <row r="496" s="13" customFormat="1">
      <c r="A496" s="13"/>
      <c r="B496" s="255"/>
      <c r="C496" s="256"/>
      <c r="D496" s="251" t="s">
        <v>136</v>
      </c>
      <c r="E496" s="257" t="s">
        <v>1</v>
      </c>
      <c r="F496" s="258" t="s">
        <v>651</v>
      </c>
      <c r="G496" s="256"/>
      <c r="H496" s="259">
        <v>30.901</v>
      </c>
      <c r="I496" s="260"/>
      <c r="J496" s="256"/>
      <c r="K496" s="256"/>
      <c r="L496" s="261"/>
      <c r="M496" s="262"/>
      <c r="N496" s="263"/>
      <c r="O496" s="263"/>
      <c r="P496" s="263"/>
      <c r="Q496" s="263"/>
      <c r="R496" s="263"/>
      <c r="S496" s="263"/>
      <c r="T496" s="26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5" t="s">
        <v>136</v>
      </c>
      <c r="AU496" s="265" t="s">
        <v>145</v>
      </c>
      <c r="AV496" s="13" t="s">
        <v>89</v>
      </c>
      <c r="AW496" s="13" t="s">
        <v>34</v>
      </c>
      <c r="AX496" s="13" t="s">
        <v>79</v>
      </c>
      <c r="AY496" s="265" t="s">
        <v>125</v>
      </c>
    </row>
    <row r="497" s="13" customFormat="1">
      <c r="A497" s="13"/>
      <c r="B497" s="255"/>
      <c r="C497" s="256"/>
      <c r="D497" s="251" t="s">
        <v>136</v>
      </c>
      <c r="E497" s="257" t="s">
        <v>1</v>
      </c>
      <c r="F497" s="258" t="s">
        <v>652</v>
      </c>
      <c r="G497" s="256"/>
      <c r="H497" s="259">
        <v>58.444000000000003</v>
      </c>
      <c r="I497" s="260"/>
      <c r="J497" s="256"/>
      <c r="K497" s="256"/>
      <c r="L497" s="261"/>
      <c r="M497" s="262"/>
      <c r="N497" s="263"/>
      <c r="O497" s="263"/>
      <c r="P497" s="263"/>
      <c r="Q497" s="263"/>
      <c r="R497" s="263"/>
      <c r="S497" s="263"/>
      <c r="T497" s="26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5" t="s">
        <v>136</v>
      </c>
      <c r="AU497" s="265" t="s">
        <v>145</v>
      </c>
      <c r="AV497" s="13" t="s">
        <v>89</v>
      </c>
      <c r="AW497" s="13" t="s">
        <v>34</v>
      </c>
      <c r="AX497" s="13" t="s">
        <v>79</v>
      </c>
      <c r="AY497" s="265" t="s">
        <v>125</v>
      </c>
    </row>
    <row r="498" s="13" customFormat="1">
      <c r="A498" s="13"/>
      <c r="B498" s="255"/>
      <c r="C498" s="256"/>
      <c r="D498" s="251" t="s">
        <v>136</v>
      </c>
      <c r="E498" s="257" t="s">
        <v>1</v>
      </c>
      <c r="F498" s="258" t="s">
        <v>653</v>
      </c>
      <c r="G498" s="256"/>
      <c r="H498" s="259">
        <v>120.661</v>
      </c>
      <c r="I498" s="260"/>
      <c r="J498" s="256"/>
      <c r="K498" s="256"/>
      <c r="L498" s="261"/>
      <c r="M498" s="262"/>
      <c r="N498" s="263"/>
      <c r="O498" s="263"/>
      <c r="P498" s="263"/>
      <c r="Q498" s="263"/>
      <c r="R498" s="263"/>
      <c r="S498" s="263"/>
      <c r="T498" s="26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5" t="s">
        <v>136</v>
      </c>
      <c r="AU498" s="265" t="s">
        <v>145</v>
      </c>
      <c r="AV498" s="13" t="s">
        <v>89</v>
      </c>
      <c r="AW498" s="13" t="s">
        <v>34</v>
      </c>
      <c r="AX498" s="13" t="s">
        <v>79</v>
      </c>
      <c r="AY498" s="265" t="s">
        <v>125</v>
      </c>
    </row>
    <row r="499" s="13" customFormat="1">
      <c r="A499" s="13"/>
      <c r="B499" s="255"/>
      <c r="C499" s="256"/>
      <c r="D499" s="251" t="s">
        <v>136</v>
      </c>
      <c r="E499" s="257" t="s">
        <v>1</v>
      </c>
      <c r="F499" s="258" t="s">
        <v>654</v>
      </c>
      <c r="G499" s="256"/>
      <c r="H499" s="259">
        <v>17.873999999999999</v>
      </c>
      <c r="I499" s="260"/>
      <c r="J499" s="256"/>
      <c r="K499" s="256"/>
      <c r="L499" s="261"/>
      <c r="M499" s="262"/>
      <c r="N499" s="263"/>
      <c r="O499" s="263"/>
      <c r="P499" s="263"/>
      <c r="Q499" s="263"/>
      <c r="R499" s="263"/>
      <c r="S499" s="263"/>
      <c r="T499" s="26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5" t="s">
        <v>136</v>
      </c>
      <c r="AU499" s="265" t="s">
        <v>145</v>
      </c>
      <c r="AV499" s="13" t="s">
        <v>89</v>
      </c>
      <c r="AW499" s="13" t="s">
        <v>34</v>
      </c>
      <c r="AX499" s="13" t="s">
        <v>79</v>
      </c>
      <c r="AY499" s="265" t="s">
        <v>125</v>
      </c>
    </row>
    <row r="500" s="13" customFormat="1">
      <c r="A500" s="13"/>
      <c r="B500" s="255"/>
      <c r="C500" s="256"/>
      <c r="D500" s="251" t="s">
        <v>136</v>
      </c>
      <c r="E500" s="257" t="s">
        <v>1</v>
      </c>
      <c r="F500" s="258" t="s">
        <v>655</v>
      </c>
      <c r="G500" s="256"/>
      <c r="H500" s="259">
        <v>49.661000000000001</v>
      </c>
      <c r="I500" s="260"/>
      <c r="J500" s="256"/>
      <c r="K500" s="256"/>
      <c r="L500" s="261"/>
      <c r="M500" s="262"/>
      <c r="N500" s="263"/>
      <c r="O500" s="263"/>
      <c r="P500" s="263"/>
      <c r="Q500" s="263"/>
      <c r="R500" s="263"/>
      <c r="S500" s="263"/>
      <c r="T500" s="26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5" t="s">
        <v>136</v>
      </c>
      <c r="AU500" s="265" t="s">
        <v>145</v>
      </c>
      <c r="AV500" s="13" t="s">
        <v>89</v>
      </c>
      <c r="AW500" s="13" t="s">
        <v>34</v>
      </c>
      <c r="AX500" s="13" t="s">
        <v>79</v>
      </c>
      <c r="AY500" s="265" t="s">
        <v>125</v>
      </c>
    </row>
    <row r="501" s="13" customFormat="1">
      <c r="A501" s="13"/>
      <c r="B501" s="255"/>
      <c r="C501" s="256"/>
      <c r="D501" s="251" t="s">
        <v>136</v>
      </c>
      <c r="E501" s="257" t="s">
        <v>1</v>
      </c>
      <c r="F501" s="258" t="s">
        <v>656</v>
      </c>
      <c r="G501" s="256"/>
      <c r="H501" s="259">
        <v>36.335000000000001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5" t="s">
        <v>136</v>
      </c>
      <c r="AU501" s="265" t="s">
        <v>145</v>
      </c>
      <c r="AV501" s="13" t="s">
        <v>89</v>
      </c>
      <c r="AW501" s="13" t="s">
        <v>34</v>
      </c>
      <c r="AX501" s="13" t="s">
        <v>79</v>
      </c>
      <c r="AY501" s="265" t="s">
        <v>125</v>
      </c>
    </row>
    <row r="502" s="13" customFormat="1">
      <c r="A502" s="13"/>
      <c r="B502" s="255"/>
      <c r="C502" s="256"/>
      <c r="D502" s="251" t="s">
        <v>136</v>
      </c>
      <c r="E502" s="257" t="s">
        <v>1</v>
      </c>
      <c r="F502" s="258" t="s">
        <v>657</v>
      </c>
      <c r="G502" s="256"/>
      <c r="H502" s="259">
        <v>15.891</v>
      </c>
      <c r="I502" s="260"/>
      <c r="J502" s="256"/>
      <c r="K502" s="256"/>
      <c r="L502" s="261"/>
      <c r="M502" s="262"/>
      <c r="N502" s="263"/>
      <c r="O502" s="263"/>
      <c r="P502" s="263"/>
      <c r="Q502" s="263"/>
      <c r="R502" s="263"/>
      <c r="S502" s="263"/>
      <c r="T502" s="26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5" t="s">
        <v>136</v>
      </c>
      <c r="AU502" s="265" t="s">
        <v>145</v>
      </c>
      <c r="AV502" s="13" t="s">
        <v>89</v>
      </c>
      <c r="AW502" s="13" t="s">
        <v>34</v>
      </c>
      <c r="AX502" s="13" t="s">
        <v>79</v>
      </c>
      <c r="AY502" s="265" t="s">
        <v>125</v>
      </c>
    </row>
    <row r="503" s="13" customFormat="1">
      <c r="A503" s="13"/>
      <c r="B503" s="255"/>
      <c r="C503" s="256"/>
      <c r="D503" s="251" t="s">
        <v>136</v>
      </c>
      <c r="E503" s="257" t="s">
        <v>1</v>
      </c>
      <c r="F503" s="258" t="s">
        <v>658</v>
      </c>
      <c r="G503" s="256"/>
      <c r="H503" s="259">
        <v>33.524999999999999</v>
      </c>
      <c r="I503" s="260"/>
      <c r="J503" s="256"/>
      <c r="K503" s="256"/>
      <c r="L503" s="261"/>
      <c r="M503" s="262"/>
      <c r="N503" s="263"/>
      <c r="O503" s="263"/>
      <c r="P503" s="263"/>
      <c r="Q503" s="263"/>
      <c r="R503" s="263"/>
      <c r="S503" s="263"/>
      <c r="T503" s="26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5" t="s">
        <v>136</v>
      </c>
      <c r="AU503" s="265" t="s">
        <v>145</v>
      </c>
      <c r="AV503" s="13" t="s">
        <v>89</v>
      </c>
      <c r="AW503" s="13" t="s">
        <v>34</v>
      </c>
      <c r="AX503" s="13" t="s">
        <v>79</v>
      </c>
      <c r="AY503" s="265" t="s">
        <v>125</v>
      </c>
    </row>
    <row r="504" s="13" customFormat="1">
      <c r="A504" s="13"/>
      <c r="B504" s="255"/>
      <c r="C504" s="256"/>
      <c r="D504" s="251" t="s">
        <v>136</v>
      </c>
      <c r="E504" s="257" t="s">
        <v>1</v>
      </c>
      <c r="F504" s="258" t="s">
        <v>659</v>
      </c>
      <c r="G504" s="256"/>
      <c r="H504" s="259">
        <v>40.377000000000002</v>
      </c>
      <c r="I504" s="260"/>
      <c r="J504" s="256"/>
      <c r="K504" s="256"/>
      <c r="L504" s="261"/>
      <c r="M504" s="262"/>
      <c r="N504" s="263"/>
      <c r="O504" s="263"/>
      <c r="P504" s="263"/>
      <c r="Q504" s="263"/>
      <c r="R504" s="263"/>
      <c r="S504" s="263"/>
      <c r="T504" s="26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5" t="s">
        <v>136</v>
      </c>
      <c r="AU504" s="265" t="s">
        <v>145</v>
      </c>
      <c r="AV504" s="13" t="s">
        <v>89</v>
      </c>
      <c r="AW504" s="13" t="s">
        <v>34</v>
      </c>
      <c r="AX504" s="13" t="s">
        <v>79</v>
      </c>
      <c r="AY504" s="265" t="s">
        <v>125</v>
      </c>
    </row>
    <row r="505" s="13" customFormat="1">
      <c r="A505" s="13"/>
      <c r="B505" s="255"/>
      <c r="C505" s="256"/>
      <c r="D505" s="251" t="s">
        <v>136</v>
      </c>
      <c r="E505" s="257" t="s">
        <v>1</v>
      </c>
      <c r="F505" s="258" t="s">
        <v>660</v>
      </c>
      <c r="G505" s="256"/>
      <c r="H505" s="259">
        <v>23.428000000000001</v>
      </c>
      <c r="I505" s="260"/>
      <c r="J505" s="256"/>
      <c r="K505" s="256"/>
      <c r="L505" s="261"/>
      <c r="M505" s="262"/>
      <c r="N505" s="263"/>
      <c r="O505" s="263"/>
      <c r="P505" s="263"/>
      <c r="Q505" s="263"/>
      <c r="R505" s="263"/>
      <c r="S505" s="263"/>
      <c r="T505" s="26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5" t="s">
        <v>136</v>
      </c>
      <c r="AU505" s="265" t="s">
        <v>145</v>
      </c>
      <c r="AV505" s="13" t="s">
        <v>89</v>
      </c>
      <c r="AW505" s="13" t="s">
        <v>34</v>
      </c>
      <c r="AX505" s="13" t="s">
        <v>79</v>
      </c>
      <c r="AY505" s="265" t="s">
        <v>125</v>
      </c>
    </row>
    <row r="506" s="13" customFormat="1">
      <c r="A506" s="13"/>
      <c r="B506" s="255"/>
      <c r="C506" s="256"/>
      <c r="D506" s="251" t="s">
        <v>136</v>
      </c>
      <c r="E506" s="257" t="s">
        <v>1</v>
      </c>
      <c r="F506" s="258" t="s">
        <v>661</v>
      </c>
      <c r="G506" s="256"/>
      <c r="H506" s="259">
        <v>30.568000000000001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5" t="s">
        <v>136</v>
      </c>
      <c r="AU506" s="265" t="s">
        <v>145</v>
      </c>
      <c r="AV506" s="13" t="s">
        <v>89</v>
      </c>
      <c r="AW506" s="13" t="s">
        <v>34</v>
      </c>
      <c r="AX506" s="13" t="s">
        <v>79</v>
      </c>
      <c r="AY506" s="265" t="s">
        <v>125</v>
      </c>
    </row>
    <row r="507" s="13" customFormat="1">
      <c r="A507" s="13"/>
      <c r="B507" s="255"/>
      <c r="C507" s="256"/>
      <c r="D507" s="251" t="s">
        <v>136</v>
      </c>
      <c r="E507" s="257" t="s">
        <v>1</v>
      </c>
      <c r="F507" s="258" t="s">
        <v>662</v>
      </c>
      <c r="G507" s="256"/>
      <c r="H507" s="259">
        <v>68.382999999999996</v>
      </c>
      <c r="I507" s="260"/>
      <c r="J507" s="256"/>
      <c r="K507" s="256"/>
      <c r="L507" s="261"/>
      <c r="M507" s="262"/>
      <c r="N507" s="263"/>
      <c r="O507" s="263"/>
      <c r="P507" s="263"/>
      <c r="Q507" s="263"/>
      <c r="R507" s="263"/>
      <c r="S507" s="263"/>
      <c r="T507" s="26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5" t="s">
        <v>136</v>
      </c>
      <c r="AU507" s="265" t="s">
        <v>145</v>
      </c>
      <c r="AV507" s="13" t="s">
        <v>89</v>
      </c>
      <c r="AW507" s="13" t="s">
        <v>34</v>
      </c>
      <c r="AX507" s="13" t="s">
        <v>79</v>
      </c>
      <c r="AY507" s="265" t="s">
        <v>125</v>
      </c>
    </row>
    <row r="508" s="13" customFormat="1">
      <c r="A508" s="13"/>
      <c r="B508" s="255"/>
      <c r="C508" s="256"/>
      <c r="D508" s="251" t="s">
        <v>136</v>
      </c>
      <c r="E508" s="257" t="s">
        <v>1</v>
      </c>
      <c r="F508" s="258" t="s">
        <v>663</v>
      </c>
      <c r="G508" s="256"/>
      <c r="H508" s="259">
        <v>148.00899999999999</v>
      </c>
      <c r="I508" s="260"/>
      <c r="J508" s="256"/>
      <c r="K508" s="256"/>
      <c r="L508" s="261"/>
      <c r="M508" s="262"/>
      <c r="N508" s="263"/>
      <c r="O508" s="263"/>
      <c r="P508" s="263"/>
      <c r="Q508" s="263"/>
      <c r="R508" s="263"/>
      <c r="S508" s="263"/>
      <c r="T508" s="26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5" t="s">
        <v>136</v>
      </c>
      <c r="AU508" s="265" t="s">
        <v>145</v>
      </c>
      <c r="AV508" s="13" t="s">
        <v>89</v>
      </c>
      <c r="AW508" s="13" t="s">
        <v>34</v>
      </c>
      <c r="AX508" s="13" t="s">
        <v>79</v>
      </c>
      <c r="AY508" s="265" t="s">
        <v>125</v>
      </c>
    </row>
    <row r="509" s="13" customFormat="1">
      <c r="A509" s="13"/>
      <c r="B509" s="255"/>
      <c r="C509" s="256"/>
      <c r="D509" s="251" t="s">
        <v>136</v>
      </c>
      <c r="E509" s="257" t="s">
        <v>1</v>
      </c>
      <c r="F509" s="258" t="s">
        <v>664</v>
      </c>
      <c r="G509" s="256"/>
      <c r="H509" s="259">
        <v>50.097999999999999</v>
      </c>
      <c r="I509" s="260"/>
      <c r="J509" s="256"/>
      <c r="K509" s="256"/>
      <c r="L509" s="261"/>
      <c r="M509" s="262"/>
      <c r="N509" s="263"/>
      <c r="O509" s="263"/>
      <c r="P509" s="263"/>
      <c r="Q509" s="263"/>
      <c r="R509" s="263"/>
      <c r="S509" s="263"/>
      <c r="T509" s="26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5" t="s">
        <v>136</v>
      </c>
      <c r="AU509" s="265" t="s">
        <v>145</v>
      </c>
      <c r="AV509" s="13" t="s">
        <v>89</v>
      </c>
      <c r="AW509" s="13" t="s">
        <v>34</v>
      </c>
      <c r="AX509" s="13" t="s">
        <v>79</v>
      </c>
      <c r="AY509" s="265" t="s">
        <v>125</v>
      </c>
    </row>
    <row r="510" s="13" customFormat="1">
      <c r="A510" s="13"/>
      <c r="B510" s="255"/>
      <c r="C510" s="256"/>
      <c r="D510" s="251" t="s">
        <v>136</v>
      </c>
      <c r="E510" s="257" t="s">
        <v>1</v>
      </c>
      <c r="F510" s="258" t="s">
        <v>665</v>
      </c>
      <c r="G510" s="256"/>
      <c r="H510" s="259">
        <v>40.274999999999999</v>
      </c>
      <c r="I510" s="260"/>
      <c r="J510" s="256"/>
      <c r="K510" s="256"/>
      <c r="L510" s="261"/>
      <c r="M510" s="262"/>
      <c r="N510" s="263"/>
      <c r="O510" s="263"/>
      <c r="P510" s="263"/>
      <c r="Q510" s="263"/>
      <c r="R510" s="263"/>
      <c r="S510" s="263"/>
      <c r="T510" s="26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5" t="s">
        <v>136</v>
      </c>
      <c r="AU510" s="265" t="s">
        <v>145</v>
      </c>
      <c r="AV510" s="13" t="s">
        <v>89</v>
      </c>
      <c r="AW510" s="13" t="s">
        <v>34</v>
      </c>
      <c r="AX510" s="13" t="s">
        <v>79</v>
      </c>
      <c r="AY510" s="265" t="s">
        <v>125</v>
      </c>
    </row>
    <row r="511" s="13" customFormat="1">
      <c r="A511" s="13"/>
      <c r="B511" s="255"/>
      <c r="C511" s="256"/>
      <c r="D511" s="251" t="s">
        <v>136</v>
      </c>
      <c r="E511" s="257" t="s">
        <v>1</v>
      </c>
      <c r="F511" s="258" t="s">
        <v>666</v>
      </c>
      <c r="G511" s="256"/>
      <c r="H511" s="259">
        <v>40.899000000000001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5" t="s">
        <v>136</v>
      </c>
      <c r="AU511" s="265" t="s">
        <v>145</v>
      </c>
      <c r="AV511" s="13" t="s">
        <v>89</v>
      </c>
      <c r="AW511" s="13" t="s">
        <v>34</v>
      </c>
      <c r="AX511" s="13" t="s">
        <v>79</v>
      </c>
      <c r="AY511" s="265" t="s">
        <v>125</v>
      </c>
    </row>
    <row r="512" s="13" customFormat="1">
      <c r="A512" s="13"/>
      <c r="B512" s="255"/>
      <c r="C512" s="256"/>
      <c r="D512" s="251" t="s">
        <v>136</v>
      </c>
      <c r="E512" s="257" t="s">
        <v>1</v>
      </c>
      <c r="F512" s="258" t="s">
        <v>667</v>
      </c>
      <c r="G512" s="256"/>
      <c r="H512" s="259">
        <v>29.079000000000001</v>
      </c>
      <c r="I512" s="260"/>
      <c r="J512" s="256"/>
      <c r="K512" s="256"/>
      <c r="L512" s="261"/>
      <c r="M512" s="262"/>
      <c r="N512" s="263"/>
      <c r="O512" s="263"/>
      <c r="P512" s="263"/>
      <c r="Q512" s="263"/>
      <c r="R512" s="263"/>
      <c r="S512" s="263"/>
      <c r="T512" s="26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5" t="s">
        <v>136</v>
      </c>
      <c r="AU512" s="265" t="s">
        <v>145</v>
      </c>
      <c r="AV512" s="13" t="s">
        <v>89</v>
      </c>
      <c r="AW512" s="13" t="s">
        <v>34</v>
      </c>
      <c r="AX512" s="13" t="s">
        <v>79</v>
      </c>
      <c r="AY512" s="265" t="s">
        <v>125</v>
      </c>
    </row>
    <row r="513" s="13" customFormat="1">
      <c r="A513" s="13"/>
      <c r="B513" s="255"/>
      <c r="C513" s="256"/>
      <c r="D513" s="251" t="s">
        <v>136</v>
      </c>
      <c r="E513" s="257" t="s">
        <v>1</v>
      </c>
      <c r="F513" s="258" t="s">
        <v>668</v>
      </c>
      <c r="G513" s="256"/>
      <c r="H513" s="259">
        <v>96.507000000000005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5" t="s">
        <v>136</v>
      </c>
      <c r="AU513" s="265" t="s">
        <v>145</v>
      </c>
      <c r="AV513" s="13" t="s">
        <v>89</v>
      </c>
      <c r="AW513" s="13" t="s">
        <v>34</v>
      </c>
      <c r="AX513" s="13" t="s">
        <v>79</v>
      </c>
      <c r="AY513" s="265" t="s">
        <v>125</v>
      </c>
    </row>
    <row r="514" s="13" customFormat="1">
      <c r="A514" s="13"/>
      <c r="B514" s="255"/>
      <c r="C514" s="256"/>
      <c r="D514" s="251" t="s">
        <v>136</v>
      </c>
      <c r="E514" s="257" t="s">
        <v>1</v>
      </c>
      <c r="F514" s="258" t="s">
        <v>669</v>
      </c>
      <c r="G514" s="256"/>
      <c r="H514" s="259">
        <v>56.027000000000001</v>
      </c>
      <c r="I514" s="260"/>
      <c r="J514" s="256"/>
      <c r="K514" s="256"/>
      <c r="L514" s="261"/>
      <c r="M514" s="262"/>
      <c r="N514" s="263"/>
      <c r="O514" s="263"/>
      <c r="P514" s="263"/>
      <c r="Q514" s="263"/>
      <c r="R514" s="263"/>
      <c r="S514" s="263"/>
      <c r="T514" s="26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5" t="s">
        <v>136</v>
      </c>
      <c r="AU514" s="265" t="s">
        <v>145</v>
      </c>
      <c r="AV514" s="13" t="s">
        <v>89</v>
      </c>
      <c r="AW514" s="13" t="s">
        <v>34</v>
      </c>
      <c r="AX514" s="13" t="s">
        <v>79</v>
      </c>
      <c r="AY514" s="265" t="s">
        <v>125</v>
      </c>
    </row>
    <row r="515" s="15" customFormat="1">
      <c r="A515" s="15"/>
      <c r="B515" s="281"/>
      <c r="C515" s="282"/>
      <c r="D515" s="251" t="s">
        <v>136</v>
      </c>
      <c r="E515" s="283" t="s">
        <v>1</v>
      </c>
      <c r="F515" s="284" t="s">
        <v>247</v>
      </c>
      <c r="G515" s="282"/>
      <c r="H515" s="285">
        <v>1091.009</v>
      </c>
      <c r="I515" s="286"/>
      <c r="J515" s="282"/>
      <c r="K515" s="282"/>
      <c r="L515" s="287"/>
      <c r="M515" s="288"/>
      <c r="N515" s="289"/>
      <c r="O515" s="289"/>
      <c r="P515" s="289"/>
      <c r="Q515" s="289"/>
      <c r="R515" s="289"/>
      <c r="S515" s="289"/>
      <c r="T515" s="290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91" t="s">
        <v>136</v>
      </c>
      <c r="AU515" s="291" t="s">
        <v>145</v>
      </c>
      <c r="AV515" s="15" t="s">
        <v>145</v>
      </c>
      <c r="AW515" s="15" t="s">
        <v>34</v>
      </c>
      <c r="AX515" s="15" t="s">
        <v>79</v>
      </c>
      <c r="AY515" s="291" t="s">
        <v>125</v>
      </c>
    </row>
    <row r="516" s="13" customFormat="1">
      <c r="A516" s="13"/>
      <c r="B516" s="255"/>
      <c r="C516" s="256"/>
      <c r="D516" s="251" t="s">
        <v>136</v>
      </c>
      <c r="E516" s="257" t="s">
        <v>1</v>
      </c>
      <c r="F516" s="258" t="s">
        <v>670</v>
      </c>
      <c r="G516" s="256"/>
      <c r="H516" s="259">
        <v>11.875</v>
      </c>
      <c r="I516" s="260"/>
      <c r="J516" s="256"/>
      <c r="K516" s="256"/>
      <c r="L516" s="261"/>
      <c r="M516" s="262"/>
      <c r="N516" s="263"/>
      <c r="O516" s="263"/>
      <c r="P516" s="263"/>
      <c r="Q516" s="263"/>
      <c r="R516" s="263"/>
      <c r="S516" s="263"/>
      <c r="T516" s="26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5" t="s">
        <v>136</v>
      </c>
      <c r="AU516" s="265" t="s">
        <v>145</v>
      </c>
      <c r="AV516" s="13" t="s">
        <v>89</v>
      </c>
      <c r="AW516" s="13" t="s">
        <v>34</v>
      </c>
      <c r="AX516" s="13" t="s">
        <v>79</v>
      </c>
      <c r="AY516" s="265" t="s">
        <v>125</v>
      </c>
    </row>
    <row r="517" s="13" customFormat="1">
      <c r="A517" s="13"/>
      <c r="B517" s="255"/>
      <c r="C517" s="256"/>
      <c r="D517" s="251" t="s">
        <v>136</v>
      </c>
      <c r="E517" s="257" t="s">
        <v>1</v>
      </c>
      <c r="F517" s="258" t="s">
        <v>671</v>
      </c>
      <c r="G517" s="256"/>
      <c r="H517" s="259">
        <v>2.04</v>
      </c>
      <c r="I517" s="260"/>
      <c r="J517" s="256"/>
      <c r="K517" s="256"/>
      <c r="L517" s="261"/>
      <c r="M517" s="262"/>
      <c r="N517" s="263"/>
      <c r="O517" s="263"/>
      <c r="P517" s="263"/>
      <c r="Q517" s="263"/>
      <c r="R517" s="263"/>
      <c r="S517" s="263"/>
      <c r="T517" s="26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5" t="s">
        <v>136</v>
      </c>
      <c r="AU517" s="265" t="s">
        <v>145</v>
      </c>
      <c r="AV517" s="13" t="s">
        <v>89</v>
      </c>
      <c r="AW517" s="13" t="s">
        <v>34</v>
      </c>
      <c r="AX517" s="13" t="s">
        <v>79</v>
      </c>
      <c r="AY517" s="265" t="s">
        <v>125</v>
      </c>
    </row>
    <row r="518" s="15" customFormat="1">
      <c r="A518" s="15"/>
      <c r="B518" s="281"/>
      <c r="C518" s="282"/>
      <c r="D518" s="251" t="s">
        <v>136</v>
      </c>
      <c r="E518" s="283" t="s">
        <v>1</v>
      </c>
      <c r="F518" s="284" t="s">
        <v>247</v>
      </c>
      <c r="G518" s="282"/>
      <c r="H518" s="285">
        <v>13.914999999999999</v>
      </c>
      <c r="I518" s="286"/>
      <c r="J518" s="282"/>
      <c r="K518" s="282"/>
      <c r="L518" s="287"/>
      <c r="M518" s="288"/>
      <c r="N518" s="289"/>
      <c r="O518" s="289"/>
      <c r="P518" s="289"/>
      <c r="Q518" s="289"/>
      <c r="R518" s="289"/>
      <c r="S518" s="289"/>
      <c r="T518" s="290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91" t="s">
        <v>136</v>
      </c>
      <c r="AU518" s="291" t="s">
        <v>145</v>
      </c>
      <c r="AV518" s="15" t="s">
        <v>145</v>
      </c>
      <c r="AW518" s="15" t="s">
        <v>34</v>
      </c>
      <c r="AX518" s="15" t="s">
        <v>79</v>
      </c>
      <c r="AY518" s="291" t="s">
        <v>125</v>
      </c>
    </row>
    <row r="519" s="14" customFormat="1">
      <c r="A519" s="14"/>
      <c r="B519" s="266"/>
      <c r="C519" s="267"/>
      <c r="D519" s="251" t="s">
        <v>136</v>
      </c>
      <c r="E519" s="268" t="s">
        <v>1</v>
      </c>
      <c r="F519" s="269" t="s">
        <v>167</v>
      </c>
      <c r="G519" s="267"/>
      <c r="H519" s="270">
        <v>1104.924</v>
      </c>
      <c r="I519" s="271"/>
      <c r="J519" s="267"/>
      <c r="K519" s="267"/>
      <c r="L519" s="272"/>
      <c r="M519" s="273"/>
      <c r="N519" s="274"/>
      <c r="O519" s="274"/>
      <c r="P519" s="274"/>
      <c r="Q519" s="274"/>
      <c r="R519" s="274"/>
      <c r="S519" s="274"/>
      <c r="T519" s="27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6" t="s">
        <v>136</v>
      </c>
      <c r="AU519" s="276" t="s">
        <v>145</v>
      </c>
      <c r="AV519" s="14" t="s">
        <v>132</v>
      </c>
      <c r="AW519" s="14" t="s">
        <v>34</v>
      </c>
      <c r="AX519" s="14" t="s">
        <v>87</v>
      </c>
      <c r="AY519" s="276" t="s">
        <v>125</v>
      </c>
    </row>
    <row r="520" s="2" customFormat="1" ht="21.75" customHeight="1">
      <c r="A520" s="39"/>
      <c r="B520" s="40"/>
      <c r="C520" s="237" t="s">
        <v>640</v>
      </c>
      <c r="D520" s="237" t="s">
        <v>128</v>
      </c>
      <c r="E520" s="238" t="s">
        <v>672</v>
      </c>
      <c r="F520" s="239" t="s">
        <v>673</v>
      </c>
      <c r="G520" s="240" t="s">
        <v>316</v>
      </c>
      <c r="H520" s="241">
        <v>869.25800000000004</v>
      </c>
      <c r="I520" s="242"/>
      <c r="J520" s="243">
        <f>ROUND(I520*H520,2)</f>
        <v>0</v>
      </c>
      <c r="K520" s="244"/>
      <c r="L520" s="45"/>
      <c r="M520" s="245" t="s">
        <v>1</v>
      </c>
      <c r="N520" s="246" t="s">
        <v>44</v>
      </c>
      <c r="O520" s="92"/>
      <c r="P520" s="247">
        <f>O520*H520</f>
        <v>0</v>
      </c>
      <c r="Q520" s="247">
        <v>0.0030000000000000001</v>
      </c>
      <c r="R520" s="247">
        <f>Q520*H520</f>
        <v>2.607774</v>
      </c>
      <c r="S520" s="247">
        <v>0</v>
      </c>
      <c r="T520" s="248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9" t="s">
        <v>132</v>
      </c>
      <c r="AT520" s="249" t="s">
        <v>128</v>
      </c>
      <c r="AU520" s="249" t="s">
        <v>145</v>
      </c>
      <c r="AY520" s="18" t="s">
        <v>125</v>
      </c>
      <c r="BE520" s="250">
        <f>IF(N520="základní",J520,0)</f>
        <v>0</v>
      </c>
      <c r="BF520" s="250">
        <f>IF(N520="snížená",J520,0)</f>
        <v>0</v>
      </c>
      <c r="BG520" s="250">
        <f>IF(N520="zákl. přenesená",J520,0)</f>
        <v>0</v>
      </c>
      <c r="BH520" s="250">
        <f>IF(N520="sníž. přenesená",J520,0)</f>
        <v>0</v>
      </c>
      <c r="BI520" s="250">
        <f>IF(N520="nulová",J520,0)</f>
        <v>0</v>
      </c>
      <c r="BJ520" s="18" t="s">
        <v>87</v>
      </c>
      <c r="BK520" s="250">
        <f>ROUND(I520*H520,2)</f>
        <v>0</v>
      </c>
      <c r="BL520" s="18" t="s">
        <v>132</v>
      </c>
      <c r="BM520" s="249" t="s">
        <v>674</v>
      </c>
    </row>
    <row r="521" s="2" customFormat="1">
      <c r="A521" s="39"/>
      <c r="B521" s="40"/>
      <c r="C521" s="41"/>
      <c r="D521" s="251" t="s">
        <v>134</v>
      </c>
      <c r="E521" s="41"/>
      <c r="F521" s="252" t="s">
        <v>675</v>
      </c>
      <c r="G521" s="41"/>
      <c r="H521" s="41"/>
      <c r="I521" s="145"/>
      <c r="J521" s="41"/>
      <c r="K521" s="41"/>
      <c r="L521" s="45"/>
      <c r="M521" s="253"/>
      <c r="N521" s="254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134</v>
      </c>
      <c r="AU521" s="18" t="s">
        <v>145</v>
      </c>
    </row>
    <row r="522" s="13" customFormat="1">
      <c r="A522" s="13"/>
      <c r="B522" s="255"/>
      <c r="C522" s="256"/>
      <c r="D522" s="251" t="s">
        <v>136</v>
      </c>
      <c r="E522" s="257" t="s">
        <v>1</v>
      </c>
      <c r="F522" s="258" t="s">
        <v>676</v>
      </c>
      <c r="G522" s="256"/>
      <c r="H522" s="259">
        <v>34.290999999999997</v>
      </c>
      <c r="I522" s="260"/>
      <c r="J522" s="256"/>
      <c r="K522" s="256"/>
      <c r="L522" s="261"/>
      <c r="M522" s="262"/>
      <c r="N522" s="263"/>
      <c r="O522" s="263"/>
      <c r="P522" s="263"/>
      <c r="Q522" s="263"/>
      <c r="R522" s="263"/>
      <c r="S522" s="263"/>
      <c r="T522" s="26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5" t="s">
        <v>136</v>
      </c>
      <c r="AU522" s="265" t="s">
        <v>145</v>
      </c>
      <c r="AV522" s="13" t="s">
        <v>89</v>
      </c>
      <c r="AW522" s="13" t="s">
        <v>34</v>
      </c>
      <c r="AX522" s="13" t="s">
        <v>79</v>
      </c>
      <c r="AY522" s="265" t="s">
        <v>125</v>
      </c>
    </row>
    <row r="523" s="13" customFormat="1">
      <c r="A523" s="13"/>
      <c r="B523" s="255"/>
      <c r="C523" s="256"/>
      <c r="D523" s="251" t="s">
        <v>136</v>
      </c>
      <c r="E523" s="257" t="s">
        <v>1</v>
      </c>
      <c r="F523" s="258" t="s">
        <v>677</v>
      </c>
      <c r="G523" s="256"/>
      <c r="H523" s="259">
        <v>19.699000000000002</v>
      </c>
      <c r="I523" s="260"/>
      <c r="J523" s="256"/>
      <c r="K523" s="256"/>
      <c r="L523" s="261"/>
      <c r="M523" s="262"/>
      <c r="N523" s="263"/>
      <c r="O523" s="263"/>
      <c r="P523" s="263"/>
      <c r="Q523" s="263"/>
      <c r="R523" s="263"/>
      <c r="S523" s="263"/>
      <c r="T523" s="26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65" t="s">
        <v>136</v>
      </c>
      <c r="AU523" s="265" t="s">
        <v>145</v>
      </c>
      <c r="AV523" s="13" t="s">
        <v>89</v>
      </c>
      <c r="AW523" s="13" t="s">
        <v>34</v>
      </c>
      <c r="AX523" s="13" t="s">
        <v>79</v>
      </c>
      <c r="AY523" s="265" t="s">
        <v>125</v>
      </c>
    </row>
    <row r="524" s="13" customFormat="1">
      <c r="A524" s="13"/>
      <c r="B524" s="255"/>
      <c r="C524" s="256"/>
      <c r="D524" s="251" t="s">
        <v>136</v>
      </c>
      <c r="E524" s="257" t="s">
        <v>1</v>
      </c>
      <c r="F524" s="258" t="s">
        <v>678</v>
      </c>
      <c r="G524" s="256"/>
      <c r="H524" s="259">
        <v>27.783000000000001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5" t="s">
        <v>136</v>
      </c>
      <c r="AU524" s="265" t="s">
        <v>145</v>
      </c>
      <c r="AV524" s="13" t="s">
        <v>89</v>
      </c>
      <c r="AW524" s="13" t="s">
        <v>34</v>
      </c>
      <c r="AX524" s="13" t="s">
        <v>79</v>
      </c>
      <c r="AY524" s="265" t="s">
        <v>125</v>
      </c>
    </row>
    <row r="525" s="13" customFormat="1">
      <c r="A525" s="13"/>
      <c r="B525" s="255"/>
      <c r="C525" s="256"/>
      <c r="D525" s="251" t="s">
        <v>136</v>
      </c>
      <c r="E525" s="257" t="s">
        <v>1</v>
      </c>
      <c r="F525" s="258" t="s">
        <v>679</v>
      </c>
      <c r="G525" s="256"/>
      <c r="H525" s="259">
        <v>13.901999999999999</v>
      </c>
      <c r="I525" s="260"/>
      <c r="J525" s="256"/>
      <c r="K525" s="256"/>
      <c r="L525" s="261"/>
      <c r="M525" s="262"/>
      <c r="N525" s="263"/>
      <c r="O525" s="263"/>
      <c r="P525" s="263"/>
      <c r="Q525" s="263"/>
      <c r="R525" s="263"/>
      <c r="S525" s="263"/>
      <c r="T525" s="26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5" t="s">
        <v>136</v>
      </c>
      <c r="AU525" s="265" t="s">
        <v>145</v>
      </c>
      <c r="AV525" s="13" t="s">
        <v>89</v>
      </c>
      <c r="AW525" s="13" t="s">
        <v>34</v>
      </c>
      <c r="AX525" s="13" t="s">
        <v>79</v>
      </c>
      <c r="AY525" s="265" t="s">
        <v>125</v>
      </c>
    </row>
    <row r="526" s="13" customFormat="1">
      <c r="A526" s="13"/>
      <c r="B526" s="255"/>
      <c r="C526" s="256"/>
      <c r="D526" s="251" t="s">
        <v>136</v>
      </c>
      <c r="E526" s="257" t="s">
        <v>1</v>
      </c>
      <c r="F526" s="258" t="s">
        <v>680</v>
      </c>
      <c r="G526" s="256"/>
      <c r="H526" s="259">
        <v>28.613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5" t="s">
        <v>136</v>
      </c>
      <c r="AU526" s="265" t="s">
        <v>145</v>
      </c>
      <c r="AV526" s="13" t="s">
        <v>89</v>
      </c>
      <c r="AW526" s="13" t="s">
        <v>34</v>
      </c>
      <c r="AX526" s="13" t="s">
        <v>79</v>
      </c>
      <c r="AY526" s="265" t="s">
        <v>125</v>
      </c>
    </row>
    <row r="527" s="13" customFormat="1">
      <c r="A527" s="13"/>
      <c r="B527" s="255"/>
      <c r="C527" s="256"/>
      <c r="D527" s="251" t="s">
        <v>136</v>
      </c>
      <c r="E527" s="257" t="s">
        <v>1</v>
      </c>
      <c r="F527" s="258" t="s">
        <v>681</v>
      </c>
      <c r="G527" s="256"/>
      <c r="H527" s="259">
        <v>48.415999999999997</v>
      </c>
      <c r="I527" s="260"/>
      <c r="J527" s="256"/>
      <c r="K527" s="256"/>
      <c r="L527" s="261"/>
      <c r="M527" s="262"/>
      <c r="N527" s="263"/>
      <c r="O527" s="263"/>
      <c r="P527" s="263"/>
      <c r="Q527" s="263"/>
      <c r="R527" s="263"/>
      <c r="S527" s="263"/>
      <c r="T527" s="26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5" t="s">
        <v>136</v>
      </c>
      <c r="AU527" s="265" t="s">
        <v>145</v>
      </c>
      <c r="AV527" s="13" t="s">
        <v>89</v>
      </c>
      <c r="AW527" s="13" t="s">
        <v>34</v>
      </c>
      <c r="AX527" s="13" t="s">
        <v>79</v>
      </c>
      <c r="AY527" s="265" t="s">
        <v>125</v>
      </c>
    </row>
    <row r="528" s="13" customFormat="1">
      <c r="A528" s="13"/>
      <c r="B528" s="255"/>
      <c r="C528" s="256"/>
      <c r="D528" s="251" t="s">
        <v>136</v>
      </c>
      <c r="E528" s="257" t="s">
        <v>1</v>
      </c>
      <c r="F528" s="258" t="s">
        <v>682</v>
      </c>
      <c r="G528" s="256"/>
      <c r="H528" s="259">
        <v>103.04300000000001</v>
      </c>
      <c r="I528" s="260"/>
      <c r="J528" s="256"/>
      <c r="K528" s="256"/>
      <c r="L528" s="261"/>
      <c r="M528" s="262"/>
      <c r="N528" s="263"/>
      <c r="O528" s="263"/>
      <c r="P528" s="263"/>
      <c r="Q528" s="263"/>
      <c r="R528" s="263"/>
      <c r="S528" s="263"/>
      <c r="T528" s="26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5" t="s">
        <v>136</v>
      </c>
      <c r="AU528" s="265" t="s">
        <v>145</v>
      </c>
      <c r="AV528" s="13" t="s">
        <v>89</v>
      </c>
      <c r="AW528" s="13" t="s">
        <v>34</v>
      </c>
      <c r="AX528" s="13" t="s">
        <v>79</v>
      </c>
      <c r="AY528" s="265" t="s">
        <v>125</v>
      </c>
    </row>
    <row r="529" s="13" customFormat="1">
      <c r="A529" s="13"/>
      <c r="B529" s="255"/>
      <c r="C529" s="256"/>
      <c r="D529" s="251" t="s">
        <v>136</v>
      </c>
      <c r="E529" s="257" t="s">
        <v>1</v>
      </c>
      <c r="F529" s="258" t="s">
        <v>683</v>
      </c>
      <c r="G529" s="256"/>
      <c r="H529" s="259">
        <v>5.1299999999999999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5" t="s">
        <v>136</v>
      </c>
      <c r="AU529" s="265" t="s">
        <v>145</v>
      </c>
      <c r="AV529" s="13" t="s">
        <v>89</v>
      </c>
      <c r="AW529" s="13" t="s">
        <v>34</v>
      </c>
      <c r="AX529" s="13" t="s">
        <v>79</v>
      </c>
      <c r="AY529" s="265" t="s">
        <v>125</v>
      </c>
    </row>
    <row r="530" s="13" customFormat="1">
      <c r="A530" s="13"/>
      <c r="B530" s="255"/>
      <c r="C530" s="256"/>
      <c r="D530" s="251" t="s">
        <v>136</v>
      </c>
      <c r="E530" s="257" t="s">
        <v>1</v>
      </c>
      <c r="F530" s="258" t="s">
        <v>684</v>
      </c>
      <c r="G530" s="256"/>
      <c r="H530" s="259">
        <v>42.070999999999998</v>
      </c>
      <c r="I530" s="260"/>
      <c r="J530" s="256"/>
      <c r="K530" s="256"/>
      <c r="L530" s="261"/>
      <c r="M530" s="262"/>
      <c r="N530" s="263"/>
      <c r="O530" s="263"/>
      <c r="P530" s="263"/>
      <c r="Q530" s="263"/>
      <c r="R530" s="263"/>
      <c r="S530" s="263"/>
      <c r="T530" s="26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5" t="s">
        <v>136</v>
      </c>
      <c r="AU530" s="265" t="s">
        <v>145</v>
      </c>
      <c r="AV530" s="13" t="s">
        <v>89</v>
      </c>
      <c r="AW530" s="13" t="s">
        <v>34</v>
      </c>
      <c r="AX530" s="13" t="s">
        <v>79</v>
      </c>
      <c r="AY530" s="265" t="s">
        <v>125</v>
      </c>
    </row>
    <row r="531" s="13" customFormat="1">
      <c r="A531" s="13"/>
      <c r="B531" s="255"/>
      <c r="C531" s="256"/>
      <c r="D531" s="251" t="s">
        <v>136</v>
      </c>
      <c r="E531" s="257" t="s">
        <v>1</v>
      </c>
      <c r="F531" s="258" t="s">
        <v>685</v>
      </c>
      <c r="G531" s="256"/>
      <c r="H531" s="259">
        <v>34.905000000000001</v>
      </c>
      <c r="I531" s="260"/>
      <c r="J531" s="256"/>
      <c r="K531" s="256"/>
      <c r="L531" s="261"/>
      <c r="M531" s="262"/>
      <c r="N531" s="263"/>
      <c r="O531" s="263"/>
      <c r="P531" s="263"/>
      <c r="Q531" s="263"/>
      <c r="R531" s="263"/>
      <c r="S531" s="263"/>
      <c r="T531" s="26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5" t="s">
        <v>136</v>
      </c>
      <c r="AU531" s="265" t="s">
        <v>145</v>
      </c>
      <c r="AV531" s="13" t="s">
        <v>89</v>
      </c>
      <c r="AW531" s="13" t="s">
        <v>34</v>
      </c>
      <c r="AX531" s="13" t="s">
        <v>79</v>
      </c>
      <c r="AY531" s="265" t="s">
        <v>125</v>
      </c>
    </row>
    <row r="532" s="13" customFormat="1">
      <c r="A532" s="13"/>
      <c r="B532" s="255"/>
      <c r="C532" s="256"/>
      <c r="D532" s="251" t="s">
        <v>136</v>
      </c>
      <c r="E532" s="257" t="s">
        <v>1</v>
      </c>
      <c r="F532" s="258" t="s">
        <v>686</v>
      </c>
      <c r="G532" s="256"/>
      <c r="H532" s="259">
        <v>15.081</v>
      </c>
      <c r="I532" s="260"/>
      <c r="J532" s="256"/>
      <c r="K532" s="256"/>
      <c r="L532" s="261"/>
      <c r="M532" s="262"/>
      <c r="N532" s="263"/>
      <c r="O532" s="263"/>
      <c r="P532" s="263"/>
      <c r="Q532" s="263"/>
      <c r="R532" s="263"/>
      <c r="S532" s="263"/>
      <c r="T532" s="26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5" t="s">
        <v>136</v>
      </c>
      <c r="AU532" s="265" t="s">
        <v>145</v>
      </c>
      <c r="AV532" s="13" t="s">
        <v>89</v>
      </c>
      <c r="AW532" s="13" t="s">
        <v>34</v>
      </c>
      <c r="AX532" s="13" t="s">
        <v>79</v>
      </c>
      <c r="AY532" s="265" t="s">
        <v>125</v>
      </c>
    </row>
    <row r="533" s="13" customFormat="1">
      <c r="A533" s="13"/>
      <c r="B533" s="255"/>
      <c r="C533" s="256"/>
      <c r="D533" s="251" t="s">
        <v>136</v>
      </c>
      <c r="E533" s="257" t="s">
        <v>1</v>
      </c>
      <c r="F533" s="258" t="s">
        <v>687</v>
      </c>
      <c r="G533" s="256"/>
      <c r="H533" s="259">
        <v>4.556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5" t="s">
        <v>136</v>
      </c>
      <c r="AU533" s="265" t="s">
        <v>145</v>
      </c>
      <c r="AV533" s="13" t="s">
        <v>89</v>
      </c>
      <c r="AW533" s="13" t="s">
        <v>34</v>
      </c>
      <c r="AX533" s="13" t="s">
        <v>79</v>
      </c>
      <c r="AY533" s="265" t="s">
        <v>125</v>
      </c>
    </row>
    <row r="534" s="13" customFormat="1">
      <c r="A534" s="13"/>
      <c r="B534" s="255"/>
      <c r="C534" s="256"/>
      <c r="D534" s="251" t="s">
        <v>136</v>
      </c>
      <c r="E534" s="257" t="s">
        <v>1</v>
      </c>
      <c r="F534" s="258" t="s">
        <v>688</v>
      </c>
      <c r="G534" s="256"/>
      <c r="H534" s="259">
        <v>5.5759999999999996</v>
      </c>
      <c r="I534" s="260"/>
      <c r="J534" s="256"/>
      <c r="K534" s="256"/>
      <c r="L534" s="261"/>
      <c r="M534" s="262"/>
      <c r="N534" s="263"/>
      <c r="O534" s="263"/>
      <c r="P534" s="263"/>
      <c r="Q534" s="263"/>
      <c r="R534" s="263"/>
      <c r="S534" s="263"/>
      <c r="T534" s="26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5" t="s">
        <v>136</v>
      </c>
      <c r="AU534" s="265" t="s">
        <v>145</v>
      </c>
      <c r="AV534" s="13" t="s">
        <v>89</v>
      </c>
      <c r="AW534" s="13" t="s">
        <v>34</v>
      </c>
      <c r="AX534" s="13" t="s">
        <v>79</v>
      </c>
      <c r="AY534" s="265" t="s">
        <v>125</v>
      </c>
    </row>
    <row r="535" s="13" customFormat="1">
      <c r="A535" s="13"/>
      <c r="B535" s="255"/>
      <c r="C535" s="256"/>
      <c r="D535" s="251" t="s">
        <v>136</v>
      </c>
      <c r="E535" s="257" t="s">
        <v>1</v>
      </c>
      <c r="F535" s="258" t="s">
        <v>689</v>
      </c>
      <c r="G535" s="256"/>
      <c r="H535" s="259">
        <v>3.0259999999999998</v>
      </c>
      <c r="I535" s="260"/>
      <c r="J535" s="256"/>
      <c r="K535" s="256"/>
      <c r="L535" s="261"/>
      <c r="M535" s="262"/>
      <c r="N535" s="263"/>
      <c r="O535" s="263"/>
      <c r="P535" s="263"/>
      <c r="Q535" s="263"/>
      <c r="R535" s="263"/>
      <c r="S535" s="263"/>
      <c r="T535" s="26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5" t="s">
        <v>136</v>
      </c>
      <c r="AU535" s="265" t="s">
        <v>145</v>
      </c>
      <c r="AV535" s="13" t="s">
        <v>89</v>
      </c>
      <c r="AW535" s="13" t="s">
        <v>34</v>
      </c>
      <c r="AX535" s="13" t="s">
        <v>79</v>
      </c>
      <c r="AY535" s="265" t="s">
        <v>125</v>
      </c>
    </row>
    <row r="536" s="13" customFormat="1">
      <c r="A536" s="13"/>
      <c r="B536" s="255"/>
      <c r="C536" s="256"/>
      <c r="D536" s="251" t="s">
        <v>136</v>
      </c>
      <c r="E536" s="257" t="s">
        <v>1</v>
      </c>
      <c r="F536" s="258" t="s">
        <v>690</v>
      </c>
      <c r="G536" s="256"/>
      <c r="H536" s="259">
        <v>4.1479999999999997</v>
      </c>
      <c r="I536" s="260"/>
      <c r="J536" s="256"/>
      <c r="K536" s="256"/>
      <c r="L536" s="261"/>
      <c r="M536" s="262"/>
      <c r="N536" s="263"/>
      <c r="O536" s="263"/>
      <c r="P536" s="263"/>
      <c r="Q536" s="263"/>
      <c r="R536" s="263"/>
      <c r="S536" s="263"/>
      <c r="T536" s="26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5" t="s">
        <v>136</v>
      </c>
      <c r="AU536" s="265" t="s">
        <v>145</v>
      </c>
      <c r="AV536" s="13" t="s">
        <v>89</v>
      </c>
      <c r="AW536" s="13" t="s">
        <v>34</v>
      </c>
      <c r="AX536" s="13" t="s">
        <v>79</v>
      </c>
      <c r="AY536" s="265" t="s">
        <v>125</v>
      </c>
    </row>
    <row r="537" s="13" customFormat="1">
      <c r="A537" s="13"/>
      <c r="B537" s="255"/>
      <c r="C537" s="256"/>
      <c r="D537" s="251" t="s">
        <v>136</v>
      </c>
      <c r="E537" s="257" t="s">
        <v>1</v>
      </c>
      <c r="F537" s="258" t="s">
        <v>691</v>
      </c>
      <c r="G537" s="256"/>
      <c r="H537" s="259">
        <v>62.713000000000001</v>
      </c>
      <c r="I537" s="260"/>
      <c r="J537" s="256"/>
      <c r="K537" s="256"/>
      <c r="L537" s="261"/>
      <c r="M537" s="262"/>
      <c r="N537" s="263"/>
      <c r="O537" s="263"/>
      <c r="P537" s="263"/>
      <c r="Q537" s="263"/>
      <c r="R537" s="263"/>
      <c r="S537" s="263"/>
      <c r="T537" s="26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5" t="s">
        <v>136</v>
      </c>
      <c r="AU537" s="265" t="s">
        <v>145</v>
      </c>
      <c r="AV537" s="13" t="s">
        <v>89</v>
      </c>
      <c r="AW537" s="13" t="s">
        <v>34</v>
      </c>
      <c r="AX537" s="13" t="s">
        <v>79</v>
      </c>
      <c r="AY537" s="265" t="s">
        <v>125</v>
      </c>
    </row>
    <row r="538" s="13" customFormat="1">
      <c r="A538" s="13"/>
      <c r="B538" s="255"/>
      <c r="C538" s="256"/>
      <c r="D538" s="251" t="s">
        <v>136</v>
      </c>
      <c r="E538" s="257" t="s">
        <v>1</v>
      </c>
      <c r="F538" s="258" t="s">
        <v>692</v>
      </c>
      <c r="G538" s="256"/>
      <c r="H538" s="259">
        <v>139.429</v>
      </c>
      <c r="I538" s="260"/>
      <c r="J538" s="256"/>
      <c r="K538" s="256"/>
      <c r="L538" s="261"/>
      <c r="M538" s="262"/>
      <c r="N538" s="263"/>
      <c r="O538" s="263"/>
      <c r="P538" s="263"/>
      <c r="Q538" s="263"/>
      <c r="R538" s="263"/>
      <c r="S538" s="263"/>
      <c r="T538" s="26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5" t="s">
        <v>136</v>
      </c>
      <c r="AU538" s="265" t="s">
        <v>145</v>
      </c>
      <c r="AV538" s="13" t="s">
        <v>89</v>
      </c>
      <c r="AW538" s="13" t="s">
        <v>34</v>
      </c>
      <c r="AX538" s="13" t="s">
        <v>79</v>
      </c>
      <c r="AY538" s="265" t="s">
        <v>125</v>
      </c>
    </row>
    <row r="539" s="13" customFormat="1">
      <c r="A539" s="13"/>
      <c r="B539" s="255"/>
      <c r="C539" s="256"/>
      <c r="D539" s="251" t="s">
        <v>136</v>
      </c>
      <c r="E539" s="257" t="s">
        <v>1</v>
      </c>
      <c r="F539" s="258" t="s">
        <v>693</v>
      </c>
      <c r="G539" s="256"/>
      <c r="H539" s="259">
        <v>44.765999999999998</v>
      </c>
      <c r="I539" s="260"/>
      <c r="J539" s="256"/>
      <c r="K539" s="256"/>
      <c r="L539" s="261"/>
      <c r="M539" s="262"/>
      <c r="N539" s="263"/>
      <c r="O539" s="263"/>
      <c r="P539" s="263"/>
      <c r="Q539" s="263"/>
      <c r="R539" s="263"/>
      <c r="S539" s="263"/>
      <c r="T539" s="26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5" t="s">
        <v>136</v>
      </c>
      <c r="AU539" s="265" t="s">
        <v>145</v>
      </c>
      <c r="AV539" s="13" t="s">
        <v>89</v>
      </c>
      <c r="AW539" s="13" t="s">
        <v>34</v>
      </c>
      <c r="AX539" s="13" t="s">
        <v>79</v>
      </c>
      <c r="AY539" s="265" t="s">
        <v>125</v>
      </c>
    </row>
    <row r="540" s="13" customFormat="1">
      <c r="A540" s="13"/>
      <c r="B540" s="255"/>
      <c r="C540" s="256"/>
      <c r="D540" s="251" t="s">
        <v>136</v>
      </c>
      <c r="E540" s="257" t="s">
        <v>1</v>
      </c>
      <c r="F540" s="258" t="s">
        <v>694</v>
      </c>
      <c r="G540" s="256"/>
      <c r="H540" s="259">
        <v>35.948999999999998</v>
      </c>
      <c r="I540" s="260"/>
      <c r="J540" s="256"/>
      <c r="K540" s="256"/>
      <c r="L540" s="261"/>
      <c r="M540" s="262"/>
      <c r="N540" s="263"/>
      <c r="O540" s="263"/>
      <c r="P540" s="263"/>
      <c r="Q540" s="263"/>
      <c r="R540" s="263"/>
      <c r="S540" s="263"/>
      <c r="T540" s="26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5" t="s">
        <v>136</v>
      </c>
      <c r="AU540" s="265" t="s">
        <v>145</v>
      </c>
      <c r="AV540" s="13" t="s">
        <v>89</v>
      </c>
      <c r="AW540" s="13" t="s">
        <v>34</v>
      </c>
      <c r="AX540" s="13" t="s">
        <v>79</v>
      </c>
      <c r="AY540" s="265" t="s">
        <v>125</v>
      </c>
    </row>
    <row r="541" s="13" customFormat="1">
      <c r="A541" s="13"/>
      <c r="B541" s="255"/>
      <c r="C541" s="256"/>
      <c r="D541" s="251" t="s">
        <v>136</v>
      </c>
      <c r="E541" s="257" t="s">
        <v>1</v>
      </c>
      <c r="F541" s="258" t="s">
        <v>695</v>
      </c>
      <c r="G541" s="256"/>
      <c r="H541" s="259">
        <v>35.259</v>
      </c>
      <c r="I541" s="260"/>
      <c r="J541" s="256"/>
      <c r="K541" s="256"/>
      <c r="L541" s="261"/>
      <c r="M541" s="262"/>
      <c r="N541" s="263"/>
      <c r="O541" s="263"/>
      <c r="P541" s="263"/>
      <c r="Q541" s="263"/>
      <c r="R541" s="263"/>
      <c r="S541" s="263"/>
      <c r="T541" s="26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5" t="s">
        <v>136</v>
      </c>
      <c r="AU541" s="265" t="s">
        <v>145</v>
      </c>
      <c r="AV541" s="13" t="s">
        <v>89</v>
      </c>
      <c r="AW541" s="13" t="s">
        <v>34</v>
      </c>
      <c r="AX541" s="13" t="s">
        <v>79</v>
      </c>
      <c r="AY541" s="265" t="s">
        <v>125</v>
      </c>
    </row>
    <row r="542" s="13" customFormat="1">
      <c r="A542" s="13"/>
      <c r="B542" s="255"/>
      <c r="C542" s="256"/>
      <c r="D542" s="251" t="s">
        <v>136</v>
      </c>
      <c r="E542" s="257" t="s">
        <v>1</v>
      </c>
      <c r="F542" s="258" t="s">
        <v>696</v>
      </c>
      <c r="G542" s="256"/>
      <c r="H542" s="259">
        <v>4.633</v>
      </c>
      <c r="I542" s="260"/>
      <c r="J542" s="256"/>
      <c r="K542" s="256"/>
      <c r="L542" s="261"/>
      <c r="M542" s="262"/>
      <c r="N542" s="263"/>
      <c r="O542" s="263"/>
      <c r="P542" s="263"/>
      <c r="Q542" s="263"/>
      <c r="R542" s="263"/>
      <c r="S542" s="263"/>
      <c r="T542" s="26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5" t="s">
        <v>136</v>
      </c>
      <c r="AU542" s="265" t="s">
        <v>145</v>
      </c>
      <c r="AV542" s="13" t="s">
        <v>89</v>
      </c>
      <c r="AW542" s="13" t="s">
        <v>34</v>
      </c>
      <c r="AX542" s="13" t="s">
        <v>79</v>
      </c>
      <c r="AY542" s="265" t="s">
        <v>125</v>
      </c>
    </row>
    <row r="543" s="13" customFormat="1">
      <c r="A543" s="13"/>
      <c r="B543" s="255"/>
      <c r="C543" s="256"/>
      <c r="D543" s="251" t="s">
        <v>136</v>
      </c>
      <c r="E543" s="257" t="s">
        <v>1</v>
      </c>
      <c r="F543" s="258" t="s">
        <v>697</v>
      </c>
      <c r="G543" s="256"/>
      <c r="H543" s="259">
        <v>93.126999999999995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5" t="s">
        <v>136</v>
      </c>
      <c r="AU543" s="265" t="s">
        <v>145</v>
      </c>
      <c r="AV543" s="13" t="s">
        <v>89</v>
      </c>
      <c r="AW543" s="13" t="s">
        <v>34</v>
      </c>
      <c r="AX543" s="13" t="s">
        <v>79</v>
      </c>
      <c r="AY543" s="265" t="s">
        <v>125</v>
      </c>
    </row>
    <row r="544" s="13" customFormat="1">
      <c r="A544" s="13"/>
      <c r="B544" s="255"/>
      <c r="C544" s="256"/>
      <c r="D544" s="251" t="s">
        <v>136</v>
      </c>
      <c r="E544" s="257" t="s">
        <v>1</v>
      </c>
      <c r="F544" s="258" t="s">
        <v>698</v>
      </c>
      <c r="G544" s="256"/>
      <c r="H544" s="259">
        <v>49.226999999999997</v>
      </c>
      <c r="I544" s="260"/>
      <c r="J544" s="256"/>
      <c r="K544" s="256"/>
      <c r="L544" s="261"/>
      <c r="M544" s="262"/>
      <c r="N544" s="263"/>
      <c r="O544" s="263"/>
      <c r="P544" s="263"/>
      <c r="Q544" s="263"/>
      <c r="R544" s="263"/>
      <c r="S544" s="263"/>
      <c r="T544" s="26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5" t="s">
        <v>136</v>
      </c>
      <c r="AU544" s="265" t="s">
        <v>145</v>
      </c>
      <c r="AV544" s="13" t="s">
        <v>89</v>
      </c>
      <c r="AW544" s="13" t="s">
        <v>34</v>
      </c>
      <c r="AX544" s="13" t="s">
        <v>79</v>
      </c>
      <c r="AY544" s="265" t="s">
        <v>125</v>
      </c>
    </row>
    <row r="545" s="15" customFormat="1">
      <c r="A545" s="15"/>
      <c r="B545" s="281"/>
      <c r="C545" s="282"/>
      <c r="D545" s="251" t="s">
        <v>136</v>
      </c>
      <c r="E545" s="283" t="s">
        <v>1</v>
      </c>
      <c r="F545" s="284" t="s">
        <v>247</v>
      </c>
      <c r="G545" s="282"/>
      <c r="H545" s="285">
        <v>855.34299999999996</v>
      </c>
      <c r="I545" s="286"/>
      <c r="J545" s="282"/>
      <c r="K545" s="282"/>
      <c r="L545" s="287"/>
      <c r="M545" s="288"/>
      <c r="N545" s="289"/>
      <c r="O545" s="289"/>
      <c r="P545" s="289"/>
      <c r="Q545" s="289"/>
      <c r="R545" s="289"/>
      <c r="S545" s="289"/>
      <c r="T545" s="290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91" t="s">
        <v>136</v>
      </c>
      <c r="AU545" s="291" t="s">
        <v>145</v>
      </c>
      <c r="AV545" s="15" t="s">
        <v>145</v>
      </c>
      <c r="AW545" s="15" t="s">
        <v>34</v>
      </c>
      <c r="AX545" s="15" t="s">
        <v>79</v>
      </c>
      <c r="AY545" s="291" t="s">
        <v>125</v>
      </c>
    </row>
    <row r="546" s="13" customFormat="1">
      <c r="A546" s="13"/>
      <c r="B546" s="255"/>
      <c r="C546" s="256"/>
      <c r="D546" s="251" t="s">
        <v>136</v>
      </c>
      <c r="E546" s="257" t="s">
        <v>1</v>
      </c>
      <c r="F546" s="258" t="s">
        <v>670</v>
      </c>
      <c r="G546" s="256"/>
      <c r="H546" s="259">
        <v>11.875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5" t="s">
        <v>136</v>
      </c>
      <c r="AU546" s="265" t="s">
        <v>145</v>
      </c>
      <c r="AV546" s="13" t="s">
        <v>89</v>
      </c>
      <c r="AW546" s="13" t="s">
        <v>34</v>
      </c>
      <c r="AX546" s="13" t="s">
        <v>79</v>
      </c>
      <c r="AY546" s="265" t="s">
        <v>125</v>
      </c>
    </row>
    <row r="547" s="13" customFormat="1">
      <c r="A547" s="13"/>
      <c r="B547" s="255"/>
      <c r="C547" s="256"/>
      <c r="D547" s="251" t="s">
        <v>136</v>
      </c>
      <c r="E547" s="257" t="s">
        <v>1</v>
      </c>
      <c r="F547" s="258" t="s">
        <v>671</v>
      </c>
      <c r="G547" s="256"/>
      <c r="H547" s="259">
        <v>2.04</v>
      </c>
      <c r="I547" s="260"/>
      <c r="J547" s="256"/>
      <c r="K547" s="256"/>
      <c r="L547" s="261"/>
      <c r="M547" s="262"/>
      <c r="N547" s="263"/>
      <c r="O547" s="263"/>
      <c r="P547" s="263"/>
      <c r="Q547" s="263"/>
      <c r="R547" s="263"/>
      <c r="S547" s="263"/>
      <c r="T547" s="26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5" t="s">
        <v>136</v>
      </c>
      <c r="AU547" s="265" t="s">
        <v>145</v>
      </c>
      <c r="AV547" s="13" t="s">
        <v>89</v>
      </c>
      <c r="AW547" s="13" t="s">
        <v>34</v>
      </c>
      <c r="AX547" s="13" t="s">
        <v>79</v>
      </c>
      <c r="AY547" s="265" t="s">
        <v>125</v>
      </c>
    </row>
    <row r="548" s="15" customFormat="1">
      <c r="A548" s="15"/>
      <c r="B548" s="281"/>
      <c r="C548" s="282"/>
      <c r="D548" s="251" t="s">
        <v>136</v>
      </c>
      <c r="E548" s="283" t="s">
        <v>1</v>
      </c>
      <c r="F548" s="284" t="s">
        <v>247</v>
      </c>
      <c r="G548" s="282"/>
      <c r="H548" s="285">
        <v>13.914999999999999</v>
      </c>
      <c r="I548" s="286"/>
      <c r="J548" s="282"/>
      <c r="K548" s="282"/>
      <c r="L548" s="287"/>
      <c r="M548" s="288"/>
      <c r="N548" s="289"/>
      <c r="O548" s="289"/>
      <c r="P548" s="289"/>
      <c r="Q548" s="289"/>
      <c r="R548" s="289"/>
      <c r="S548" s="289"/>
      <c r="T548" s="290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91" t="s">
        <v>136</v>
      </c>
      <c r="AU548" s="291" t="s">
        <v>145</v>
      </c>
      <c r="AV548" s="15" t="s">
        <v>145</v>
      </c>
      <c r="AW548" s="15" t="s">
        <v>34</v>
      </c>
      <c r="AX548" s="15" t="s">
        <v>79</v>
      </c>
      <c r="AY548" s="291" t="s">
        <v>125</v>
      </c>
    </row>
    <row r="549" s="14" customFormat="1">
      <c r="A549" s="14"/>
      <c r="B549" s="266"/>
      <c r="C549" s="267"/>
      <c r="D549" s="251" t="s">
        <v>136</v>
      </c>
      <c r="E549" s="268" t="s">
        <v>1</v>
      </c>
      <c r="F549" s="269" t="s">
        <v>167</v>
      </c>
      <c r="G549" s="267"/>
      <c r="H549" s="270">
        <v>869.25799999999992</v>
      </c>
      <c r="I549" s="271"/>
      <c r="J549" s="267"/>
      <c r="K549" s="267"/>
      <c r="L549" s="272"/>
      <c r="M549" s="273"/>
      <c r="N549" s="274"/>
      <c r="O549" s="274"/>
      <c r="P549" s="274"/>
      <c r="Q549" s="274"/>
      <c r="R549" s="274"/>
      <c r="S549" s="274"/>
      <c r="T549" s="27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6" t="s">
        <v>136</v>
      </c>
      <c r="AU549" s="276" t="s">
        <v>145</v>
      </c>
      <c r="AV549" s="14" t="s">
        <v>132</v>
      </c>
      <c r="AW549" s="14" t="s">
        <v>34</v>
      </c>
      <c r="AX549" s="14" t="s">
        <v>87</v>
      </c>
      <c r="AY549" s="276" t="s">
        <v>125</v>
      </c>
    </row>
    <row r="550" s="2" customFormat="1" ht="21.75" customHeight="1">
      <c r="A550" s="39"/>
      <c r="B550" s="40"/>
      <c r="C550" s="237" t="s">
        <v>699</v>
      </c>
      <c r="D550" s="237" t="s">
        <v>128</v>
      </c>
      <c r="E550" s="238" t="s">
        <v>700</v>
      </c>
      <c r="F550" s="239" t="s">
        <v>701</v>
      </c>
      <c r="G550" s="240" t="s">
        <v>316</v>
      </c>
      <c r="H550" s="241">
        <v>147.78200000000001</v>
      </c>
      <c r="I550" s="242"/>
      <c r="J550" s="243">
        <f>ROUND(I550*H550,2)</f>
        <v>0</v>
      </c>
      <c r="K550" s="244"/>
      <c r="L550" s="45"/>
      <c r="M550" s="245" t="s">
        <v>1</v>
      </c>
      <c r="N550" s="246" t="s">
        <v>44</v>
      </c>
      <c r="O550" s="92"/>
      <c r="P550" s="247">
        <f>O550*H550</f>
        <v>0</v>
      </c>
      <c r="Q550" s="247">
        <v>0.013650000000000001</v>
      </c>
      <c r="R550" s="247">
        <f>Q550*H550</f>
        <v>2.0172243000000001</v>
      </c>
      <c r="S550" s="247">
        <v>0</v>
      </c>
      <c r="T550" s="248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9" t="s">
        <v>132</v>
      </c>
      <c r="AT550" s="249" t="s">
        <v>128</v>
      </c>
      <c r="AU550" s="249" t="s">
        <v>145</v>
      </c>
      <c r="AY550" s="18" t="s">
        <v>125</v>
      </c>
      <c r="BE550" s="250">
        <f>IF(N550="základní",J550,0)</f>
        <v>0</v>
      </c>
      <c r="BF550" s="250">
        <f>IF(N550="snížená",J550,0)</f>
        <v>0</v>
      </c>
      <c r="BG550" s="250">
        <f>IF(N550="zákl. přenesená",J550,0)</f>
        <v>0</v>
      </c>
      <c r="BH550" s="250">
        <f>IF(N550="sníž. přenesená",J550,0)</f>
        <v>0</v>
      </c>
      <c r="BI550" s="250">
        <f>IF(N550="nulová",J550,0)</f>
        <v>0</v>
      </c>
      <c r="BJ550" s="18" t="s">
        <v>87</v>
      </c>
      <c r="BK550" s="250">
        <f>ROUND(I550*H550,2)</f>
        <v>0</v>
      </c>
      <c r="BL550" s="18" t="s">
        <v>132</v>
      </c>
      <c r="BM550" s="249" t="s">
        <v>702</v>
      </c>
    </row>
    <row r="551" s="2" customFormat="1">
      <c r="A551" s="39"/>
      <c r="B551" s="40"/>
      <c r="C551" s="41"/>
      <c r="D551" s="251" t="s">
        <v>134</v>
      </c>
      <c r="E551" s="41"/>
      <c r="F551" s="252" t="s">
        <v>703</v>
      </c>
      <c r="G551" s="41"/>
      <c r="H551" s="41"/>
      <c r="I551" s="145"/>
      <c r="J551" s="41"/>
      <c r="K551" s="41"/>
      <c r="L551" s="45"/>
      <c r="M551" s="253"/>
      <c r="N551" s="254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134</v>
      </c>
      <c r="AU551" s="18" t="s">
        <v>145</v>
      </c>
    </row>
    <row r="552" s="13" customFormat="1">
      <c r="A552" s="13"/>
      <c r="B552" s="255"/>
      <c r="C552" s="256"/>
      <c r="D552" s="251" t="s">
        <v>136</v>
      </c>
      <c r="E552" s="257" t="s">
        <v>1</v>
      </c>
      <c r="F552" s="258" t="s">
        <v>704</v>
      </c>
      <c r="G552" s="256"/>
      <c r="H552" s="259">
        <v>12.744</v>
      </c>
      <c r="I552" s="260"/>
      <c r="J552" s="256"/>
      <c r="K552" s="256"/>
      <c r="L552" s="261"/>
      <c r="M552" s="262"/>
      <c r="N552" s="263"/>
      <c r="O552" s="263"/>
      <c r="P552" s="263"/>
      <c r="Q552" s="263"/>
      <c r="R552" s="263"/>
      <c r="S552" s="263"/>
      <c r="T552" s="26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5" t="s">
        <v>136</v>
      </c>
      <c r="AU552" s="265" t="s">
        <v>145</v>
      </c>
      <c r="AV552" s="13" t="s">
        <v>89</v>
      </c>
      <c r="AW552" s="13" t="s">
        <v>34</v>
      </c>
      <c r="AX552" s="13" t="s">
        <v>79</v>
      </c>
      <c r="AY552" s="265" t="s">
        <v>125</v>
      </c>
    </row>
    <row r="553" s="13" customFormat="1">
      <c r="A553" s="13"/>
      <c r="B553" s="255"/>
      <c r="C553" s="256"/>
      <c r="D553" s="251" t="s">
        <v>136</v>
      </c>
      <c r="E553" s="257" t="s">
        <v>1</v>
      </c>
      <c r="F553" s="258" t="s">
        <v>705</v>
      </c>
      <c r="G553" s="256"/>
      <c r="H553" s="259">
        <v>28.969000000000001</v>
      </c>
      <c r="I553" s="260"/>
      <c r="J553" s="256"/>
      <c r="K553" s="256"/>
      <c r="L553" s="261"/>
      <c r="M553" s="262"/>
      <c r="N553" s="263"/>
      <c r="O553" s="263"/>
      <c r="P553" s="263"/>
      <c r="Q553" s="263"/>
      <c r="R553" s="263"/>
      <c r="S553" s="263"/>
      <c r="T553" s="26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5" t="s">
        <v>136</v>
      </c>
      <c r="AU553" s="265" t="s">
        <v>145</v>
      </c>
      <c r="AV553" s="13" t="s">
        <v>89</v>
      </c>
      <c r="AW553" s="13" t="s">
        <v>34</v>
      </c>
      <c r="AX553" s="13" t="s">
        <v>79</v>
      </c>
      <c r="AY553" s="265" t="s">
        <v>125</v>
      </c>
    </row>
    <row r="554" s="13" customFormat="1">
      <c r="A554" s="13"/>
      <c r="B554" s="255"/>
      <c r="C554" s="256"/>
      <c r="D554" s="251" t="s">
        <v>136</v>
      </c>
      <c r="E554" s="257" t="s">
        <v>1</v>
      </c>
      <c r="F554" s="258" t="s">
        <v>706</v>
      </c>
      <c r="G554" s="256"/>
      <c r="H554" s="259">
        <v>34.801000000000002</v>
      </c>
      <c r="I554" s="260"/>
      <c r="J554" s="256"/>
      <c r="K554" s="256"/>
      <c r="L554" s="261"/>
      <c r="M554" s="262"/>
      <c r="N554" s="263"/>
      <c r="O554" s="263"/>
      <c r="P554" s="263"/>
      <c r="Q554" s="263"/>
      <c r="R554" s="263"/>
      <c r="S554" s="263"/>
      <c r="T554" s="26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5" t="s">
        <v>136</v>
      </c>
      <c r="AU554" s="265" t="s">
        <v>145</v>
      </c>
      <c r="AV554" s="13" t="s">
        <v>89</v>
      </c>
      <c r="AW554" s="13" t="s">
        <v>34</v>
      </c>
      <c r="AX554" s="13" t="s">
        <v>79</v>
      </c>
      <c r="AY554" s="265" t="s">
        <v>125</v>
      </c>
    </row>
    <row r="555" s="13" customFormat="1">
      <c r="A555" s="13"/>
      <c r="B555" s="255"/>
      <c r="C555" s="256"/>
      <c r="D555" s="251" t="s">
        <v>136</v>
      </c>
      <c r="E555" s="257" t="s">
        <v>1</v>
      </c>
      <c r="F555" s="258" t="s">
        <v>707</v>
      </c>
      <c r="G555" s="256"/>
      <c r="H555" s="259">
        <v>20.402000000000001</v>
      </c>
      <c r="I555" s="260"/>
      <c r="J555" s="256"/>
      <c r="K555" s="256"/>
      <c r="L555" s="261"/>
      <c r="M555" s="262"/>
      <c r="N555" s="263"/>
      <c r="O555" s="263"/>
      <c r="P555" s="263"/>
      <c r="Q555" s="263"/>
      <c r="R555" s="263"/>
      <c r="S555" s="263"/>
      <c r="T555" s="26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5" t="s">
        <v>136</v>
      </c>
      <c r="AU555" s="265" t="s">
        <v>145</v>
      </c>
      <c r="AV555" s="13" t="s">
        <v>89</v>
      </c>
      <c r="AW555" s="13" t="s">
        <v>34</v>
      </c>
      <c r="AX555" s="13" t="s">
        <v>79</v>
      </c>
      <c r="AY555" s="265" t="s">
        <v>125</v>
      </c>
    </row>
    <row r="556" s="13" customFormat="1">
      <c r="A556" s="13"/>
      <c r="B556" s="255"/>
      <c r="C556" s="256"/>
      <c r="D556" s="251" t="s">
        <v>136</v>
      </c>
      <c r="E556" s="257" t="s">
        <v>1</v>
      </c>
      <c r="F556" s="258" t="s">
        <v>708</v>
      </c>
      <c r="G556" s="256"/>
      <c r="H556" s="259">
        <v>26.420000000000002</v>
      </c>
      <c r="I556" s="260"/>
      <c r="J556" s="256"/>
      <c r="K556" s="256"/>
      <c r="L556" s="261"/>
      <c r="M556" s="262"/>
      <c r="N556" s="263"/>
      <c r="O556" s="263"/>
      <c r="P556" s="263"/>
      <c r="Q556" s="263"/>
      <c r="R556" s="263"/>
      <c r="S556" s="263"/>
      <c r="T556" s="26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5" t="s">
        <v>136</v>
      </c>
      <c r="AU556" s="265" t="s">
        <v>145</v>
      </c>
      <c r="AV556" s="13" t="s">
        <v>89</v>
      </c>
      <c r="AW556" s="13" t="s">
        <v>34</v>
      </c>
      <c r="AX556" s="13" t="s">
        <v>79</v>
      </c>
      <c r="AY556" s="265" t="s">
        <v>125</v>
      </c>
    </row>
    <row r="557" s="13" customFormat="1">
      <c r="A557" s="13"/>
      <c r="B557" s="255"/>
      <c r="C557" s="256"/>
      <c r="D557" s="251" t="s">
        <v>136</v>
      </c>
      <c r="E557" s="257" t="s">
        <v>1</v>
      </c>
      <c r="F557" s="258" t="s">
        <v>709</v>
      </c>
      <c r="G557" s="256"/>
      <c r="H557" s="259">
        <v>24.446000000000002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5" t="s">
        <v>136</v>
      </c>
      <c r="AU557" s="265" t="s">
        <v>145</v>
      </c>
      <c r="AV557" s="13" t="s">
        <v>89</v>
      </c>
      <c r="AW557" s="13" t="s">
        <v>34</v>
      </c>
      <c r="AX557" s="13" t="s">
        <v>79</v>
      </c>
      <c r="AY557" s="265" t="s">
        <v>125</v>
      </c>
    </row>
    <row r="558" s="14" customFormat="1">
      <c r="A558" s="14"/>
      <c r="B558" s="266"/>
      <c r="C558" s="267"/>
      <c r="D558" s="251" t="s">
        <v>136</v>
      </c>
      <c r="E558" s="268" t="s">
        <v>1</v>
      </c>
      <c r="F558" s="269" t="s">
        <v>167</v>
      </c>
      <c r="G558" s="267"/>
      <c r="H558" s="270">
        <v>147.78200000000001</v>
      </c>
      <c r="I558" s="271"/>
      <c r="J558" s="267"/>
      <c r="K558" s="267"/>
      <c r="L558" s="272"/>
      <c r="M558" s="273"/>
      <c r="N558" s="274"/>
      <c r="O558" s="274"/>
      <c r="P558" s="274"/>
      <c r="Q558" s="274"/>
      <c r="R558" s="274"/>
      <c r="S558" s="274"/>
      <c r="T558" s="27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76" t="s">
        <v>136</v>
      </c>
      <c r="AU558" s="276" t="s">
        <v>145</v>
      </c>
      <c r="AV558" s="14" t="s">
        <v>132</v>
      </c>
      <c r="AW558" s="14" t="s">
        <v>34</v>
      </c>
      <c r="AX558" s="14" t="s">
        <v>87</v>
      </c>
      <c r="AY558" s="276" t="s">
        <v>125</v>
      </c>
    </row>
    <row r="559" s="2" customFormat="1" ht="21.75" customHeight="1">
      <c r="A559" s="39"/>
      <c r="B559" s="40"/>
      <c r="C559" s="237" t="s">
        <v>710</v>
      </c>
      <c r="D559" s="237" t="s">
        <v>128</v>
      </c>
      <c r="E559" s="238" t="s">
        <v>711</v>
      </c>
      <c r="F559" s="239" t="s">
        <v>712</v>
      </c>
      <c r="G559" s="240" t="s">
        <v>316</v>
      </c>
      <c r="H559" s="241">
        <v>957.14200000000005</v>
      </c>
      <c r="I559" s="242"/>
      <c r="J559" s="243">
        <f>ROUND(I559*H559,2)</f>
        <v>0</v>
      </c>
      <c r="K559" s="244"/>
      <c r="L559" s="45"/>
      <c r="M559" s="245" t="s">
        <v>1</v>
      </c>
      <c r="N559" s="246" t="s">
        <v>44</v>
      </c>
      <c r="O559" s="92"/>
      <c r="P559" s="247">
        <f>O559*H559</f>
        <v>0</v>
      </c>
      <c r="Q559" s="247">
        <v>0.013599999999999999</v>
      </c>
      <c r="R559" s="247">
        <f>Q559*H559</f>
        <v>13.0171312</v>
      </c>
      <c r="S559" s="247">
        <v>0</v>
      </c>
      <c r="T559" s="248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9" t="s">
        <v>132</v>
      </c>
      <c r="AT559" s="249" t="s">
        <v>128</v>
      </c>
      <c r="AU559" s="249" t="s">
        <v>145</v>
      </c>
      <c r="AY559" s="18" t="s">
        <v>125</v>
      </c>
      <c r="BE559" s="250">
        <f>IF(N559="základní",J559,0)</f>
        <v>0</v>
      </c>
      <c r="BF559" s="250">
        <f>IF(N559="snížená",J559,0)</f>
        <v>0</v>
      </c>
      <c r="BG559" s="250">
        <f>IF(N559="zákl. přenesená",J559,0)</f>
        <v>0</v>
      </c>
      <c r="BH559" s="250">
        <f>IF(N559="sníž. přenesená",J559,0)</f>
        <v>0</v>
      </c>
      <c r="BI559" s="250">
        <f>IF(N559="nulová",J559,0)</f>
        <v>0</v>
      </c>
      <c r="BJ559" s="18" t="s">
        <v>87</v>
      </c>
      <c r="BK559" s="250">
        <f>ROUND(I559*H559,2)</f>
        <v>0</v>
      </c>
      <c r="BL559" s="18" t="s">
        <v>132</v>
      </c>
      <c r="BM559" s="249" t="s">
        <v>713</v>
      </c>
    </row>
    <row r="560" s="2" customFormat="1">
      <c r="A560" s="39"/>
      <c r="B560" s="40"/>
      <c r="C560" s="41"/>
      <c r="D560" s="251" t="s">
        <v>134</v>
      </c>
      <c r="E560" s="41"/>
      <c r="F560" s="252" t="s">
        <v>714</v>
      </c>
      <c r="G560" s="41"/>
      <c r="H560" s="41"/>
      <c r="I560" s="145"/>
      <c r="J560" s="41"/>
      <c r="K560" s="41"/>
      <c r="L560" s="45"/>
      <c r="M560" s="253"/>
      <c r="N560" s="254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134</v>
      </c>
      <c r="AU560" s="18" t="s">
        <v>145</v>
      </c>
    </row>
    <row r="561" s="13" customFormat="1">
      <c r="A561" s="13"/>
      <c r="B561" s="255"/>
      <c r="C561" s="256"/>
      <c r="D561" s="251" t="s">
        <v>136</v>
      </c>
      <c r="E561" s="257" t="s">
        <v>1</v>
      </c>
      <c r="F561" s="258" t="s">
        <v>647</v>
      </c>
      <c r="G561" s="256"/>
      <c r="H561" s="259">
        <v>37.435000000000002</v>
      </c>
      <c r="I561" s="260"/>
      <c r="J561" s="256"/>
      <c r="K561" s="256"/>
      <c r="L561" s="261"/>
      <c r="M561" s="262"/>
      <c r="N561" s="263"/>
      <c r="O561" s="263"/>
      <c r="P561" s="263"/>
      <c r="Q561" s="263"/>
      <c r="R561" s="263"/>
      <c r="S561" s="263"/>
      <c r="T561" s="26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5" t="s">
        <v>136</v>
      </c>
      <c r="AU561" s="265" t="s">
        <v>145</v>
      </c>
      <c r="AV561" s="13" t="s">
        <v>89</v>
      </c>
      <c r="AW561" s="13" t="s">
        <v>34</v>
      </c>
      <c r="AX561" s="13" t="s">
        <v>79</v>
      </c>
      <c r="AY561" s="265" t="s">
        <v>125</v>
      </c>
    </row>
    <row r="562" s="13" customFormat="1">
      <c r="A562" s="13"/>
      <c r="B562" s="255"/>
      <c r="C562" s="256"/>
      <c r="D562" s="251" t="s">
        <v>136</v>
      </c>
      <c r="E562" s="257" t="s">
        <v>1</v>
      </c>
      <c r="F562" s="258" t="s">
        <v>648</v>
      </c>
      <c r="G562" s="256"/>
      <c r="H562" s="259">
        <v>21.178999999999998</v>
      </c>
      <c r="I562" s="260"/>
      <c r="J562" s="256"/>
      <c r="K562" s="256"/>
      <c r="L562" s="261"/>
      <c r="M562" s="262"/>
      <c r="N562" s="263"/>
      <c r="O562" s="263"/>
      <c r="P562" s="263"/>
      <c r="Q562" s="263"/>
      <c r="R562" s="263"/>
      <c r="S562" s="263"/>
      <c r="T562" s="26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5" t="s">
        <v>136</v>
      </c>
      <c r="AU562" s="265" t="s">
        <v>145</v>
      </c>
      <c r="AV562" s="13" t="s">
        <v>89</v>
      </c>
      <c r="AW562" s="13" t="s">
        <v>34</v>
      </c>
      <c r="AX562" s="13" t="s">
        <v>79</v>
      </c>
      <c r="AY562" s="265" t="s">
        <v>125</v>
      </c>
    </row>
    <row r="563" s="13" customFormat="1">
      <c r="A563" s="13"/>
      <c r="B563" s="255"/>
      <c r="C563" s="256"/>
      <c r="D563" s="251" t="s">
        <v>136</v>
      </c>
      <c r="E563" s="257" t="s">
        <v>1</v>
      </c>
      <c r="F563" s="258" t="s">
        <v>649</v>
      </c>
      <c r="G563" s="256"/>
      <c r="H563" s="259">
        <v>30.254999999999999</v>
      </c>
      <c r="I563" s="260"/>
      <c r="J563" s="256"/>
      <c r="K563" s="256"/>
      <c r="L563" s="261"/>
      <c r="M563" s="262"/>
      <c r="N563" s="263"/>
      <c r="O563" s="263"/>
      <c r="P563" s="263"/>
      <c r="Q563" s="263"/>
      <c r="R563" s="263"/>
      <c r="S563" s="263"/>
      <c r="T563" s="26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5" t="s">
        <v>136</v>
      </c>
      <c r="AU563" s="265" t="s">
        <v>145</v>
      </c>
      <c r="AV563" s="13" t="s">
        <v>89</v>
      </c>
      <c r="AW563" s="13" t="s">
        <v>34</v>
      </c>
      <c r="AX563" s="13" t="s">
        <v>79</v>
      </c>
      <c r="AY563" s="265" t="s">
        <v>125</v>
      </c>
    </row>
    <row r="564" s="13" customFormat="1">
      <c r="A564" s="13"/>
      <c r="B564" s="255"/>
      <c r="C564" s="256"/>
      <c r="D564" s="251" t="s">
        <v>136</v>
      </c>
      <c r="E564" s="257" t="s">
        <v>1</v>
      </c>
      <c r="F564" s="258" t="s">
        <v>650</v>
      </c>
      <c r="G564" s="256"/>
      <c r="H564" s="259">
        <v>15.198</v>
      </c>
      <c r="I564" s="260"/>
      <c r="J564" s="256"/>
      <c r="K564" s="256"/>
      <c r="L564" s="261"/>
      <c r="M564" s="262"/>
      <c r="N564" s="263"/>
      <c r="O564" s="263"/>
      <c r="P564" s="263"/>
      <c r="Q564" s="263"/>
      <c r="R564" s="263"/>
      <c r="S564" s="263"/>
      <c r="T564" s="26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5" t="s">
        <v>136</v>
      </c>
      <c r="AU564" s="265" t="s">
        <v>145</v>
      </c>
      <c r="AV564" s="13" t="s">
        <v>89</v>
      </c>
      <c r="AW564" s="13" t="s">
        <v>34</v>
      </c>
      <c r="AX564" s="13" t="s">
        <v>79</v>
      </c>
      <c r="AY564" s="265" t="s">
        <v>125</v>
      </c>
    </row>
    <row r="565" s="13" customFormat="1">
      <c r="A565" s="13"/>
      <c r="B565" s="255"/>
      <c r="C565" s="256"/>
      <c r="D565" s="251" t="s">
        <v>136</v>
      </c>
      <c r="E565" s="257" t="s">
        <v>1</v>
      </c>
      <c r="F565" s="258" t="s">
        <v>651</v>
      </c>
      <c r="G565" s="256"/>
      <c r="H565" s="259">
        <v>30.901</v>
      </c>
      <c r="I565" s="260"/>
      <c r="J565" s="256"/>
      <c r="K565" s="256"/>
      <c r="L565" s="261"/>
      <c r="M565" s="262"/>
      <c r="N565" s="263"/>
      <c r="O565" s="263"/>
      <c r="P565" s="263"/>
      <c r="Q565" s="263"/>
      <c r="R565" s="263"/>
      <c r="S565" s="263"/>
      <c r="T565" s="26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5" t="s">
        <v>136</v>
      </c>
      <c r="AU565" s="265" t="s">
        <v>145</v>
      </c>
      <c r="AV565" s="13" t="s">
        <v>89</v>
      </c>
      <c r="AW565" s="13" t="s">
        <v>34</v>
      </c>
      <c r="AX565" s="13" t="s">
        <v>79</v>
      </c>
      <c r="AY565" s="265" t="s">
        <v>125</v>
      </c>
    </row>
    <row r="566" s="13" customFormat="1">
      <c r="A566" s="13"/>
      <c r="B566" s="255"/>
      <c r="C566" s="256"/>
      <c r="D566" s="251" t="s">
        <v>136</v>
      </c>
      <c r="E566" s="257" t="s">
        <v>1</v>
      </c>
      <c r="F566" s="258" t="s">
        <v>652</v>
      </c>
      <c r="G566" s="256"/>
      <c r="H566" s="259">
        <v>58.444000000000003</v>
      </c>
      <c r="I566" s="260"/>
      <c r="J566" s="256"/>
      <c r="K566" s="256"/>
      <c r="L566" s="261"/>
      <c r="M566" s="262"/>
      <c r="N566" s="263"/>
      <c r="O566" s="263"/>
      <c r="P566" s="263"/>
      <c r="Q566" s="263"/>
      <c r="R566" s="263"/>
      <c r="S566" s="263"/>
      <c r="T566" s="26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5" t="s">
        <v>136</v>
      </c>
      <c r="AU566" s="265" t="s">
        <v>145</v>
      </c>
      <c r="AV566" s="13" t="s">
        <v>89</v>
      </c>
      <c r="AW566" s="13" t="s">
        <v>34</v>
      </c>
      <c r="AX566" s="13" t="s">
        <v>79</v>
      </c>
      <c r="AY566" s="265" t="s">
        <v>125</v>
      </c>
    </row>
    <row r="567" s="13" customFormat="1">
      <c r="A567" s="13"/>
      <c r="B567" s="255"/>
      <c r="C567" s="256"/>
      <c r="D567" s="251" t="s">
        <v>136</v>
      </c>
      <c r="E567" s="257" t="s">
        <v>1</v>
      </c>
      <c r="F567" s="258" t="s">
        <v>653</v>
      </c>
      <c r="G567" s="256"/>
      <c r="H567" s="259">
        <v>120.661</v>
      </c>
      <c r="I567" s="260"/>
      <c r="J567" s="256"/>
      <c r="K567" s="256"/>
      <c r="L567" s="261"/>
      <c r="M567" s="262"/>
      <c r="N567" s="263"/>
      <c r="O567" s="263"/>
      <c r="P567" s="263"/>
      <c r="Q567" s="263"/>
      <c r="R567" s="263"/>
      <c r="S567" s="263"/>
      <c r="T567" s="26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5" t="s">
        <v>136</v>
      </c>
      <c r="AU567" s="265" t="s">
        <v>145</v>
      </c>
      <c r="AV567" s="13" t="s">
        <v>89</v>
      </c>
      <c r="AW567" s="13" t="s">
        <v>34</v>
      </c>
      <c r="AX567" s="13" t="s">
        <v>79</v>
      </c>
      <c r="AY567" s="265" t="s">
        <v>125</v>
      </c>
    </row>
    <row r="568" s="13" customFormat="1">
      <c r="A568" s="13"/>
      <c r="B568" s="255"/>
      <c r="C568" s="256"/>
      <c r="D568" s="251" t="s">
        <v>136</v>
      </c>
      <c r="E568" s="257" t="s">
        <v>1</v>
      </c>
      <c r="F568" s="258" t="s">
        <v>683</v>
      </c>
      <c r="G568" s="256"/>
      <c r="H568" s="259">
        <v>5.1299999999999999</v>
      </c>
      <c r="I568" s="260"/>
      <c r="J568" s="256"/>
      <c r="K568" s="256"/>
      <c r="L568" s="261"/>
      <c r="M568" s="262"/>
      <c r="N568" s="263"/>
      <c r="O568" s="263"/>
      <c r="P568" s="263"/>
      <c r="Q568" s="263"/>
      <c r="R568" s="263"/>
      <c r="S568" s="263"/>
      <c r="T568" s="26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5" t="s">
        <v>136</v>
      </c>
      <c r="AU568" s="265" t="s">
        <v>145</v>
      </c>
      <c r="AV568" s="13" t="s">
        <v>89</v>
      </c>
      <c r="AW568" s="13" t="s">
        <v>34</v>
      </c>
      <c r="AX568" s="13" t="s">
        <v>79</v>
      </c>
      <c r="AY568" s="265" t="s">
        <v>125</v>
      </c>
    </row>
    <row r="569" s="13" customFormat="1">
      <c r="A569" s="13"/>
      <c r="B569" s="255"/>
      <c r="C569" s="256"/>
      <c r="D569" s="251" t="s">
        <v>136</v>
      </c>
      <c r="E569" s="257" t="s">
        <v>1</v>
      </c>
      <c r="F569" s="258" t="s">
        <v>655</v>
      </c>
      <c r="G569" s="256"/>
      <c r="H569" s="259">
        <v>49.661000000000001</v>
      </c>
      <c r="I569" s="260"/>
      <c r="J569" s="256"/>
      <c r="K569" s="256"/>
      <c r="L569" s="261"/>
      <c r="M569" s="262"/>
      <c r="N569" s="263"/>
      <c r="O569" s="263"/>
      <c r="P569" s="263"/>
      <c r="Q569" s="263"/>
      <c r="R569" s="263"/>
      <c r="S569" s="263"/>
      <c r="T569" s="26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5" t="s">
        <v>136</v>
      </c>
      <c r="AU569" s="265" t="s">
        <v>145</v>
      </c>
      <c r="AV569" s="13" t="s">
        <v>89</v>
      </c>
      <c r="AW569" s="13" t="s">
        <v>34</v>
      </c>
      <c r="AX569" s="13" t="s">
        <v>79</v>
      </c>
      <c r="AY569" s="265" t="s">
        <v>125</v>
      </c>
    </row>
    <row r="570" s="13" customFormat="1">
      <c r="A570" s="13"/>
      <c r="B570" s="255"/>
      <c r="C570" s="256"/>
      <c r="D570" s="251" t="s">
        <v>136</v>
      </c>
      <c r="E570" s="257" t="s">
        <v>1</v>
      </c>
      <c r="F570" s="258" t="s">
        <v>656</v>
      </c>
      <c r="G570" s="256"/>
      <c r="H570" s="259">
        <v>36.335000000000001</v>
      </c>
      <c r="I570" s="260"/>
      <c r="J570" s="256"/>
      <c r="K570" s="256"/>
      <c r="L570" s="261"/>
      <c r="M570" s="262"/>
      <c r="N570" s="263"/>
      <c r="O570" s="263"/>
      <c r="P570" s="263"/>
      <c r="Q570" s="263"/>
      <c r="R570" s="263"/>
      <c r="S570" s="263"/>
      <c r="T570" s="26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5" t="s">
        <v>136</v>
      </c>
      <c r="AU570" s="265" t="s">
        <v>145</v>
      </c>
      <c r="AV570" s="13" t="s">
        <v>89</v>
      </c>
      <c r="AW570" s="13" t="s">
        <v>34</v>
      </c>
      <c r="AX570" s="13" t="s">
        <v>79</v>
      </c>
      <c r="AY570" s="265" t="s">
        <v>125</v>
      </c>
    </row>
    <row r="571" s="13" customFormat="1">
      <c r="A571" s="13"/>
      <c r="B571" s="255"/>
      <c r="C571" s="256"/>
      <c r="D571" s="251" t="s">
        <v>136</v>
      </c>
      <c r="E571" s="257" t="s">
        <v>1</v>
      </c>
      <c r="F571" s="258" t="s">
        <v>657</v>
      </c>
      <c r="G571" s="256"/>
      <c r="H571" s="259">
        <v>15.891</v>
      </c>
      <c r="I571" s="260"/>
      <c r="J571" s="256"/>
      <c r="K571" s="256"/>
      <c r="L571" s="261"/>
      <c r="M571" s="262"/>
      <c r="N571" s="263"/>
      <c r="O571" s="263"/>
      <c r="P571" s="263"/>
      <c r="Q571" s="263"/>
      <c r="R571" s="263"/>
      <c r="S571" s="263"/>
      <c r="T571" s="26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5" t="s">
        <v>136</v>
      </c>
      <c r="AU571" s="265" t="s">
        <v>145</v>
      </c>
      <c r="AV571" s="13" t="s">
        <v>89</v>
      </c>
      <c r="AW571" s="13" t="s">
        <v>34</v>
      </c>
      <c r="AX571" s="13" t="s">
        <v>79</v>
      </c>
      <c r="AY571" s="265" t="s">
        <v>125</v>
      </c>
    </row>
    <row r="572" s="13" customFormat="1">
      <c r="A572" s="13"/>
      <c r="B572" s="255"/>
      <c r="C572" s="256"/>
      <c r="D572" s="251" t="s">
        <v>136</v>
      </c>
      <c r="E572" s="257" t="s">
        <v>1</v>
      </c>
      <c r="F572" s="258" t="s">
        <v>687</v>
      </c>
      <c r="G572" s="256"/>
      <c r="H572" s="259">
        <v>4.556</v>
      </c>
      <c r="I572" s="260"/>
      <c r="J572" s="256"/>
      <c r="K572" s="256"/>
      <c r="L572" s="261"/>
      <c r="M572" s="262"/>
      <c r="N572" s="263"/>
      <c r="O572" s="263"/>
      <c r="P572" s="263"/>
      <c r="Q572" s="263"/>
      <c r="R572" s="263"/>
      <c r="S572" s="263"/>
      <c r="T572" s="26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5" t="s">
        <v>136</v>
      </c>
      <c r="AU572" s="265" t="s">
        <v>145</v>
      </c>
      <c r="AV572" s="13" t="s">
        <v>89</v>
      </c>
      <c r="AW572" s="13" t="s">
        <v>34</v>
      </c>
      <c r="AX572" s="13" t="s">
        <v>79</v>
      </c>
      <c r="AY572" s="265" t="s">
        <v>125</v>
      </c>
    </row>
    <row r="573" s="13" customFormat="1">
      <c r="A573" s="13"/>
      <c r="B573" s="255"/>
      <c r="C573" s="256"/>
      <c r="D573" s="251" t="s">
        <v>136</v>
      </c>
      <c r="E573" s="257" t="s">
        <v>1</v>
      </c>
      <c r="F573" s="258" t="s">
        <v>688</v>
      </c>
      <c r="G573" s="256"/>
      <c r="H573" s="259">
        <v>5.5759999999999996</v>
      </c>
      <c r="I573" s="260"/>
      <c r="J573" s="256"/>
      <c r="K573" s="256"/>
      <c r="L573" s="261"/>
      <c r="M573" s="262"/>
      <c r="N573" s="263"/>
      <c r="O573" s="263"/>
      <c r="P573" s="263"/>
      <c r="Q573" s="263"/>
      <c r="R573" s="263"/>
      <c r="S573" s="263"/>
      <c r="T573" s="26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65" t="s">
        <v>136</v>
      </c>
      <c r="AU573" s="265" t="s">
        <v>145</v>
      </c>
      <c r="AV573" s="13" t="s">
        <v>89</v>
      </c>
      <c r="AW573" s="13" t="s">
        <v>34</v>
      </c>
      <c r="AX573" s="13" t="s">
        <v>79</v>
      </c>
      <c r="AY573" s="265" t="s">
        <v>125</v>
      </c>
    </row>
    <row r="574" s="13" customFormat="1">
      <c r="A574" s="13"/>
      <c r="B574" s="255"/>
      <c r="C574" s="256"/>
      <c r="D574" s="251" t="s">
        <v>136</v>
      </c>
      <c r="E574" s="257" t="s">
        <v>1</v>
      </c>
      <c r="F574" s="258" t="s">
        <v>689</v>
      </c>
      <c r="G574" s="256"/>
      <c r="H574" s="259">
        <v>3.0259999999999998</v>
      </c>
      <c r="I574" s="260"/>
      <c r="J574" s="256"/>
      <c r="K574" s="256"/>
      <c r="L574" s="261"/>
      <c r="M574" s="262"/>
      <c r="N574" s="263"/>
      <c r="O574" s="263"/>
      <c r="P574" s="263"/>
      <c r="Q574" s="263"/>
      <c r="R574" s="263"/>
      <c r="S574" s="263"/>
      <c r="T574" s="26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5" t="s">
        <v>136</v>
      </c>
      <c r="AU574" s="265" t="s">
        <v>145</v>
      </c>
      <c r="AV574" s="13" t="s">
        <v>89</v>
      </c>
      <c r="AW574" s="13" t="s">
        <v>34</v>
      </c>
      <c r="AX574" s="13" t="s">
        <v>79</v>
      </c>
      <c r="AY574" s="265" t="s">
        <v>125</v>
      </c>
    </row>
    <row r="575" s="13" customFormat="1">
      <c r="A575" s="13"/>
      <c r="B575" s="255"/>
      <c r="C575" s="256"/>
      <c r="D575" s="251" t="s">
        <v>136</v>
      </c>
      <c r="E575" s="257" t="s">
        <v>1</v>
      </c>
      <c r="F575" s="258" t="s">
        <v>690</v>
      </c>
      <c r="G575" s="256"/>
      <c r="H575" s="259">
        <v>4.1479999999999997</v>
      </c>
      <c r="I575" s="260"/>
      <c r="J575" s="256"/>
      <c r="K575" s="256"/>
      <c r="L575" s="261"/>
      <c r="M575" s="262"/>
      <c r="N575" s="263"/>
      <c r="O575" s="263"/>
      <c r="P575" s="263"/>
      <c r="Q575" s="263"/>
      <c r="R575" s="263"/>
      <c r="S575" s="263"/>
      <c r="T575" s="26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5" t="s">
        <v>136</v>
      </c>
      <c r="AU575" s="265" t="s">
        <v>145</v>
      </c>
      <c r="AV575" s="13" t="s">
        <v>89</v>
      </c>
      <c r="AW575" s="13" t="s">
        <v>34</v>
      </c>
      <c r="AX575" s="13" t="s">
        <v>79</v>
      </c>
      <c r="AY575" s="265" t="s">
        <v>125</v>
      </c>
    </row>
    <row r="576" s="13" customFormat="1">
      <c r="A576" s="13"/>
      <c r="B576" s="255"/>
      <c r="C576" s="256"/>
      <c r="D576" s="251" t="s">
        <v>136</v>
      </c>
      <c r="E576" s="257" t="s">
        <v>1</v>
      </c>
      <c r="F576" s="258" t="s">
        <v>662</v>
      </c>
      <c r="G576" s="256"/>
      <c r="H576" s="259">
        <v>68.382999999999996</v>
      </c>
      <c r="I576" s="260"/>
      <c r="J576" s="256"/>
      <c r="K576" s="256"/>
      <c r="L576" s="261"/>
      <c r="M576" s="262"/>
      <c r="N576" s="263"/>
      <c r="O576" s="263"/>
      <c r="P576" s="263"/>
      <c r="Q576" s="263"/>
      <c r="R576" s="263"/>
      <c r="S576" s="263"/>
      <c r="T576" s="26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5" t="s">
        <v>136</v>
      </c>
      <c r="AU576" s="265" t="s">
        <v>145</v>
      </c>
      <c r="AV576" s="13" t="s">
        <v>89</v>
      </c>
      <c r="AW576" s="13" t="s">
        <v>34</v>
      </c>
      <c r="AX576" s="13" t="s">
        <v>79</v>
      </c>
      <c r="AY576" s="265" t="s">
        <v>125</v>
      </c>
    </row>
    <row r="577" s="13" customFormat="1">
      <c r="A577" s="13"/>
      <c r="B577" s="255"/>
      <c r="C577" s="256"/>
      <c r="D577" s="251" t="s">
        <v>136</v>
      </c>
      <c r="E577" s="257" t="s">
        <v>1</v>
      </c>
      <c r="F577" s="258" t="s">
        <v>663</v>
      </c>
      <c r="G577" s="256"/>
      <c r="H577" s="259">
        <v>148.00899999999999</v>
      </c>
      <c r="I577" s="260"/>
      <c r="J577" s="256"/>
      <c r="K577" s="256"/>
      <c r="L577" s="261"/>
      <c r="M577" s="262"/>
      <c r="N577" s="263"/>
      <c r="O577" s="263"/>
      <c r="P577" s="263"/>
      <c r="Q577" s="263"/>
      <c r="R577" s="263"/>
      <c r="S577" s="263"/>
      <c r="T577" s="26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5" t="s">
        <v>136</v>
      </c>
      <c r="AU577" s="265" t="s">
        <v>145</v>
      </c>
      <c r="AV577" s="13" t="s">
        <v>89</v>
      </c>
      <c r="AW577" s="13" t="s">
        <v>34</v>
      </c>
      <c r="AX577" s="13" t="s">
        <v>79</v>
      </c>
      <c r="AY577" s="265" t="s">
        <v>125</v>
      </c>
    </row>
    <row r="578" s="13" customFormat="1">
      <c r="A578" s="13"/>
      <c r="B578" s="255"/>
      <c r="C578" s="256"/>
      <c r="D578" s="251" t="s">
        <v>136</v>
      </c>
      <c r="E578" s="257" t="s">
        <v>1</v>
      </c>
      <c r="F578" s="258" t="s">
        <v>664</v>
      </c>
      <c r="G578" s="256"/>
      <c r="H578" s="259">
        <v>50.097999999999999</v>
      </c>
      <c r="I578" s="260"/>
      <c r="J578" s="256"/>
      <c r="K578" s="256"/>
      <c r="L578" s="261"/>
      <c r="M578" s="262"/>
      <c r="N578" s="263"/>
      <c r="O578" s="263"/>
      <c r="P578" s="263"/>
      <c r="Q578" s="263"/>
      <c r="R578" s="263"/>
      <c r="S578" s="263"/>
      <c r="T578" s="26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5" t="s">
        <v>136</v>
      </c>
      <c r="AU578" s="265" t="s">
        <v>145</v>
      </c>
      <c r="AV578" s="13" t="s">
        <v>89</v>
      </c>
      <c r="AW578" s="13" t="s">
        <v>34</v>
      </c>
      <c r="AX578" s="13" t="s">
        <v>79</v>
      </c>
      <c r="AY578" s="265" t="s">
        <v>125</v>
      </c>
    </row>
    <row r="579" s="13" customFormat="1">
      <c r="A579" s="13"/>
      <c r="B579" s="255"/>
      <c r="C579" s="256"/>
      <c r="D579" s="251" t="s">
        <v>136</v>
      </c>
      <c r="E579" s="257" t="s">
        <v>1</v>
      </c>
      <c r="F579" s="258" t="s">
        <v>665</v>
      </c>
      <c r="G579" s="256"/>
      <c r="H579" s="259">
        <v>40.274999999999999</v>
      </c>
      <c r="I579" s="260"/>
      <c r="J579" s="256"/>
      <c r="K579" s="256"/>
      <c r="L579" s="261"/>
      <c r="M579" s="262"/>
      <c r="N579" s="263"/>
      <c r="O579" s="263"/>
      <c r="P579" s="263"/>
      <c r="Q579" s="263"/>
      <c r="R579" s="263"/>
      <c r="S579" s="263"/>
      <c r="T579" s="26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5" t="s">
        <v>136</v>
      </c>
      <c r="AU579" s="265" t="s">
        <v>145</v>
      </c>
      <c r="AV579" s="13" t="s">
        <v>89</v>
      </c>
      <c r="AW579" s="13" t="s">
        <v>34</v>
      </c>
      <c r="AX579" s="13" t="s">
        <v>79</v>
      </c>
      <c r="AY579" s="265" t="s">
        <v>125</v>
      </c>
    </row>
    <row r="580" s="13" customFormat="1">
      <c r="A580" s="13"/>
      <c r="B580" s="255"/>
      <c r="C580" s="256"/>
      <c r="D580" s="251" t="s">
        <v>136</v>
      </c>
      <c r="E580" s="257" t="s">
        <v>1</v>
      </c>
      <c r="F580" s="258" t="s">
        <v>666</v>
      </c>
      <c r="G580" s="256"/>
      <c r="H580" s="259">
        <v>40.899000000000001</v>
      </c>
      <c r="I580" s="260"/>
      <c r="J580" s="256"/>
      <c r="K580" s="256"/>
      <c r="L580" s="261"/>
      <c r="M580" s="262"/>
      <c r="N580" s="263"/>
      <c r="O580" s="263"/>
      <c r="P580" s="263"/>
      <c r="Q580" s="263"/>
      <c r="R580" s="263"/>
      <c r="S580" s="263"/>
      <c r="T580" s="26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5" t="s">
        <v>136</v>
      </c>
      <c r="AU580" s="265" t="s">
        <v>145</v>
      </c>
      <c r="AV580" s="13" t="s">
        <v>89</v>
      </c>
      <c r="AW580" s="13" t="s">
        <v>34</v>
      </c>
      <c r="AX580" s="13" t="s">
        <v>79</v>
      </c>
      <c r="AY580" s="265" t="s">
        <v>125</v>
      </c>
    </row>
    <row r="581" s="13" customFormat="1">
      <c r="A581" s="13"/>
      <c r="B581" s="255"/>
      <c r="C581" s="256"/>
      <c r="D581" s="251" t="s">
        <v>136</v>
      </c>
      <c r="E581" s="257" t="s">
        <v>1</v>
      </c>
      <c r="F581" s="258" t="s">
        <v>696</v>
      </c>
      <c r="G581" s="256"/>
      <c r="H581" s="259">
        <v>4.633</v>
      </c>
      <c r="I581" s="260"/>
      <c r="J581" s="256"/>
      <c r="K581" s="256"/>
      <c r="L581" s="261"/>
      <c r="M581" s="262"/>
      <c r="N581" s="263"/>
      <c r="O581" s="263"/>
      <c r="P581" s="263"/>
      <c r="Q581" s="263"/>
      <c r="R581" s="263"/>
      <c r="S581" s="263"/>
      <c r="T581" s="26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5" t="s">
        <v>136</v>
      </c>
      <c r="AU581" s="265" t="s">
        <v>145</v>
      </c>
      <c r="AV581" s="13" t="s">
        <v>89</v>
      </c>
      <c r="AW581" s="13" t="s">
        <v>34</v>
      </c>
      <c r="AX581" s="13" t="s">
        <v>79</v>
      </c>
      <c r="AY581" s="265" t="s">
        <v>125</v>
      </c>
    </row>
    <row r="582" s="13" customFormat="1">
      <c r="A582" s="13"/>
      <c r="B582" s="255"/>
      <c r="C582" s="256"/>
      <c r="D582" s="251" t="s">
        <v>136</v>
      </c>
      <c r="E582" s="257" t="s">
        <v>1</v>
      </c>
      <c r="F582" s="258" t="s">
        <v>668</v>
      </c>
      <c r="G582" s="256"/>
      <c r="H582" s="259">
        <v>96.507000000000005</v>
      </c>
      <c r="I582" s="260"/>
      <c r="J582" s="256"/>
      <c r="K582" s="256"/>
      <c r="L582" s="261"/>
      <c r="M582" s="262"/>
      <c r="N582" s="263"/>
      <c r="O582" s="263"/>
      <c r="P582" s="263"/>
      <c r="Q582" s="263"/>
      <c r="R582" s="263"/>
      <c r="S582" s="263"/>
      <c r="T582" s="26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5" t="s">
        <v>136</v>
      </c>
      <c r="AU582" s="265" t="s">
        <v>145</v>
      </c>
      <c r="AV582" s="13" t="s">
        <v>89</v>
      </c>
      <c r="AW582" s="13" t="s">
        <v>34</v>
      </c>
      <c r="AX582" s="13" t="s">
        <v>79</v>
      </c>
      <c r="AY582" s="265" t="s">
        <v>125</v>
      </c>
    </row>
    <row r="583" s="13" customFormat="1">
      <c r="A583" s="13"/>
      <c r="B583" s="255"/>
      <c r="C583" s="256"/>
      <c r="D583" s="251" t="s">
        <v>136</v>
      </c>
      <c r="E583" s="257" t="s">
        <v>1</v>
      </c>
      <c r="F583" s="258" t="s">
        <v>669</v>
      </c>
      <c r="G583" s="256"/>
      <c r="H583" s="259">
        <v>56.027000000000001</v>
      </c>
      <c r="I583" s="260"/>
      <c r="J583" s="256"/>
      <c r="K583" s="256"/>
      <c r="L583" s="261"/>
      <c r="M583" s="262"/>
      <c r="N583" s="263"/>
      <c r="O583" s="263"/>
      <c r="P583" s="263"/>
      <c r="Q583" s="263"/>
      <c r="R583" s="263"/>
      <c r="S583" s="263"/>
      <c r="T583" s="26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5" t="s">
        <v>136</v>
      </c>
      <c r="AU583" s="265" t="s">
        <v>145</v>
      </c>
      <c r="AV583" s="13" t="s">
        <v>89</v>
      </c>
      <c r="AW583" s="13" t="s">
        <v>34</v>
      </c>
      <c r="AX583" s="13" t="s">
        <v>79</v>
      </c>
      <c r="AY583" s="265" t="s">
        <v>125</v>
      </c>
    </row>
    <row r="584" s="15" customFormat="1">
      <c r="A584" s="15"/>
      <c r="B584" s="281"/>
      <c r="C584" s="282"/>
      <c r="D584" s="251" t="s">
        <v>136</v>
      </c>
      <c r="E584" s="283" t="s">
        <v>1</v>
      </c>
      <c r="F584" s="284" t="s">
        <v>247</v>
      </c>
      <c r="G584" s="282"/>
      <c r="H584" s="285">
        <v>943.22700000000009</v>
      </c>
      <c r="I584" s="286"/>
      <c r="J584" s="282"/>
      <c r="K584" s="282"/>
      <c r="L584" s="287"/>
      <c r="M584" s="288"/>
      <c r="N584" s="289"/>
      <c r="O584" s="289"/>
      <c r="P584" s="289"/>
      <c r="Q584" s="289"/>
      <c r="R584" s="289"/>
      <c r="S584" s="289"/>
      <c r="T584" s="290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91" t="s">
        <v>136</v>
      </c>
      <c r="AU584" s="291" t="s">
        <v>145</v>
      </c>
      <c r="AV584" s="15" t="s">
        <v>145</v>
      </c>
      <c r="AW584" s="15" t="s">
        <v>34</v>
      </c>
      <c r="AX584" s="15" t="s">
        <v>79</v>
      </c>
      <c r="AY584" s="291" t="s">
        <v>125</v>
      </c>
    </row>
    <row r="585" s="13" customFormat="1">
      <c r="A585" s="13"/>
      <c r="B585" s="255"/>
      <c r="C585" s="256"/>
      <c r="D585" s="251" t="s">
        <v>136</v>
      </c>
      <c r="E585" s="257" t="s">
        <v>1</v>
      </c>
      <c r="F585" s="258" t="s">
        <v>670</v>
      </c>
      <c r="G585" s="256"/>
      <c r="H585" s="259">
        <v>11.875</v>
      </c>
      <c r="I585" s="260"/>
      <c r="J585" s="256"/>
      <c r="K585" s="256"/>
      <c r="L585" s="261"/>
      <c r="M585" s="262"/>
      <c r="N585" s="263"/>
      <c r="O585" s="263"/>
      <c r="P585" s="263"/>
      <c r="Q585" s="263"/>
      <c r="R585" s="263"/>
      <c r="S585" s="263"/>
      <c r="T585" s="26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5" t="s">
        <v>136</v>
      </c>
      <c r="AU585" s="265" t="s">
        <v>145</v>
      </c>
      <c r="AV585" s="13" t="s">
        <v>89</v>
      </c>
      <c r="AW585" s="13" t="s">
        <v>34</v>
      </c>
      <c r="AX585" s="13" t="s">
        <v>79</v>
      </c>
      <c r="AY585" s="265" t="s">
        <v>125</v>
      </c>
    </row>
    <row r="586" s="13" customFormat="1">
      <c r="A586" s="13"/>
      <c r="B586" s="255"/>
      <c r="C586" s="256"/>
      <c r="D586" s="251" t="s">
        <v>136</v>
      </c>
      <c r="E586" s="257" t="s">
        <v>1</v>
      </c>
      <c r="F586" s="258" t="s">
        <v>671</v>
      </c>
      <c r="G586" s="256"/>
      <c r="H586" s="259">
        <v>2.04</v>
      </c>
      <c r="I586" s="260"/>
      <c r="J586" s="256"/>
      <c r="K586" s="256"/>
      <c r="L586" s="261"/>
      <c r="M586" s="262"/>
      <c r="N586" s="263"/>
      <c r="O586" s="263"/>
      <c r="P586" s="263"/>
      <c r="Q586" s="263"/>
      <c r="R586" s="263"/>
      <c r="S586" s="263"/>
      <c r="T586" s="26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5" t="s">
        <v>136</v>
      </c>
      <c r="AU586" s="265" t="s">
        <v>145</v>
      </c>
      <c r="AV586" s="13" t="s">
        <v>89</v>
      </c>
      <c r="AW586" s="13" t="s">
        <v>34</v>
      </c>
      <c r="AX586" s="13" t="s">
        <v>79</v>
      </c>
      <c r="AY586" s="265" t="s">
        <v>125</v>
      </c>
    </row>
    <row r="587" s="15" customFormat="1">
      <c r="A587" s="15"/>
      <c r="B587" s="281"/>
      <c r="C587" s="282"/>
      <c r="D587" s="251" t="s">
        <v>136</v>
      </c>
      <c r="E587" s="283" t="s">
        <v>1</v>
      </c>
      <c r="F587" s="284" t="s">
        <v>247</v>
      </c>
      <c r="G587" s="282"/>
      <c r="H587" s="285">
        <v>13.914999999999999</v>
      </c>
      <c r="I587" s="286"/>
      <c r="J587" s="282"/>
      <c r="K587" s="282"/>
      <c r="L587" s="287"/>
      <c r="M587" s="288"/>
      <c r="N587" s="289"/>
      <c r="O587" s="289"/>
      <c r="P587" s="289"/>
      <c r="Q587" s="289"/>
      <c r="R587" s="289"/>
      <c r="S587" s="289"/>
      <c r="T587" s="290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91" t="s">
        <v>136</v>
      </c>
      <c r="AU587" s="291" t="s">
        <v>145</v>
      </c>
      <c r="AV587" s="15" t="s">
        <v>145</v>
      </c>
      <c r="AW587" s="15" t="s">
        <v>34</v>
      </c>
      <c r="AX587" s="15" t="s">
        <v>79</v>
      </c>
      <c r="AY587" s="291" t="s">
        <v>125</v>
      </c>
    </row>
    <row r="588" s="14" customFormat="1">
      <c r="A588" s="14"/>
      <c r="B588" s="266"/>
      <c r="C588" s="267"/>
      <c r="D588" s="251" t="s">
        <v>136</v>
      </c>
      <c r="E588" s="268" t="s">
        <v>1</v>
      </c>
      <c r="F588" s="269" t="s">
        <v>167</v>
      </c>
      <c r="G588" s="267"/>
      <c r="H588" s="270">
        <v>957.14200000000005</v>
      </c>
      <c r="I588" s="271"/>
      <c r="J588" s="267"/>
      <c r="K588" s="267"/>
      <c r="L588" s="272"/>
      <c r="M588" s="273"/>
      <c r="N588" s="274"/>
      <c r="O588" s="274"/>
      <c r="P588" s="274"/>
      <c r="Q588" s="274"/>
      <c r="R588" s="274"/>
      <c r="S588" s="274"/>
      <c r="T588" s="27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76" t="s">
        <v>136</v>
      </c>
      <c r="AU588" s="276" t="s">
        <v>145</v>
      </c>
      <c r="AV588" s="14" t="s">
        <v>132</v>
      </c>
      <c r="AW588" s="14" t="s">
        <v>34</v>
      </c>
      <c r="AX588" s="14" t="s">
        <v>87</v>
      </c>
      <c r="AY588" s="276" t="s">
        <v>125</v>
      </c>
    </row>
    <row r="589" s="2" customFormat="1" ht="16.5" customHeight="1">
      <c r="A589" s="39"/>
      <c r="B589" s="40"/>
      <c r="C589" s="237" t="s">
        <v>715</v>
      </c>
      <c r="D589" s="237" t="s">
        <v>128</v>
      </c>
      <c r="E589" s="238" t="s">
        <v>716</v>
      </c>
      <c r="F589" s="239" t="s">
        <v>717</v>
      </c>
      <c r="G589" s="240" t="s">
        <v>259</v>
      </c>
      <c r="H589" s="241">
        <v>348.79399999999998</v>
      </c>
      <c r="I589" s="242"/>
      <c r="J589" s="243">
        <f>ROUND(I589*H589,2)</f>
        <v>0</v>
      </c>
      <c r="K589" s="244"/>
      <c r="L589" s="45"/>
      <c r="M589" s="245" t="s">
        <v>1</v>
      </c>
      <c r="N589" s="246" t="s">
        <v>44</v>
      </c>
      <c r="O589" s="92"/>
      <c r="P589" s="247">
        <f>O589*H589</f>
        <v>0</v>
      </c>
      <c r="Q589" s="247">
        <v>0</v>
      </c>
      <c r="R589" s="247">
        <f>Q589*H589</f>
        <v>0</v>
      </c>
      <c r="S589" s="247">
        <v>0</v>
      </c>
      <c r="T589" s="248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9" t="s">
        <v>132</v>
      </c>
      <c r="AT589" s="249" t="s">
        <v>128</v>
      </c>
      <c r="AU589" s="249" t="s">
        <v>145</v>
      </c>
      <c r="AY589" s="18" t="s">
        <v>125</v>
      </c>
      <c r="BE589" s="250">
        <f>IF(N589="základní",J589,0)</f>
        <v>0</v>
      </c>
      <c r="BF589" s="250">
        <f>IF(N589="snížená",J589,0)</f>
        <v>0</v>
      </c>
      <c r="BG589" s="250">
        <f>IF(N589="zákl. přenesená",J589,0)</f>
        <v>0</v>
      </c>
      <c r="BH589" s="250">
        <f>IF(N589="sníž. přenesená",J589,0)</f>
        <v>0</v>
      </c>
      <c r="BI589" s="250">
        <f>IF(N589="nulová",J589,0)</f>
        <v>0</v>
      </c>
      <c r="BJ589" s="18" t="s">
        <v>87</v>
      </c>
      <c r="BK589" s="250">
        <f>ROUND(I589*H589,2)</f>
        <v>0</v>
      </c>
      <c r="BL589" s="18" t="s">
        <v>132</v>
      </c>
      <c r="BM589" s="249" t="s">
        <v>718</v>
      </c>
    </row>
    <row r="590" s="2" customFormat="1">
      <c r="A590" s="39"/>
      <c r="B590" s="40"/>
      <c r="C590" s="41"/>
      <c r="D590" s="251" t="s">
        <v>134</v>
      </c>
      <c r="E590" s="41"/>
      <c r="F590" s="252" t="s">
        <v>719</v>
      </c>
      <c r="G590" s="41"/>
      <c r="H590" s="41"/>
      <c r="I590" s="145"/>
      <c r="J590" s="41"/>
      <c r="K590" s="41"/>
      <c r="L590" s="45"/>
      <c r="M590" s="253"/>
      <c r="N590" s="254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134</v>
      </c>
      <c r="AU590" s="18" t="s">
        <v>145</v>
      </c>
    </row>
    <row r="591" s="13" customFormat="1">
      <c r="A591" s="13"/>
      <c r="B591" s="255"/>
      <c r="C591" s="256"/>
      <c r="D591" s="251" t="s">
        <v>136</v>
      </c>
      <c r="E591" s="257" t="s">
        <v>1</v>
      </c>
      <c r="F591" s="258" t="s">
        <v>720</v>
      </c>
      <c r="G591" s="256"/>
      <c r="H591" s="259">
        <v>47.5</v>
      </c>
      <c r="I591" s="260"/>
      <c r="J591" s="256"/>
      <c r="K591" s="256"/>
      <c r="L591" s="261"/>
      <c r="M591" s="262"/>
      <c r="N591" s="263"/>
      <c r="O591" s="263"/>
      <c r="P591" s="263"/>
      <c r="Q591" s="263"/>
      <c r="R591" s="263"/>
      <c r="S591" s="263"/>
      <c r="T591" s="26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5" t="s">
        <v>136</v>
      </c>
      <c r="AU591" s="265" t="s">
        <v>145</v>
      </c>
      <c r="AV591" s="13" t="s">
        <v>89</v>
      </c>
      <c r="AW591" s="13" t="s">
        <v>34</v>
      </c>
      <c r="AX591" s="13" t="s">
        <v>79</v>
      </c>
      <c r="AY591" s="265" t="s">
        <v>125</v>
      </c>
    </row>
    <row r="592" s="13" customFormat="1">
      <c r="A592" s="13"/>
      <c r="B592" s="255"/>
      <c r="C592" s="256"/>
      <c r="D592" s="251" t="s">
        <v>136</v>
      </c>
      <c r="E592" s="257" t="s">
        <v>1</v>
      </c>
      <c r="F592" s="258" t="s">
        <v>721</v>
      </c>
      <c r="G592" s="256"/>
      <c r="H592" s="259">
        <v>13.6</v>
      </c>
      <c r="I592" s="260"/>
      <c r="J592" s="256"/>
      <c r="K592" s="256"/>
      <c r="L592" s="261"/>
      <c r="M592" s="262"/>
      <c r="N592" s="263"/>
      <c r="O592" s="263"/>
      <c r="P592" s="263"/>
      <c r="Q592" s="263"/>
      <c r="R592" s="263"/>
      <c r="S592" s="263"/>
      <c r="T592" s="26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5" t="s">
        <v>136</v>
      </c>
      <c r="AU592" s="265" t="s">
        <v>145</v>
      </c>
      <c r="AV592" s="13" t="s">
        <v>89</v>
      </c>
      <c r="AW592" s="13" t="s">
        <v>34</v>
      </c>
      <c r="AX592" s="13" t="s">
        <v>79</v>
      </c>
      <c r="AY592" s="265" t="s">
        <v>125</v>
      </c>
    </row>
    <row r="593" s="13" customFormat="1">
      <c r="A593" s="13"/>
      <c r="B593" s="255"/>
      <c r="C593" s="256"/>
      <c r="D593" s="251" t="s">
        <v>136</v>
      </c>
      <c r="E593" s="257" t="s">
        <v>1</v>
      </c>
      <c r="F593" s="258" t="s">
        <v>722</v>
      </c>
      <c r="G593" s="256"/>
      <c r="H593" s="259">
        <v>35.174999999999997</v>
      </c>
      <c r="I593" s="260"/>
      <c r="J593" s="256"/>
      <c r="K593" s="256"/>
      <c r="L593" s="261"/>
      <c r="M593" s="262"/>
      <c r="N593" s="263"/>
      <c r="O593" s="263"/>
      <c r="P593" s="263"/>
      <c r="Q593" s="263"/>
      <c r="R593" s="263"/>
      <c r="S593" s="263"/>
      <c r="T593" s="26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5" t="s">
        <v>136</v>
      </c>
      <c r="AU593" s="265" t="s">
        <v>145</v>
      </c>
      <c r="AV593" s="13" t="s">
        <v>89</v>
      </c>
      <c r="AW593" s="13" t="s">
        <v>34</v>
      </c>
      <c r="AX593" s="13" t="s">
        <v>79</v>
      </c>
      <c r="AY593" s="265" t="s">
        <v>125</v>
      </c>
    </row>
    <row r="594" s="15" customFormat="1">
      <c r="A594" s="15"/>
      <c r="B594" s="281"/>
      <c r="C594" s="282"/>
      <c r="D594" s="251" t="s">
        <v>136</v>
      </c>
      <c r="E594" s="283" t="s">
        <v>1</v>
      </c>
      <c r="F594" s="284" t="s">
        <v>247</v>
      </c>
      <c r="G594" s="282"/>
      <c r="H594" s="285">
        <v>96.275000000000006</v>
      </c>
      <c r="I594" s="286"/>
      <c r="J594" s="282"/>
      <c r="K594" s="282"/>
      <c r="L594" s="287"/>
      <c r="M594" s="288"/>
      <c r="N594" s="289"/>
      <c r="O594" s="289"/>
      <c r="P594" s="289"/>
      <c r="Q594" s="289"/>
      <c r="R594" s="289"/>
      <c r="S594" s="289"/>
      <c r="T594" s="290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91" t="s">
        <v>136</v>
      </c>
      <c r="AU594" s="291" t="s">
        <v>145</v>
      </c>
      <c r="AV594" s="15" t="s">
        <v>145</v>
      </c>
      <c r="AW594" s="15" t="s">
        <v>34</v>
      </c>
      <c r="AX594" s="15" t="s">
        <v>79</v>
      </c>
      <c r="AY594" s="291" t="s">
        <v>125</v>
      </c>
    </row>
    <row r="595" s="13" customFormat="1">
      <c r="A595" s="13"/>
      <c r="B595" s="255"/>
      <c r="C595" s="256"/>
      <c r="D595" s="251" t="s">
        <v>136</v>
      </c>
      <c r="E595" s="257" t="s">
        <v>1</v>
      </c>
      <c r="F595" s="258" t="s">
        <v>723</v>
      </c>
      <c r="G595" s="256"/>
      <c r="H595" s="259">
        <v>252.51900000000001</v>
      </c>
      <c r="I595" s="260"/>
      <c r="J595" s="256"/>
      <c r="K595" s="256"/>
      <c r="L595" s="261"/>
      <c r="M595" s="262"/>
      <c r="N595" s="263"/>
      <c r="O595" s="263"/>
      <c r="P595" s="263"/>
      <c r="Q595" s="263"/>
      <c r="R595" s="263"/>
      <c r="S595" s="263"/>
      <c r="T595" s="26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5" t="s">
        <v>136</v>
      </c>
      <c r="AU595" s="265" t="s">
        <v>145</v>
      </c>
      <c r="AV595" s="13" t="s">
        <v>89</v>
      </c>
      <c r="AW595" s="13" t="s">
        <v>34</v>
      </c>
      <c r="AX595" s="13" t="s">
        <v>79</v>
      </c>
      <c r="AY595" s="265" t="s">
        <v>125</v>
      </c>
    </row>
    <row r="596" s="15" customFormat="1">
      <c r="A596" s="15"/>
      <c r="B596" s="281"/>
      <c r="C596" s="282"/>
      <c r="D596" s="251" t="s">
        <v>136</v>
      </c>
      <c r="E596" s="283" t="s">
        <v>1</v>
      </c>
      <c r="F596" s="284" t="s">
        <v>247</v>
      </c>
      <c r="G596" s="282"/>
      <c r="H596" s="285">
        <v>252.51900000000001</v>
      </c>
      <c r="I596" s="286"/>
      <c r="J596" s="282"/>
      <c r="K596" s="282"/>
      <c r="L596" s="287"/>
      <c r="M596" s="288"/>
      <c r="N596" s="289"/>
      <c r="O596" s="289"/>
      <c r="P596" s="289"/>
      <c r="Q596" s="289"/>
      <c r="R596" s="289"/>
      <c r="S596" s="289"/>
      <c r="T596" s="290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91" t="s">
        <v>136</v>
      </c>
      <c r="AU596" s="291" t="s">
        <v>145</v>
      </c>
      <c r="AV596" s="15" t="s">
        <v>145</v>
      </c>
      <c r="AW596" s="15" t="s">
        <v>34</v>
      </c>
      <c r="AX596" s="15" t="s">
        <v>79</v>
      </c>
      <c r="AY596" s="291" t="s">
        <v>125</v>
      </c>
    </row>
    <row r="597" s="14" customFormat="1">
      <c r="A597" s="14"/>
      <c r="B597" s="266"/>
      <c r="C597" s="267"/>
      <c r="D597" s="251" t="s">
        <v>136</v>
      </c>
      <c r="E597" s="268" t="s">
        <v>1</v>
      </c>
      <c r="F597" s="269" t="s">
        <v>167</v>
      </c>
      <c r="G597" s="267"/>
      <c r="H597" s="270">
        <v>348.79399999999998</v>
      </c>
      <c r="I597" s="271"/>
      <c r="J597" s="267"/>
      <c r="K597" s="267"/>
      <c r="L597" s="272"/>
      <c r="M597" s="273"/>
      <c r="N597" s="274"/>
      <c r="O597" s="274"/>
      <c r="P597" s="274"/>
      <c r="Q597" s="274"/>
      <c r="R597" s="274"/>
      <c r="S597" s="274"/>
      <c r="T597" s="27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76" t="s">
        <v>136</v>
      </c>
      <c r="AU597" s="276" t="s">
        <v>145</v>
      </c>
      <c r="AV597" s="14" t="s">
        <v>132</v>
      </c>
      <c r="AW597" s="14" t="s">
        <v>34</v>
      </c>
      <c r="AX597" s="14" t="s">
        <v>87</v>
      </c>
      <c r="AY597" s="276" t="s">
        <v>125</v>
      </c>
    </row>
    <row r="598" s="2" customFormat="1" ht="21.75" customHeight="1">
      <c r="A598" s="39"/>
      <c r="B598" s="40"/>
      <c r="C598" s="237" t="s">
        <v>724</v>
      </c>
      <c r="D598" s="237" t="s">
        <v>128</v>
      </c>
      <c r="E598" s="238" t="s">
        <v>725</v>
      </c>
      <c r="F598" s="239" t="s">
        <v>726</v>
      </c>
      <c r="G598" s="240" t="s">
        <v>259</v>
      </c>
      <c r="H598" s="241">
        <v>348.79399999999998</v>
      </c>
      <c r="I598" s="242"/>
      <c r="J598" s="243">
        <f>ROUND(I598*H598,2)</f>
        <v>0</v>
      </c>
      <c r="K598" s="244"/>
      <c r="L598" s="45"/>
      <c r="M598" s="245" t="s">
        <v>1</v>
      </c>
      <c r="N598" s="246" t="s">
        <v>44</v>
      </c>
      <c r="O598" s="92"/>
      <c r="P598" s="247">
        <f>O598*H598</f>
        <v>0</v>
      </c>
      <c r="Q598" s="247">
        <v>0.0015</v>
      </c>
      <c r="R598" s="247">
        <f>Q598*H598</f>
        <v>0.52319099999999996</v>
      </c>
      <c r="S598" s="247">
        <v>0</v>
      </c>
      <c r="T598" s="248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9" t="s">
        <v>132</v>
      </c>
      <c r="AT598" s="249" t="s">
        <v>128</v>
      </c>
      <c r="AU598" s="249" t="s">
        <v>145</v>
      </c>
      <c r="AY598" s="18" t="s">
        <v>125</v>
      </c>
      <c r="BE598" s="250">
        <f>IF(N598="základní",J598,0)</f>
        <v>0</v>
      </c>
      <c r="BF598" s="250">
        <f>IF(N598="snížená",J598,0)</f>
        <v>0</v>
      </c>
      <c r="BG598" s="250">
        <f>IF(N598="zákl. přenesená",J598,0)</f>
        <v>0</v>
      </c>
      <c r="BH598" s="250">
        <f>IF(N598="sníž. přenesená",J598,0)</f>
        <v>0</v>
      </c>
      <c r="BI598" s="250">
        <f>IF(N598="nulová",J598,0)</f>
        <v>0</v>
      </c>
      <c r="BJ598" s="18" t="s">
        <v>87</v>
      </c>
      <c r="BK598" s="250">
        <f>ROUND(I598*H598,2)</f>
        <v>0</v>
      </c>
      <c r="BL598" s="18" t="s">
        <v>132</v>
      </c>
      <c r="BM598" s="249" t="s">
        <v>727</v>
      </c>
    </row>
    <row r="599" s="2" customFormat="1">
      <c r="A599" s="39"/>
      <c r="B599" s="40"/>
      <c r="C599" s="41"/>
      <c r="D599" s="251" t="s">
        <v>134</v>
      </c>
      <c r="E599" s="41"/>
      <c r="F599" s="252" t="s">
        <v>728</v>
      </c>
      <c r="G599" s="41"/>
      <c r="H599" s="41"/>
      <c r="I599" s="145"/>
      <c r="J599" s="41"/>
      <c r="K599" s="41"/>
      <c r="L599" s="45"/>
      <c r="M599" s="253"/>
      <c r="N599" s="254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134</v>
      </c>
      <c r="AU599" s="18" t="s">
        <v>145</v>
      </c>
    </row>
    <row r="600" s="13" customFormat="1">
      <c r="A600" s="13"/>
      <c r="B600" s="255"/>
      <c r="C600" s="256"/>
      <c r="D600" s="251" t="s">
        <v>136</v>
      </c>
      <c r="E600" s="257" t="s">
        <v>1</v>
      </c>
      <c r="F600" s="258" t="s">
        <v>720</v>
      </c>
      <c r="G600" s="256"/>
      <c r="H600" s="259">
        <v>47.5</v>
      </c>
      <c r="I600" s="260"/>
      <c r="J600" s="256"/>
      <c r="K600" s="256"/>
      <c r="L600" s="261"/>
      <c r="M600" s="262"/>
      <c r="N600" s="263"/>
      <c r="O600" s="263"/>
      <c r="P600" s="263"/>
      <c r="Q600" s="263"/>
      <c r="R600" s="263"/>
      <c r="S600" s="263"/>
      <c r="T600" s="26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65" t="s">
        <v>136</v>
      </c>
      <c r="AU600" s="265" t="s">
        <v>145</v>
      </c>
      <c r="AV600" s="13" t="s">
        <v>89</v>
      </c>
      <c r="AW600" s="13" t="s">
        <v>34</v>
      </c>
      <c r="AX600" s="13" t="s">
        <v>79</v>
      </c>
      <c r="AY600" s="265" t="s">
        <v>125</v>
      </c>
    </row>
    <row r="601" s="13" customFormat="1">
      <c r="A601" s="13"/>
      <c r="B601" s="255"/>
      <c r="C601" s="256"/>
      <c r="D601" s="251" t="s">
        <v>136</v>
      </c>
      <c r="E601" s="257" t="s">
        <v>1</v>
      </c>
      <c r="F601" s="258" t="s">
        <v>721</v>
      </c>
      <c r="G601" s="256"/>
      <c r="H601" s="259">
        <v>13.6</v>
      </c>
      <c r="I601" s="260"/>
      <c r="J601" s="256"/>
      <c r="K601" s="256"/>
      <c r="L601" s="261"/>
      <c r="M601" s="262"/>
      <c r="N601" s="263"/>
      <c r="O601" s="263"/>
      <c r="P601" s="263"/>
      <c r="Q601" s="263"/>
      <c r="R601" s="263"/>
      <c r="S601" s="263"/>
      <c r="T601" s="26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65" t="s">
        <v>136</v>
      </c>
      <c r="AU601" s="265" t="s">
        <v>145</v>
      </c>
      <c r="AV601" s="13" t="s">
        <v>89</v>
      </c>
      <c r="AW601" s="13" t="s">
        <v>34</v>
      </c>
      <c r="AX601" s="13" t="s">
        <v>79</v>
      </c>
      <c r="AY601" s="265" t="s">
        <v>125</v>
      </c>
    </row>
    <row r="602" s="13" customFormat="1">
      <c r="A602" s="13"/>
      <c r="B602" s="255"/>
      <c r="C602" s="256"/>
      <c r="D602" s="251" t="s">
        <v>136</v>
      </c>
      <c r="E602" s="257" t="s">
        <v>1</v>
      </c>
      <c r="F602" s="258" t="s">
        <v>722</v>
      </c>
      <c r="G602" s="256"/>
      <c r="H602" s="259">
        <v>35.174999999999997</v>
      </c>
      <c r="I602" s="260"/>
      <c r="J602" s="256"/>
      <c r="K602" s="256"/>
      <c r="L602" s="261"/>
      <c r="M602" s="262"/>
      <c r="N602" s="263"/>
      <c r="O602" s="263"/>
      <c r="P602" s="263"/>
      <c r="Q602" s="263"/>
      <c r="R602" s="263"/>
      <c r="S602" s="263"/>
      <c r="T602" s="26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5" t="s">
        <v>136</v>
      </c>
      <c r="AU602" s="265" t="s">
        <v>145</v>
      </c>
      <c r="AV602" s="13" t="s">
        <v>89</v>
      </c>
      <c r="AW602" s="13" t="s">
        <v>34</v>
      </c>
      <c r="AX602" s="13" t="s">
        <v>79</v>
      </c>
      <c r="AY602" s="265" t="s">
        <v>125</v>
      </c>
    </row>
    <row r="603" s="15" customFormat="1">
      <c r="A603" s="15"/>
      <c r="B603" s="281"/>
      <c r="C603" s="282"/>
      <c r="D603" s="251" t="s">
        <v>136</v>
      </c>
      <c r="E603" s="283" t="s">
        <v>1</v>
      </c>
      <c r="F603" s="284" t="s">
        <v>247</v>
      </c>
      <c r="G603" s="282"/>
      <c r="H603" s="285">
        <v>96.275000000000006</v>
      </c>
      <c r="I603" s="286"/>
      <c r="J603" s="282"/>
      <c r="K603" s="282"/>
      <c r="L603" s="287"/>
      <c r="M603" s="288"/>
      <c r="N603" s="289"/>
      <c r="O603" s="289"/>
      <c r="P603" s="289"/>
      <c r="Q603" s="289"/>
      <c r="R603" s="289"/>
      <c r="S603" s="289"/>
      <c r="T603" s="290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91" t="s">
        <v>136</v>
      </c>
      <c r="AU603" s="291" t="s">
        <v>145</v>
      </c>
      <c r="AV603" s="15" t="s">
        <v>145</v>
      </c>
      <c r="AW603" s="15" t="s">
        <v>34</v>
      </c>
      <c r="AX603" s="15" t="s">
        <v>79</v>
      </c>
      <c r="AY603" s="291" t="s">
        <v>125</v>
      </c>
    </row>
    <row r="604" s="13" customFormat="1">
      <c r="A604" s="13"/>
      <c r="B604" s="255"/>
      <c r="C604" s="256"/>
      <c r="D604" s="251" t="s">
        <v>136</v>
      </c>
      <c r="E604" s="257" t="s">
        <v>1</v>
      </c>
      <c r="F604" s="258" t="s">
        <v>723</v>
      </c>
      <c r="G604" s="256"/>
      <c r="H604" s="259">
        <v>252.51900000000001</v>
      </c>
      <c r="I604" s="260"/>
      <c r="J604" s="256"/>
      <c r="K604" s="256"/>
      <c r="L604" s="261"/>
      <c r="M604" s="262"/>
      <c r="N604" s="263"/>
      <c r="O604" s="263"/>
      <c r="P604" s="263"/>
      <c r="Q604" s="263"/>
      <c r="R604" s="263"/>
      <c r="S604" s="263"/>
      <c r="T604" s="26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65" t="s">
        <v>136</v>
      </c>
      <c r="AU604" s="265" t="s">
        <v>145</v>
      </c>
      <c r="AV604" s="13" t="s">
        <v>89</v>
      </c>
      <c r="AW604" s="13" t="s">
        <v>34</v>
      </c>
      <c r="AX604" s="13" t="s">
        <v>79</v>
      </c>
      <c r="AY604" s="265" t="s">
        <v>125</v>
      </c>
    </row>
    <row r="605" s="15" customFormat="1">
      <c r="A605" s="15"/>
      <c r="B605" s="281"/>
      <c r="C605" s="282"/>
      <c r="D605" s="251" t="s">
        <v>136</v>
      </c>
      <c r="E605" s="283" t="s">
        <v>1</v>
      </c>
      <c r="F605" s="284" t="s">
        <v>247</v>
      </c>
      <c r="G605" s="282"/>
      <c r="H605" s="285">
        <v>252.51900000000001</v>
      </c>
      <c r="I605" s="286"/>
      <c r="J605" s="282"/>
      <c r="K605" s="282"/>
      <c r="L605" s="287"/>
      <c r="M605" s="288"/>
      <c r="N605" s="289"/>
      <c r="O605" s="289"/>
      <c r="P605" s="289"/>
      <c r="Q605" s="289"/>
      <c r="R605" s="289"/>
      <c r="S605" s="289"/>
      <c r="T605" s="290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91" t="s">
        <v>136</v>
      </c>
      <c r="AU605" s="291" t="s">
        <v>145</v>
      </c>
      <c r="AV605" s="15" t="s">
        <v>145</v>
      </c>
      <c r="AW605" s="15" t="s">
        <v>34</v>
      </c>
      <c r="AX605" s="15" t="s">
        <v>79</v>
      </c>
      <c r="AY605" s="291" t="s">
        <v>125</v>
      </c>
    </row>
    <row r="606" s="14" customFormat="1">
      <c r="A606" s="14"/>
      <c r="B606" s="266"/>
      <c r="C606" s="267"/>
      <c r="D606" s="251" t="s">
        <v>136</v>
      </c>
      <c r="E606" s="268" t="s">
        <v>1</v>
      </c>
      <c r="F606" s="269" t="s">
        <v>167</v>
      </c>
      <c r="G606" s="267"/>
      <c r="H606" s="270">
        <v>348.79399999999998</v>
      </c>
      <c r="I606" s="271"/>
      <c r="J606" s="267"/>
      <c r="K606" s="267"/>
      <c r="L606" s="272"/>
      <c r="M606" s="273"/>
      <c r="N606" s="274"/>
      <c r="O606" s="274"/>
      <c r="P606" s="274"/>
      <c r="Q606" s="274"/>
      <c r="R606" s="274"/>
      <c r="S606" s="274"/>
      <c r="T606" s="27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76" t="s">
        <v>136</v>
      </c>
      <c r="AU606" s="276" t="s">
        <v>145</v>
      </c>
      <c r="AV606" s="14" t="s">
        <v>132</v>
      </c>
      <c r="AW606" s="14" t="s">
        <v>34</v>
      </c>
      <c r="AX606" s="14" t="s">
        <v>87</v>
      </c>
      <c r="AY606" s="276" t="s">
        <v>125</v>
      </c>
    </row>
    <row r="607" s="12" customFormat="1" ht="20.88" customHeight="1">
      <c r="A607" s="12"/>
      <c r="B607" s="221"/>
      <c r="C607" s="222"/>
      <c r="D607" s="223" t="s">
        <v>78</v>
      </c>
      <c r="E607" s="235" t="s">
        <v>699</v>
      </c>
      <c r="F607" s="235" t="s">
        <v>729</v>
      </c>
      <c r="G607" s="222"/>
      <c r="H607" s="222"/>
      <c r="I607" s="225"/>
      <c r="J607" s="236">
        <f>BK607</f>
        <v>0</v>
      </c>
      <c r="K607" s="222"/>
      <c r="L607" s="227"/>
      <c r="M607" s="228"/>
      <c r="N607" s="229"/>
      <c r="O607" s="229"/>
      <c r="P607" s="230">
        <f>SUM(P608:P650)</f>
        <v>0</v>
      </c>
      <c r="Q607" s="229"/>
      <c r="R607" s="230">
        <f>SUM(R608:R650)</f>
        <v>15.0272933</v>
      </c>
      <c r="S607" s="229"/>
      <c r="T607" s="231">
        <f>SUM(T608:T650)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32" t="s">
        <v>87</v>
      </c>
      <c r="AT607" s="233" t="s">
        <v>78</v>
      </c>
      <c r="AU607" s="233" t="s">
        <v>89</v>
      </c>
      <c r="AY607" s="232" t="s">
        <v>125</v>
      </c>
      <c r="BK607" s="234">
        <f>SUM(BK608:BK650)</f>
        <v>0</v>
      </c>
    </row>
    <row r="608" s="2" customFormat="1" ht="21.75" customHeight="1">
      <c r="A608" s="39"/>
      <c r="B608" s="40"/>
      <c r="C608" s="237" t="s">
        <v>730</v>
      </c>
      <c r="D608" s="237" t="s">
        <v>128</v>
      </c>
      <c r="E608" s="238" t="s">
        <v>731</v>
      </c>
      <c r="F608" s="239" t="s">
        <v>732</v>
      </c>
      <c r="G608" s="240" t="s">
        <v>316</v>
      </c>
      <c r="H608" s="241">
        <v>441.88</v>
      </c>
      <c r="I608" s="242"/>
      <c r="J608" s="243">
        <f>ROUND(I608*H608,2)</f>
        <v>0</v>
      </c>
      <c r="K608" s="244"/>
      <c r="L608" s="45"/>
      <c r="M608" s="245" t="s">
        <v>1</v>
      </c>
      <c r="N608" s="246" t="s">
        <v>44</v>
      </c>
      <c r="O608" s="92"/>
      <c r="P608" s="247">
        <f>O608*H608</f>
        <v>0</v>
      </c>
      <c r="Q608" s="247">
        <v>0.0073499999999999998</v>
      </c>
      <c r="R608" s="247">
        <f>Q608*H608</f>
        <v>3.2478179999999996</v>
      </c>
      <c r="S608" s="247">
        <v>0</v>
      </c>
      <c r="T608" s="248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9" t="s">
        <v>132</v>
      </c>
      <c r="AT608" s="249" t="s">
        <v>128</v>
      </c>
      <c r="AU608" s="249" t="s">
        <v>145</v>
      </c>
      <c r="AY608" s="18" t="s">
        <v>125</v>
      </c>
      <c r="BE608" s="250">
        <f>IF(N608="základní",J608,0)</f>
        <v>0</v>
      </c>
      <c r="BF608" s="250">
        <f>IF(N608="snížená",J608,0)</f>
        <v>0</v>
      </c>
      <c r="BG608" s="250">
        <f>IF(N608="zákl. přenesená",J608,0)</f>
        <v>0</v>
      </c>
      <c r="BH608" s="250">
        <f>IF(N608="sníž. přenesená",J608,0)</f>
        <v>0</v>
      </c>
      <c r="BI608" s="250">
        <f>IF(N608="nulová",J608,0)</f>
        <v>0</v>
      </c>
      <c r="BJ608" s="18" t="s">
        <v>87</v>
      </c>
      <c r="BK608" s="250">
        <f>ROUND(I608*H608,2)</f>
        <v>0</v>
      </c>
      <c r="BL608" s="18" t="s">
        <v>132</v>
      </c>
      <c r="BM608" s="249" t="s">
        <v>733</v>
      </c>
    </row>
    <row r="609" s="2" customFormat="1">
      <c r="A609" s="39"/>
      <c r="B609" s="40"/>
      <c r="C609" s="41"/>
      <c r="D609" s="251" t="s">
        <v>134</v>
      </c>
      <c r="E609" s="41"/>
      <c r="F609" s="252" t="s">
        <v>734</v>
      </c>
      <c r="G609" s="41"/>
      <c r="H609" s="41"/>
      <c r="I609" s="145"/>
      <c r="J609" s="41"/>
      <c r="K609" s="41"/>
      <c r="L609" s="45"/>
      <c r="M609" s="253"/>
      <c r="N609" s="254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134</v>
      </c>
      <c r="AU609" s="18" t="s">
        <v>145</v>
      </c>
    </row>
    <row r="610" s="13" customFormat="1">
      <c r="A610" s="13"/>
      <c r="B610" s="255"/>
      <c r="C610" s="256"/>
      <c r="D610" s="251" t="s">
        <v>136</v>
      </c>
      <c r="E610" s="257" t="s">
        <v>1</v>
      </c>
      <c r="F610" s="258" t="s">
        <v>735</v>
      </c>
      <c r="G610" s="256"/>
      <c r="H610" s="259">
        <v>31.074000000000002</v>
      </c>
      <c r="I610" s="260"/>
      <c r="J610" s="256"/>
      <c r="K610" s="256"/>
      <c r="L610" s="261"/>
      <c r="M610" s="262"/>
      <c r="N610" s="263"/>
      <c r="O610" s="263"/>
      <c r="P610" s="263"/>
      <c r="Q610" s="263"/>
      <c r="R610" s="263"/>
      <c r="S610" s="263"/>
      <c r="T610" s="26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5" t="s">
        <v>136</v>
      </c>
      <c r="AU610" s="265" t="s">
        <v>145</v>
      </c>
      <c r="AV610" s="13" t="s">
        <v>89</v>
      </c>
      <c r="AW610" s="13" t="s">
        <v>34</v>
      </c>
      <c r="AX610" s="13" t="s">
        <v>79</v>
      </c>
      <c r="AY610" s="265" t="s">
        <v>125</v>
      </c>
    </row>
    <row r="611" s="13" customFormat="1">
      <c r="A611" s="13"/>
      <c r="B611" s="255"/>
      <c r="C611" s="256"/>
      <c r="D611" s="251" t="s">
        <v>136</v>
      </c>
      <c r="E611" s="257" t="s">
        <v>1</v>
      </c>
      <c r="F611" s="258" t="s">
        <v>736</v>
      </c>
      <c r="G611" s="256"/>
      <c r="H611" s="259">
        <v>147.916</v>
      </c>
      <c r="I611" s="260"/>
      <c r="J611" s="256"/>
      <c r="K611" s="256"/>
      <c r="L611" s="261"/>
      <c r="M611" s="262"/>
      <c r="N611" s="263"/>
      <c r="O611" s="263"/>
      <c r="P611" s="263"/>
      <c r="Q611" s="263"/>
      <c r="R611" s="263"/>
      <c r="S611" s="263"/>
      <c r="T611" s="26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5" t="s">
        <v>136</v>
      </c>
      <c r="AU611" s="265" t="s">
        <v>145</v>
      </c>
      <c r="AV611" s="13" t="s">
        <v>89</v>
      </c>
      <c r="AW611" s="13" t="s">
        <v>34</v>
      </c>
      <c r="AX611" s="13" t="s">
        <v>79</v>
      </c>
      <c r="AY611" s="265" t="s">
        <v>125</v>
      </c>
    </row>
    <row r="612" s="13" customFormat="1">
      <c r="A612" s="13"/>
      <c r="B612" s="255"/>
      <c r="C612" s="256"/>
      <c r="D612" s="251" t="s">
        <v>136</v>
      </c>
      <c r="E612" s="257" t="s">
        <v>1</v>
      </c>
      <c r="F612" s="258" t="s">
        <v>737</v>
      </c>
      <c r="G612" s="256"/>
      <c r="H612" s="259">
        <v>114.203</v>
      </c>
      <c r="I612" s="260"/>
      <c r="J612" s="256"/>
      <c r="K612" s="256"/>
      <c r="L612" s="261"/>
      <c r="M612" s="262"/>
      <c r="N612" s="263"/>
      <c r="O612" s="263"/>
      <c r="P612" s="263"/>
      <c r="Q612" s="263"/>
      <c r="R612" s="263"/>
      <c r="S612" s="263"/>
      <c r="T612" s="26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5" t="s">
        <v>136</v>
      </c>
      <c r="AU612" s="265" t="s">
        <v>145</v>
      </c>
      <c r="AV612" s="13" t="s">
        <v>89</v>
      </c>
      <c r="AW612" s="13" t="s">
        <v>34</v>
      </c>
      <c r="AX612" s="13" t="s">
        <v>79</v>
      </c>
      <c r="AY612" s="265" t="s">
        <v>125</v>
      </c>
    </row>
    <row r="613" s="13" customFormat="1">
      <c r="A613" s="13"/>
      <c r="B613" s="255"/>
      <c r="C613" s="256"/>
      <c r="D613" s="251" t="s">
        <v>136</v>
      </c>
      <c r="E613" s="257" t="s">
        <v>1</v>
      </c>
      <c r="F613" s="258" t="s">
        <v>738</v>
      </c>
      <c r="G613" s="256"/>
      <c r="H613" s="259">
        <v>125.139</v>
      </c>
      <c r="I613" s="260"/>
      <c r="J613" s="256"/>
      <c r="K613" s="256"/>
      <c r="L613" s="261"/>
      <c r="M613" s="262"/>
      <c r="N613" s="263"/>
      <c r="O613" s="263"/>
      <c r="P613" s="263"/>
      <c r="Q613" s="263"/>
      <c r="R613" s="263"/>
      <c r="S613" s="263"/>
      <c r="T613" s="26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5" t="s">
        <v>136</v>
      </c>
      <c r="AU613" s="265" t="s">
        <v>145</v>
      </c>
      <c r="AV613" s="13" t="s">
        <v>89</v>
      </c>
      <c r="AW613" s="13" t="s">
        <v>34</v>
      </c>
      <c r="AX613" s="13" t="s">
        <v>79</v>
      </c>
      <c r="AY613" s="265" t="s">
        <v>125</v>
      </c>
    </row>
    <row r="614" s="15" customFormat="1">
      <c r="A614" s="15"/>
      <c r="B614" s="281"/>
      <c r="C614" s="282"/>
      <c r="D614" s="251" t="s">
        <v>136</v>
      </c>
      <c r="E614" s="283" t="s">
        <v>1</v>
      </c>
      <c r="F614" s="284" t="s">
        <v>247</v>
      </c>
      <c r="G614" s="282"/>
      <c r="H614" s="285">
        <v>418.33199999999999</v>
      </c>
      <c r="I614" s="286"/>
      <c r="J614" s="282"/>
      <c r="K614" s="282"/>
      <c r="L614" s="287"/>
      <c r="M614" s="288"/>
      <c r="N614" s="289"/>
      <c r="O614" s="289"/>
      <c r="P614" s="289"/>
      <c r="Q614" s="289"/>
      <c r="R614" s="289"/>
      <c r="S614" s="289"/>
      <c r="T614" s="290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91" t="s">
        <v>136</v>
      </c>
      <c r="AU614" s="291" t="s">
        <v>145</v>
      </c>
      <c r="AV614" s="15" t="s">
        <v>145</v>
      </c>
      <c r="AW614" s="15" t="s">
        <v>34</v>
      </c>
      <c r="AX614" s="15" t="s">
        <v>79</v>
      </c>
      <c r="AY614" s="291" t="s">
        <v>125</v>
      </c>
    </row>
    <row r="615" s="13" customFormat="1">
      <c r="A615" s="13"/>
      <c r="B615" s="255"/>
      <c r="C615" s="256"/>
      <c r="D615" s="251" t="s">
        <v>136</v>
      </c>
      <c r="E615" s="257" t="s">
        <v>1</v>
      </c>
      <c r="F615" s="258" t="s">
        <v>739</v>
      </c>
      <c r="G615" s="256"/>
      <c r="H615" s="259">
        <v>7.125</v>
      </c>
      <c r="I615" s="260"/>
      <c r="J615" s="256"/>
      <c r="K615" s="256"/>
      <c r="L615" s="261"/>
      <c r="M615" s="262"/>
      <c r="N615" s="263"/>
      <c r="O615" s="263"/>
      <c r="P615" s="263"/>
      <c r="Q615" s="263"/>
      <c r="R615" s="263"/>
      <c r="S615" s="263"/>
      <c r="T615" s="26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65" t="s">
        <v>136</v>
      </c>
      <c r="AU615" s="265" t="s">
        <v>145</v>
      </c>
      <c r="AV615" s="13" t="s">
        <v>89</v>
      </c>
      <c r="AW615" s="13" t="s">
        <v>34</v>
      </c>
      <c r="AX615" s="13" t="s">
        <v>79</v>
      </c>
      <c r="AY615" s="265" t="s">
        <v>125</v>
      </c>
    </row>
    <row r="616" s="13" customFormat="1">
      <c r="A616" s="13"/>
      <c r="B616" s="255"/>
      <c r="C616" s="256"/>
      <c r="D616" s="251" t="s">
        <v>136</v>
      </c>
      <c r="E616" s="257" t="s">
        <v>1</v>
      </c>
      <c r="F616" s="258" t="s">
        <v>740</v>
      </c>
      <c r="G616" s="256"/>
      <c r="H616" s="259">
        <v>1.8360000000000001</v>
      </c>
      <c r="I616" s="260"/>
      <c r="J616" s="256"/>
      <c r="K616" s="256"/>
      <c r="L616" s="261"/>
      <c r="M616" s="262"/>
      <c r="N616" s="263"/>
      <c r="O616" s="263"/>
      <c r="P616" s="263"/>
      <c r="Q616" s="263"/>
      <c r="R616" s="263"/>
      <c r="S616" s="263"/>
      <c r="T616" s="26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65" t="s">
        <v>136</v>
      </c>
      <c r="AU616" s="265" t="s">
        <v>145</v>
      </c>
      <c r="AV616" s="13" t="s">
        <v>89</v>
      </c>
      <c r="AW616" s="13" t="s">
        <v>34</v>
      </c>
      <c r="AX616" s="13" t="s">
        <v>79</v>
      </c>
      <c r="AY616" s="265" t="s">
        <v>125</v>
      </c>
    </row>
    <row r="617" s="13" customFormat="1">
      <c r="A617" s="13"/>
      <c r="B617" s="255"/>
      <c r="C617" s="256"/>
      <c r="D617" s="251" t="s">
        <v>136</v>
      </c>
      <c r="E617" s="257" t="s">
        <v>1</v>
      </c>
      <c r="F617" s="258" t="s">
        <v>741</v>
      </c>
      <c r="G617" s="256"/>
      <c r="H617" s="259">
        <v>14.587</v>
      </c>
      <c r="I617" s="260"/>
      <c r="J617" s="256"/>
      <c r="K617" s="256"/>
      <c r="L617" s="261"/>
      <c r="M617" s="262"/>
      <c r="N617" s="263"/>
      <c r="O617" s="263"/>
      <c r="P617" s="263"/>
      <c r="Q617" s="263"/>
      <c r="R617" s="263"/>
      <c r="S617" s="263"/>
      <c r="T617" s="26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65" t="s">
        <v>136</v>
      </c>
      <c r="AU617" s="265" t="s">
        <v>145</v>
      </c>
      <c r="AV617" s="13" t="s">
        <v>89</v>
      </c>
      <c r="AW617" s="13" t="s">
        <v>34</v>
      </c>
      <c r="AX617" s="13" t="s">
        <v>79</v>
      </c>
      <c r="AY617" s="265" t="s">
        <v>125</v>
      </c>
    </row>
    <row r="618" s="15" customFormat="1">
      <c r="A618" s="15"/>
      <c r="B618" s="281"/>
      <c r="C618" s="282"/>
      <c r="D618" s="251" t="s">
        <v>136</v>
      </c>
      <c r="E618" s="283" t="s">
        <v>1</v>
      </c>
      <c r="F618" s="284" t="s">
        <v>247</v>
      </c>
      <c r="G618" s="282"/>
      <c r="H618" s="285">
        <v>23.548000000000002</v>
      </c>
      <c r="I618" s="286"/>
      <c r="J618" s="282"/>
      <c r="K618" s="282"/>
      <c r="L618" s="287"/>
      <c r="M618" s="288"/>
      <c r="N618" s="289"/>
      <c r="O618" s="289"/>
      <c r="P618" s="289"/>
      <c r="Q618" s="289"/>
      <c r="R618" s="289"/>
      <c r="S618" s="289"/>
      <c r="T618" s="290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91" t="s">
        <v>136</v>
      </c>
      <c r="AU618" s="291" t="s">
        <v>145</v>
      </c>
      <c r="AV618" s="15" t="s">
        <v>145</v>
      </c>
      <c r="AW618" s="15" t="s">
        <v>34</v>
      </c>
      <c r="AX618" s="15" t="s">
        <v>79</v>
      </c>
      <c r="AY618" s="291" t="s">
        <v>125</v>
      </c>
    </row>
    <row r="619" s="14" customFormat="1">
      <c r="A619" s="14"/>
      <c r="B619" s="266"/>
      <c r="C619" s="267"/>
      <c r="D619" s="251" t="s">
        <v>136</v>
      </c>
      <c r="E619" s="268" t="s">
        <v>1</v>
      </c>
      <c r="F619" s="269" t="s">
        <v>167</v>
      </c>
      <c r="G619" s="267"/>
      <c r="H619" s="270">
        <v>441.88</v>
      </c>
      <c r="I619" s="271"/>
      <c r="J619" s="267"/>
      <c r="K619" s="267"/>
      <c r="L619" s="272"/>
      <c r="M619" s="273"/>
      <c r="N619" s="274"/>
      <c r="O619" s="274"/>
      <c r="P619" s="274"/>
      <c r="Q619" s="274"/>
      <c r="R619" s="274"/>
      <c r="S619" s="274"/>
      <c r="T619" s="27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76" t="s">
        <v>136</v>
      </c>
      <c r="AU619" s="276" t="s">
        <v>145</v>
      </c>
      <c r="AV619" s="14" t="s">
        <v>132</v>
      </c>
      <c r="AW619" s="14" t="s">
        <v>34</v>
      </c>
      <c r="AX619" s="14" t="s">
        <v>87</v>
      </c>
      <c r="AY619" s="276" t="s">
        <v>125</v>
      </c>
    </row>
    <row r="620" s="2" customFormat="1" ht="21.75" customHeight="1">
      <c r="A620" s="39"/>
      <c r="B620" s="40"/>
      <c r="C620" s="237" t="s">
        <v>742</v>
      </c>
      <c r="D620" s="237" t="s">
        <v>128</v>
      </c>
      <c r="E620" s="238" t="s">
        <v>743</v>
      </c>
      <c r="F620" s="239" t="s">
        <v>744</v>
      </c>
      <c r="G620" s="240" t="s">
        <v>316</v>
      </c>
      <c r="H620" s="241">
        <v>441.88</v>
      </c>
      <c r="I620" s="242"/>
      <c r="J620" s="243">
        <f>ROUND(I620*H620,2)</f>
        <v>0</v>
      </c>
      <c r="K620" s="244"/>
      <c r="L620" s="45"/>
      <c r="M620" s="245" t="s">
        <v>1</v>
      </c>
      <c r="N620" s="246" t="s">
        <v>44</v>
      </c>
      <c r="O620" s="92"/>
      <c r="P620" s="247">
        <f>O620*H620</f>
        <v>0</v>
      </c>
      <c r="Q620" s="247">
        <v>0.020500000000000001</v>
      </c>
      <c r="R620" s="247">
        <f>Q620*H620</f>
        <v>9.0585400000000007</v>
      </c>
      <c r="S620" s="247">
        <v>0</v>
      </c>
      <c r="T620" s="248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9" t="s">
        <v>132</v>
      </c>
      <c r="AT620" s="249" t="s">
        <v>128</v>
      </c>
      <c r="AU620" s="249" t="s">
        <v>145</v>
      </c>
      <c r="AY620" s="18" t="s">
        <v>125</v>
      </c>
      <c r="BE620" s="250">
        <f>IF(N620="základní",J620,0)</f>
        <v>0</v>
      </c>
      <c r="BF620" s="250">
        <f>IF(N620="snížená",J620,0)</f>
        <v>0</v>
      </c>
      <c r="BG620" s="250">
        <f>IF(N620="zákl. přenesená",J620,0)</f>
        <v>0</v>
      </c>
      <c r="BH620" s="250">
        <f>IF(N620="sníž. přenesená",J620,0)</f>
        <v>0</v>
      </c>
      <c r="BI620" s="250">
        <f>IF(N620="nulová",J620,0)</f>
        <v>0</v>
      </c>
      <c r="BJ620" s="18" t="s">
        <v>87</v>
      </c>
      <c r="BK620" s="250">
        <f>ROUND(I620*H620,2)</f>
        <v>0</v>
      </c>
      <c r="BL620" s="18" t="s">
        <v>132</v>
      </c>
      <c r="BM620" s="249" t="s">
        <v>745</v>
      </c>
    </row>
    <row r="621" s="2" customFormat="1">
      <c r="A621" s="39"/>
      <c r="B621" s="40"/>
      <c r="C621" s="41"/>
      <c r="D621" s="251" t="s">
        <v>134</v>
      </c>
      <c r="E621" s="41"/>
      <c r="F621" s="252" t="s">
        <v>746</v>
      </c>
      <c r="G621" s="41"/>
      <c r="H621" s="41"/>
      <c r="I621" s="145"/>
      <c r="J621" s="41"/>
      <c r="K621" s="41"/>
      <c r="L621" s="45"/>
      <c r="M621" s="253"/>
      <c r="N621" s="254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134</v>
      </c>
      <c r="AU621" s="18" t="s">
        <v>145</v>
      </c>
    </row>
    <row r="622" s="13" customFormat="1">
      <c r="A622" s="13"/>
      <c r="B622" s="255"/>
      <c r="C622" s="256"/>
      <c r="D622" s="251" t="s">
        <v>136</v>
      </c>
      <c r="E622" s="257" t="s">
        <v>1</v>
      </c>
      <c r="F622" s="258" t="s">
        <v>735</v>
      </c>
      <c r="G622" s="256"/>
      <c r="H622" s="259">
        <v>31.074000000000002</v>
      </c>
      <c r="I622" s="260"/>
      <c r="J622" s="256"/>
      <c r="K622" s="256"/>
      <c r="L622" s="261"/>
      <c r="M622" s="262"/>
      <c r="N622" s="263"/>
      <c r="O622" s="263"/>
      <c r="P622" s="263"/>
      <c r="Q622" s="263"/>
      <c r="R622" s="263"/>
      <c r="S622" s="263"/>
      <c r="T622" s="26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5" t="s">
        <v>136</v>
      </c>
      <c r="AU622" s="265" t="s">
        <v>145</v>
      </c>
      <c r="AV622" s="13" t="s">
        <v>89</v>
      </c>
      <c r="AW622" s="13" t="s">
        <v>34</v>
      </c>
      <c r="AX622" s="13" t="s">
        <v>79</v>
      </c>
      <c r="AY622" s="265" t="s">
        <v>125</v>
      </c>
    </row>
    <row r="623" s="13" customFormat="1">
      <c r="A623" s="13"/>
      <c r="B623" s="255"/>
      <c r="C623" s="256"/>
      <c r="D623" s="251" t="s">
        <v>136</v>
      </c>
      <c r="E623" s="257" t="s">
        <v>1</v>
      </c>
      <c r="F623" s="258" t="s">
        <v>736</v>
      </c>
      <c r="G623" s="256"/>
      <c r="H623" s="259">
        <v>147.916</v>
      </c>
      <c r="I623" s="260"/>
      <c r="J623" s="256"/>
      <c r="K623" s="256"/>
      <c r="L623" s="261"/>
      <c r="M623" s="262"/>
      <c r="N623" s="263"/>
      <c r="O623" s="263"/>
      <c r="P623" s="263"/>
      <c r="Q623" s="263"/>
      <c r="R623" s="263"/>
      <c r="S623" s="263"/>
      <c r="T623" s="26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65" t="s">
        <v>136</v>
      </c>
      <c r="AU623" s="265" t="s">
        <v>145</v>
      </c>
      <c r="AV623" s="13" t="s">
        <v>89</v>
      </c>
      <c r="AW623" s="13" t="s">
        <v>34</v>
      </c>
      <c r="AX623" s="13" t="s">
        <v>79</v>
      </c>
      <c r="AY623" s="265" t="s">
        <v>125</v>
      </c>
    </row>
    <row r="624" s="13" customFormat="1">
      <c r="A624" s="13"/>
      <c r="B624" s="255"/>
      <c r="C624" s="256"/>
      <c r="D624" s="251" t="s">
        <v>136</v>
      </c>
      <c r="E624" s="257" t="s">
        <v>1</v>
      </c>
      <c r="F624" s="258" t="s">
        <v>737</v>
      </c>
      <c r="G624" s="256"/>
      <c r="H624" s="259">
        <v>114.203</v>
      </c>
      <c r="I624" s="260"/>
      <c r="J624" s="256"/>
      <c r="K624" s="256"/>
      <c r="L624" s="261"/>
      <c r="M624" s="262"/>
      <c r="N624" s="263"/>
      <c r="O624" s="263"/>
      <c r="P624" s="263"/>
      <c r="Q624" s="263"/>
      <c r="R624" s="263"/>
      <c r="S624" s="263"/>
      <c r="T624" s="26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65" t="s">
        <v>136</v>
      </c>
      <c r="AU624" s="265" t="s">
        <v>145</v>
      </c>
      <c r="AV624" s="13" t="s">
        <v>89</v>
      </c>
      <c r="AW624" s="13" t="s">
        <v>34</v>
      </c>
      <c r="AX624" s="13" t="s">
        <v>79</v>
      </c>
      <c r="AY624" s="265" t="s">
        <v>125</v>
      </c>
    </row>
    <row r="625" s="13" customFormat="1">
      <c r="A625" s="13"/>
      <c r="B625" s="255"/>
      <c r="C625" s="256"/>
      <c r="D625" s="251" t="s">
        <v>136</v>
      </c>
      <c r="E625" s="257" t="s">
        <v>1</v>
      </c>
      <c r="F625" s="258" t="s">
        <v>738</v>
      </c>
      <c r="G625" s="256"/>
      <c r="H625" s="259">
        <v>125.139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65" t="s">
        <v>136</v>
      </c>
      <c r="AU625" s="265" t="s">
        <v>145</v>
      </c>
      <c r="AV625" s="13" t="s">
        <v>89</v>
      </c>
      <c r="AW625" s="13" t="s">
        <v>34</v>
      </c>
      <c r="AX625" s="13" t="s">
        <v>79</v>
      </c>
      <c r="AY625" s="265" t="s">
        <v>125</v>
      </c>
    </row>
    <row r="626" s="15" customFormat="1">
      <c r="A626" s="15"/>
      <c r="B626" s="281"/>
      <c r="C626" s="282"/>
      <c r="D626" s="251" t="s">
        <v>136</v>
      </c>
      <c r="E626" s="283" t="s">
        <v>1</v>
      </c>
      <c r="F626" s="284" t="s">
        <v>247</v>
      </c>
      <c r="G626" s="282"/>
      <c r="H626" s="285">
        <v>418.33199999999999</v>
      </c>
      <c r="I626" s="286"/>
      <c r="J626" s="282"/>
      <c r="K626" s="282"/>
      <c r="L626" s="287"/>
      <c r="M626" s="288"/>
      <c r="N626" s="289"/>
      <c r="O626" s="289"/>
      <c r="P626" s="289"/>
      <c r="Q626" s="289"/>
      <c r="R626" s="289"/>
      <c r="S626" s="289"/>
      <c r="T626" s="290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91" t="s">
        <v>136</v>
      </c>
      <c r="AU626" s="291" t="s">
        <v>145</v>
      </c>
      <c r="AV626" s="15" t="s">
        <v>145</v>
      </c>
      <c r="AW626" s="15" t="s">
        <v>34</v>
      </c>
      <c r="AX626" s="15" t="s">
        <v>79</v>
      </c>
      <c r="AY626" s="291" t="s">
        <v>125</v>
      </c>
    </row>
    <row r="627" s="13" customFormat="1">
      <c r="A627" s="13"/>
      <c r="B627" s="255"/>
      <c r="C627" s="256"/>
      <c r="D627" s="251" t="s">
        <v>136</v>
      </c>
      <c r="E627" s="257" t="s">
        <v>1</v>
      </c>
      <c r="F627" s="258" t="s">
        <v>739</v>
      </c>
      <c r="G627" s="256"/>
      <c r="H627" s="259">
        <v>7.125</v>
      </c>
      <c r="I627" s="260"/>
      <c r="J627" s="256"/>
      <c r="K627" s="256"/>
      <c r="L627" s="261"/>
      <c r="M627" s="262"/>
      <c r="N627" s="263"/>
      <c r="O627" s="263"/>
      <c r="P627" s="263"/>
      <c r="Q627" s="263"/>
      <c r="R627" s="263"/>
      <c r="S627" s="263"/>
      <c r="T627" s="26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65" t="s">
        <v>136</v>
      </c>
      <c r="AU627" s="265" t="s">
        <v>145</v>
      </c>
      <c r="AV627" s="13" t="s">
        <v>89</v>
      </c>
      <c r="AW627" s="13" t="s">
        <v>34</v>
      </c>
      <c r="AX627" s="13" t="s">
        <v>79</v>
      </c>
      <c r="AY627" s="265" t="s">
        <v>125</v>
      </c>
    </row>
    <row r="628" s="13" customFormat="1">
      <c r="A628" s="13"/>
      <c r="B628" s="255"/>
      <c r="C628" s="256"/>
      <c r="D628" s="251" t="s">
        <v>136</v>
      </c>
      <c r="E628" s="257" t="s">
        <v>1</v>
      </c>
      <c r="F628" s="258" t="s">
        <v>740</v>
      </c>
      <c r="G628" s="256"/>
      <c r="H628" s="259">
        <v>1.8360000000000001</v>
      </c>
      <c r="I628" s="260"/>
      <c r="J628" s="256"/>
      <c r="K628" s="256"/>
      <c r="L628" s="261"/>
      <c r="M628" s="262"/>
      <c r="N628" s="263"/>
      <c r="O628" s="263"/>
      <c r="P628" s="263"/>
      <c r="Q628" s="263"/>
      <c r="R628" s="263"/>
      <c r="S628" s="263"/>
      <c r="T628" s="26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5" t="s">
        <v>136</v>
      </c>
      <c r="AU628" s="265" t="s">
        <v>145</v>
      </c>
      <c r="AV628" s="13" t="s">
        <v>89</v>
      </c>
      <c r="AW628" s="13" t="s">
        <v>34</v>
      </c>
      <c r="AX628" s="13" t="s">
        <v>79</v>
      </c>
      <c r="AY628" s="265" t="s">
        <v>125</v>
      </c>
    </row>
    <row r="629" s="13" customFormat="1">
      <c r="A629" s="13"/>
      <c r="B629" s="255"/>
      <c r="C629" s="256"/>
      <c r="D629" s="251" t="s">
        <v>136</v>
      </c>
      <c r="E629" s="257" t="s">
        <v>1</v>
      </c>
      <c r="F629" s="258" t="s">
        <v>741</v>
      </c>
      <c r="G629" s="256"/>
      <c r="H629" s="259">
        <v>14.587</v>
      </c>
      <c r="I629" s="260"/>
      <c r="J629" s="256"/>
      <c r="K629" s="256"/>
      <c r="L629" s="261"/>
      <c r="M629" s="262"/>
      <c r="N629" s="263"/>
      <c r="O629" s="263"/>
      <c r="P629" s="263"/>
      <c r="Q629" s="263"/>
      <c r="R629" s="263"/>
      <c r="S629" s="263"/>
      <c r="T629" s="26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5" t="s">
        <v>136</v>
      </c>
      <c r="AU629" s="265" t="s">
        <v>145</v>
      </c>
      <c r="AV629" s="13" t="s">
        <v>89</v>
      </c>
      <c r="AW629" s="13" t="s">
        <v>34</v>
      </c>
      <c r="AX629" s="13" t="s">
        <v>79</v>
      </c>
      <c r="AY629" s="265" t="s">
        <v>125</v>
      </c>
    </row>
    <row r="630" s="15" customFormat="1">
      <c r="A630" s="15"/>
      <c r="B630" s="281"/>
      <c r="C630" s="282"/>
      <c r="D630" s="251" t="s">
        <v>136</v>
      </c>
      <c r="E630" s="283" t="s">
        <v>1</v>
      </c>
      <c r="F630" s="284" t="s">
        <v>247</v>
      </c>
      <c r="G630" s="282"/>
      <c r="H630" s="285">
        <v>23.547999999999998</v>
      </c>
      <c r="I630" s="286"/>
      <c r="J630" s="282"/>
      <c r="K630" s="282"/>
      <c r="L630" s="287"/>
      <c r="M630" s="288"/>
      <c r="N630" s="289"/>
      <c r="O630" s="289"/>
      <c r="P630" s="289"/>
      <c r="Q630" s="289"/>
      <c r="R630" s="289"/>
      <c r="S630" s="289"/>
      <c r="T630" s="290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91" t="s">
        <v>136</v>
      </c>
      <c r="AU630" s="291" t="s">
        <v>145</v>
      </c>
      <c r="AV630" s="15" t="s">
        <v>145</v>
      </c>
      <c r="AW630" s="15" t="s">
        <v>34</v>
      </c>
      <c r="AX630" s="15" t="s">
        <v>79</v>
      </c>
      <c r="AY630" s="291" t="s">
        <v>125</v>
      </c>
    </row>
    <row r="631" s="14" customFormat="1">
      <c r="A631" s="14"/>
      <c r="B631" s="266"/>
      <c r="C631" s="267"/>
      <c r="D631" s="251" t="s">
        <v>136</v>
      </c>
      <c r="E631" s="268" t="s">
        <v>1</v>
      </c>
      <c r="F631" s="269" t="s">
        <v>167</v>
      </c>
      <c r="G631" s="267"/>
      <c r="H631" s="270">
        <v>441.88</v>
      </c>
      <c r="I631" s="271"/>
      <c r="J631" s="267"/>
      <c r="K631" s="267"/>
      <c r="L631" s="272"/>
      <c r="M631" s="273"/>
      <c r="N631" s="274"/>
      <c r="O631" s="274"/>
      <c r="P631" s="274"/>
      <c r="Q631" s="274"/>
      <c r="R631" s="274"/>
      <c r="S631" s="274"/>
      <c r="T631" s="275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76" t="s">
        <v>136</v>
      </c>
      <c r="AU631" s="276" t="s">
        <v>145</v>
      </c>
      <c r="AV631" s="14" t="s">
        <v>132</v>
      </c>
      <c r="AW631" s="14" t="s">
        <v>34</v>
      </c>
      <c r="AX631" s="14" t="s">
        <v>87</v>
      </c>
      <c r="AY631" s="276" t="s">
        <v>125</v>
      </c>
    </row>
    <row r="632" s="2" customFormat="1" ht="21.75" customHeight="1">
      <c r="A632" s="39"/>
      <c r="B632" s="40"/>
      <c r="C632" s="237" t="s">
        <v>747</v>
      </c>
      <c r="D632" s="237" t="s">
        <v>128</v>
      </c>
      <c r="E632" s="238" t="s">
        <v>748</v>
      </c>
      <c r="F632" s="239" t="s">
        <v>749</v>
      </c>
      <c r="G632" s="240" t="s">
        <v>316</v>
      </c>
      <c r="H632" s="241">
        <v>119.54000000000001</v>
      </c>
      <c r="I632" s="242"/>
      <c r="J632" s="243">
        <f>ROUND(I632*H632,2)</f>
        <v>0</v>
      </c>
      <c r="K632" s="244"/>
      <c r="L632" s="45"/>
      <c r="M632" s="245" t="s">
        <v>1</v>
      </c>
      <c r="N632" s="246" t="s">
        <v>44</v>
      </c>
      <c r="O632" s="92"/>
      <c r="P632" s="247">
        <f>O632*H632</f>
        <v>0</v>
      </c>
      <c r="Q632" s="247">
        <v>0.0082500000000000004</v>
      </c>
      <c r="R632" s="247">
        <f>Q632*H632</f>
        <v>0.98620500000000011</v>
      </c>
      <c r="S632" s="247">
        <v>0</v>
      </c>
      <c r="T632" s="248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9" t="s">
        <v>132</v>
      </c>
      <c r="AT632" s="249" t="s">
        <v>128</v>
      </c>
      <c r="AU632" s="249" t="s">
        <v>145</v>
      </c>
      <c r="AY632" s="18" t="s">
        <v>125</v>
      </c>
      <c r="BE632" s="250">
        <f>IF(N632="základní",J632,0)</f>
        <v>0</v>
      </c>
      <c r="BF632" s="250">
        <f>IF(N632="snížená",J632,0)</f>
        <v>0</v>
      </c>
      <c r="BG632" s="250">
        <f>IF(N632="zákl. přenesená",J632,0)</f>
        <v>0</v>
      </c>
      <c r="BH632" s="250">
        <f>IF(N632="sníž. přenesená",J632,0)</f>
        <v>0</v>
      </c>
      <c r="BI632" s="250">
        <f>IF(N632="nulová",J632,0)</f>
        <v>0</v>
      </c>
      <c r="BJ632" s="18" t="s">
        <v>87</v>
      </c>
      <c r="BK632" s="250">
        <f>ROUND(I632*H632,2)</f>
        <v>0</v>
      </c>
      <c r="BL632" s="18" t="s">
        <v>132</v>
      </c>
      <c r="BM632" s="249" t="s">
        <v>750</v>
      </c>
    </row>
    <row r="633" s="2" customFormat="1">
      <c r="A633" s="39"/>
      <c r="B633" s="40"/>
      <c r="C633" s="41"/>
      <c r="D633" s="251" t="s">
        <v>134</v>
      </c>
      <c r="E633" s="41"/>
      <c r="F633" s="252" t="s">
        <v>751</v>
      </c>
      <c r="G633" s="41"/>
      <c r="H633" s="41"/>
      <c r="I633" s="145"/>
      <c r="J633" s="41"/>
      <c r="K633" s="41"/>
      <c r="L633" s="45"/>
      <c r="M633" s="253"/>
      <c r="N633" s="254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134</v>
      </c>
      <c r="AU633" s="18" t="s">
        <v>145</v>
      </c>
    </row>
    <row r="634" s="13" customFormat="1">
      <c r="A634" s="13"/>
      <c r="B634" s="255"/>
      <c r="C634" s="256"/>
      <c r="D634" s="251" t="s">
        <v>136</v>
      </c>
      <c r="E634" s="257" t="s">
        <v>1</v>
      </c>
      <c r="F634" s="258" t="s">
        <v>752</v>
      </c>
      <c r="G634" s="256"/>
      <c r="H634" s="259">
        <v>119.54000000000001</v>
      </c>
      <c r="I634" s="260"/>
      <c r="J634" s="256"/>
      <c r="K634" s="256"/>
      <c r="L634" s="261"/>
      <c r="M634" s="262"/>
      <c r="N634" s="263"/>
      <c r="O634" s="263"/>
      <c r="P634" s="263"/>
      <c r="Q634" s="263"/>
      <c r="R634" s="263"/>
      <c r="S634" s="263"/>
      <c r="T634" s="26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65" t="s">
        <v>136</v>
      </c>
      <c r="AU634" s="265" t="s">
        <v>145</v>
      </c>
      <c r="AV634" s="13" t="s">
        <v>89</v>
      </c>
      <c r="AW634" s="13" t="s">
        <v>34</v>
      </c>
      <c r="AX634" s="13" t="s">
        <v>87</v>
      </c>
      <c r="AY634" s="265" t="s">
        <v>125</v>
      </c>
    </row>
    <row r="635" s="2" customFormat="1" ht="16.5" customHeight="1">
      <c r="A635" s="39"/>
      <c r="B635" s="40"/>
      <c r="C635" s="292" t="s">
        <v>753</v>
      </c>
      <c r="D635" s="292" t="s">
        <v>263</v>
      </c>
      <c r="E635" s="293" t="s">
        <v>754</v>
      </c>
      <c r="F635" s="294" t="s">
        <v>755</v>
      </c>
      <c r="G635" s="295" t="s">
        <v>316</v>
      </c>
      <c r="H635" s="296">
        <v>121.931</v>
      </c>
      <c r="I635" s="297"/>
      <c r="J635" s="298">
        <f>ROUND(I635*H635,2)</f>
        <v>0</v>
      </c>
      <c r="K635" s="299"/>
      <c r="L635" s="300"/>
      <c r="M635" s="301" t="s">
        <v>1</v>
      </c>
      <c r="N635" s="302" t="s">
        <v>44</v>
      </c>
      <c r="O635" s="92"/>
      <c r="P635" s="247">
        <f>O635*H635</f>
        <v>0</v>
      </c>
      <c r="Q635" s="247">
        <v>0.0020999999999999999</v>
      </c>
      <c r="R635" s="247">
        <f>Q635*H635</f>
        <v>0.25605509999999998</v>
      </c>
      <c r="S635" s="247">
        <v>0</v>
      </c>
      <c r="T635" s="248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49" t="s">
        <v>174</v>
      </c>
      <c r="AT635" s="249" t="s">
        <v>263</v>
      </c>
      <c r="AU635" s="249" t="s">
        <v>145</v>
      </c>
      <c r="AY635" s="18" t="s">
        <v>125</v>
      </c>
      <c r="BE635" s="250">
        <f>IF(N635="základní",J635,0)</f>
        <v>0</v>
      </c>
      <c r="BF635" s="250">
        <f>IF(N635="snížená",J635,0)</f>
        <v>0</v>
      </c>
      <c r="BG635" s="250">
        <f>IF(N635="zákl. přenesená",J635,0)</f>
        <v>0</v>
      </c>
      <c r="BH635" s="250">
        <f>IF(N635="sníž. přenesená",J635,0)</f>
        <v>0</v>
      </c>
      <c r="BI635" s="250">
        <f>IF(N635="nulová",J635,0)</f>
        <v>0</v>
      </c>
      <c r="BJ635" s="18" t="s">
        <v>87</v>
      </c>
      <c r="BK635" s="250">
        <f>ROUND(I635*H635,2)</f>
        <v>0</v>
      </c>
      <c r="BL635" s="18" t="s">
        <v>132</v>
      </c>
      <c r="BM635" s="249" t="s">
        <v>756</v>
      </c>
    </row>
    <row r="636" s="2" customFormat="1">
      <c r="A636" s="39"/>
      <c r="B636" s="40"/>
      <c r="C636" s="41"/>
      <c r="D636" s="251" t="s">
        <v>134</v>
      </c>
      <c r="E636" s="41"/>
      <c r="F636" s="252" t="s">
        <v>755</v>
      </c>
      <c r="G636" s="41"/>
      <c r="H636" s="41"/>
      <c r="I636" s="145"/>
      <c r="J636" s="41"/>
      <c r="K636" s="41"/>
      <c r="L636" s="45"/>
      <c r="M636" s="253"/>
      <c r="N636" s="254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134</v>
      </c>
      <c r="AU636" s="18" t="s">
        <v>145</v>
      </c>
    </row>
    <row r="637" s="13" customFormat="1">
      <c r="A637" s="13"/>
      <c r="B637" s="255"/>
      <c r="C637" s="256"/>
      <c r="D637" s="251" t="s">
        <v>136</v>
      </c>
      <c r="E637" s="257" t="s">
        <v>1</v>
      </c>
      <c r="F637" s="258" t="s">
        <v>752</v>
      </c>
      <c r="G637" s="256"/>
      <c r="H637" s="259">
        <v>119.54000000000001</v>
      </c>
      <c r="I637" s="260"/>
      <c r="J637" s="256"/>
      <c r="K637" s="256"/>
      <c r="L637" s="261"/>
      <c r="M637" s="262"/>
      <c r="N637" s="263"/>
      <c r="O637" s="263"/>
      <c r="P637" s="263"/>
      <c r="Q637" s="263"/>
      <c r="R637" s="263"/>
      <c r="S637" s="263"/>
      <c r="T637" s="26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65" t="s">
        <v>136</v>
      </c>
      <c r="AU637" s="265" t="s">
        <v>145</v>
      </c>
      <c r="AV637" s="13" t="s">
        <v>89</v>
      </c>
      <c r="AW637" s="13" t="s">
        <v>34</v>
      </c>
      <c r="AX637" s="13" t="s">
        <v>87</v>
      </c>
      <c r="AY637" s="265" t="s">
        <v>125</v>
      </c>
    </row>
    <row r="638" s="13" customFormat="1">
      <c r="A638" s="13"/>
      <c r="B638" s="255"/>
      <c r="C638" s="256"/>
      <c r="D638" s="251" t="s">
        <v>136</v>
      </c>
      <c r="E638" s="256"/>
      <c r="F638" s="258" t="s">
        <v>757</v>
      </c>
      <c r="G638" s="256"/>
      <c r="H638" s="259">
        <v>121.931</v>
      </c>
      <c r="I638" s="260"/>
      <c r="J638" s="256"/>
      <c r="K638" s="256"/>
      <c r="L638" s="261"/>
      <c r="M638" s="262"/>
      <c r="N638" s="263"/>
      <c r="O638" s="263"/>
      <c r="P638" s="263"/>
      <c r="Q638" s="263"/>
      <c r="R638" s="263"/>
      <c r="S638" s="263"/>
      <c r="T638" s="26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5" t="s">
        <v>136</v>
      </c>
      <c r="AU638" s="265" t="s">
        <v>145</v>
      </c>
      <c r="AV638" s="13" t="s">
        <v>89</v>
      </c>
      <c r="AW638" s="13" t="s">
        <v>4</v>
      </c>
      <c r="AX638" s="13" t="s">
        <v>87</v>
      </c>
      <c r="AY638" s="265" t="s">
        <v>125</v>
      </c>
    </row>
    <row r="639" s="2" customFormat="1" ht="21.75" customHeight="1">
      <c r="A639" s="39"/>
      <c r="B639" s="40"/>
      <c r="C639" s="237" t="s">
        <v>758</v>
      </c>
      <c r="D639" s="237" t="s">
        <v>128</v>
      </c>
      <c r="E639" s="238" t="s">
        <v>759</v>
      </c>
      <c r="F639" s="239" t="s">
        <v>760</v>
      </c>
      <c r="G639" s="240" t="s">
        <v>316</v>
      </c>
      <c r="H639" s="241">
        <v>441.88</v>
      </c>
      <c r="I639" s="242"/>
      <c r="J639" s="243">
        <f>ROUND(I639*H639,2)</f>
        <v>0</v>
      </c>
      <c r="K639" s="244"/>
      <c r="L639" s="45"/>
      <c r="M639" s="245" t="s">
        <v>1</v>
      </c>
      <c r="N639" s="246" t="s">
        <v>44</v>
      </c>
      <c r="O639" s="92"/>
      <c r="P639" s="247">
        <f>O639*H639</f>
        <v>0</v>
      </c>
      <c r="Q639" s="247">
        <v>0.0026800000000000001</v>
      </c>
      <c r="R639" s="247">
        <f>Q639*H639</f>
        <v>1.1842384000000001</v>
      </c>
      <c r="S639" s="247">
        <v>0</v>
      </c>
      <c r="T639" s="248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9" t="s">
        <v>132</v>
      </c>
      <c r="AT639" s="249" t="s">
        <v>128</v>
      </c>
      <c r="AU639" s="249" t="s">
        <v>145</v>
      </c>
      <c r="AY639" s="18" t="s">
        <v>125</v>
      </c>
      <c r="BE639" s="250">
        <f>IF(N639="základní",J639,0)</f>
        <v>0</v>
      </c>
      <c r="BF639" s="250">
        <f>IF(N639="snížená",J639,0)</f>
        <v>0</v>
      </c>
      <c r="BG639" s="250">
        <f>IF(N639="zákl. přenesená",J639,0)</f>
        <v>0</v>
      </c>
      <c r="BH639" s="250">
        <f>IF(N639="sníž. přenesená",J639,0)</f>
        <v>0</v>
      </c>
      <c r="BI639" s="250">
        <f>IF(N639="nulová",J639,0)</f>
        <v>0</v>
      </c>
      <c r="BJ639" s="18" t="s">
        <v>87</v>
      </c>
      <c r="BK639" s="250">
        <f>ROUND(I639*H639,2)</f>
        <v>0</v>
      </c>
      <c r="BL639" s="18" t="s">
        <v>132</v>
      </c>
      <c r="BM639" s="249" t="s">
        <v>761</v>
      </c>
    </row>
    <row r="640" s="2" customFormat="1">
      <c r="A640" s="39"/>
      <c r="B640" s="40"/>
      <c r="C640" s="41"/>
      <c r="D640" s="251" t="s">
        <v>134</v>
      </c>
      <c r="E640" s="41"/>
      <c r="F640" s="252" t="s">
        <v>762</v>
      </c>
      <c r="G640" s="41"/>
      <c r="H640" s="41"/>
      <c r="I640" s="145"/>
      <c r="J640" s="41"/>
      <c r="K640" s="41"/>
      <c r="L640" s="45"/>
      <c r="M640" s="253"/>
      <c r="N640" s="254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134</v>
      </c>
      <c r="AU640" s="18" t="s">
        <v>145</v>
      </c>
    </row>
    <row r="641" s="13" customFormat="1">
      <c r="A641" s="13"/>
      <c r="B641" s="255"/>
      <c r="C641" s="256"/>
      <c r="D641" s="251" t="s">
        <v>136</v>
      </c>
      <c r="E641" s="257" t="s">
        <v>1</v>
      </c>
      <c r="F641" s="258" t="s">
        <v>763</v>
      </c>
      <c r="G641" s="256"/>
      <c r="H641" s="259">
        <v>441.88</v>
      </c>
      <c r="I641" s="260"/>
      <c r="J641" s="256"/>
      <c r="K641" s="256"/>
      <c r="L641" s="261"/>
      <c r="M641" s="262"/>
      <c r="N641" s="263"/>
      <c r="O641" s="263"/>
      <c r="P641" s="263"/>
      <c r="Q641" s="263"/>
      <c r="R641" s="263"/>
      <c r="S641" s="263"/>
      <c r="T641" s="26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65" t="s">
        <v>136</v>
      </c>
      <c r="AU641" s="265" t="s">
        <v>145</v>
      </c>
      <c r="AV641" s="13" t="s">
        <v>89</v>
      </c>
      <c r="AW641" s="13" t="s">
        <v>34</v>
      </c>
      <c r="AX641" s="13" t="s">
        <v>87</v>
      </c>
      <c r="AY641" s="265" t="s">
        <v>125</v>
      </c>
    </row>
    <row r="642" s="2" customFormat="1" ht="21.75" customHeight="1">
      <c r="A642" s="39"/>
      <c r="B642" s="40"/>
      <c r="C642" s="237" t="s">
        <v>764</v>
      </c>
      <c r="D642" s="237" t="s">
        <v>128</v>
      </c>
      <c r="E642" s="238" t="s">
        <v>765</v>
      </c>
      <c r="F642" s="239" t="s">
        <v>766</v>
      </c>
      <c r="G642" s="240" t="s">
        <v>316</v>
      </c>
      <c r="H642" s="241">
        <v>80.010000000000005</v>
      </c>
      <c r="I642" s="242"/>
      <c r="J642" s="243">
        <f>ROUND(I642*H642,2)</f>
        <v>0</v>
      </c>
      <c r="K642" s="244"/>
      <c r="L642" s="45"/>
      <c r="M642" s="245" t="s">
        <v>1</v>
      </c>
      <c r="N642" s="246" t="s">
        <v>44</v>
      </c>
      <c r="O642" s="92"/>
      <c r="P642" s="247">
        <f>O642*H642</f>
        <v>0</v>
      </c>
      <c r="Q642" s="247">
        <v>0.0036800000000000001</v>
      </c>
      <c r="R642" s="247">
        <f>Q642*H642</f>
        <v>0.29443680000000005</v>
      </c>
      <c r="S642" s="247">
        <v>0</v>
      </c>
      <c r="T642" s="248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9" t="s">
        <v>132</v>
      </c>
      <c r="AT642" s="249" t="s">
        <v>128</v>
      </c>
      <c r="AU642" s="249" t="s">
        <v>145</v>
      </c>
      <c r="AY642" s="18" t="s">
        <v>125</v>
      </c>
      <c r="BE642" s="250">
        <f>IF(N642="základní",J642,0)</f>
        <v>0</v>
      </c>
      <c r="BF642" s="250">
        <f>IF(N642="snížená",J642,0)</f>
        <v>0</v>
      </c>
      <c r="BG642" s="250">
        <f>IF(N642="zákl. přenesená",J642,0)</f>
        <v>0</v>
      </c>
      <c r="BH642" s="250">
        <f>IF(N642="sníž. přenesená",J642,0)</f>
        <v>0</v>
      </c>
      <c r="BI642" s="250">
        <f>IF(N642="nulová",J642,0)</f>
        <v>0</v>
      </c>
      <c r="BJ642" s="18" t="s">
        <v>87</v>
      </c>
      <c r="BK642" s="250">
        <f>ROUND(I642*H642,2)</f>
        <v>0</v>
      </c>
      <c r="BL642" s="18" t="s">
        <v>132</v>
      </c>
      <c r="BM642" s="249" t="s">
        <v>767</v>
      </c>
    </row>
    <row r="643" s="2" customFormat="1">
      <c r="A643" s="39"/>
      <c r="B643" s="40"/>
      <c r="C643" s="41"/>
      <c r="D643" s="251" t="s">
        <v>134</v>
      </c>
      <c r="E643" s="41"/>
      <c r="F643" s="252" t="s">
        <v>768</v>
      </c>
      <c r="G643" s="41"/>
      <c r="H643" s="41"/>
      <c r="I643" s="145"/>
      <c r="J643" s="41"/>
      <c r="K643" s="41"/>
      <c r="L643" s="45"/>
      <c r="M643" s="253"/>
      <c r="N643" s="254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134</v>
      </c>
      <c r="AU643" s="18" t="s">
        <v>145</v>
      </c>
    </row>
    <row r="644" s="13" customFormat="1">
      <c r="A644" s="13"/>
      <c r="B644" s="255"/>
      <c r="C644" s="256"/>
      <c r="D644" s="251" t="s">
        <v>136</v>
      </c>
      <c r="E644" s="257" t="s">
        <v>1</v>
      </c>
      <c r="F644" s="258" t="s">
        <v>769</v>
      </c>
      <c r="G644" s="256"/>
      <c r="H644" s="259">
        <v>80.010000000000005</v>
      </c>
      <c r="I644" s="260"/>
      <c r="J644" s="256"/>
      <c r="K644" s="256"/>
      <c r="L644" s="261"/>
      <c r="M644" s="262"/>
      <c r="N644" s="263"/>
      <c r="O644" s="263"/>
      <c r="P644" s="263"/>
      <c r="Q644" s="263"/>
      <c r="R644" s="263"/>
      <c r="S644" s="263"/>
      <c r="T644" s="26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65" t="s">
        <v>136</v>
      </c>
      <c r="AU644" s="265" t="s">
        <v>145</v>
      </c>
      <c r="AV644" s="13" t="s">
        <v>89</v>
      </c>
      <c r="AW644" s="13" t="s">
        <v>34</v>
      </c>
      <c r="AX644" s="13" t="s">
        <v>87</v>
      </c>
      <c r="AY644" s="265" t="s">
        <v>125</v>
      </c>
    </row>
    <row r="645" s="2" customFormat="1" ht="16.5" customHeight="1">
      <c r="A645" s="39"/>
      <c r="B645" s="40"/>
      <c r="C645" s="237" t="s">
        <v>770</v>
      </c>
      <c r="D645" s="237" t="s">
        <v>128</v>
      </c>
      <c r="E645" s="238" t="s">
        <v>771</v>
      </c>
      <c r="F645" s="239" t="s">
        <v>772</v>
      </c>
      <c r="G645" s="240" t="s">
        <v>316</v>
      </c>
      <c r="H645" s="241">
        <v>60.174999999999997</v>
      </c>
      <c r="I645" s="242"/>
      <c r="J645" s="243">
        <f>ROUND(I645*H645,2)</f>
        <v>0</v>
      </c>
      <c r="K645" s="244"/>
      <c r="L645" s="45"/>
      <c r="M645" s="245" t="s">
        <v>1</v>
      </c>
      <c r="N645" s="246" t="s">
        <v>44</v>
      </c>
      <c r="O645" s="92"/>
      <c r="P645" s="247">
        <f>O645*H645</f>
        <v>0</v>
      </c>
      <c r="Q645" s="247">
        <v>0</v>
      </c>
      <c r="R645" s="247">
        <f>Q645*H645</f>
        <v>0</v>
      </c>
      <c r="S645" s="247">
        <v>0</v>
      </c>
      <c r="T645" s="248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49" t="s">
        <v>132</v>
      </c>
      <c r="AT645" s="249" t="s">
        <v>128</v>
      </c>
      <c r="AU645" s="249" t="s">
        <v>145</v>
      </c>
      <c r="AY645" s="18" t="s">
        <v>125</v>
      </c>
      <c r="BE645" s="250">
        <f>IF(N645="základní",J645,0)</f>
        <v>0</v>
      </c>
      <c r="BF645" s="250">
        <f>IF(N645="snížená",J645,0)</f>
        <v>0</v>
      </c>
      <c r="BG645" s="250">
        <f>IF(N645="zákl. přenesená",J645,0)</f>
        <v>0</v>
      </c>
      <c r="BH645" s="250">
        <f>IF(N645="sníž. přenesená",J645,0)</f>
        <v>0</v>
      </c>
      <c r="BI645" s="250">
        <f>IF(N645="nulová",J645,0)</f>
        <v>0</v>
      </c>
      <c r="BJ645" s="18" t="s">
        <v>87</v>
      </c>
      <c r="BK645" s="250">
        <f>ROUND(I645*H645,2)</f>
        <v>0</v>
      </c>
      <c r="BL645" s="18" t="s">
        <v>132</v>
      </c>
      <c r="BM645" s="249" t="s">
        <v>773</v>
      </c>
    </row>
    <row r="646" s="2" customFormat="1">
      <c r="A646" s="39"/>
      <c r="B646" s="40"/>
      <c r="C646" s="41"/>
      <c r="D646" s="251" t="s">
        <v>134</v>
      </c>
      <c r="E646" s="41"/>
      <c r="F646" s="252" t="s">
        <v>774</v>
      </c>
      <c r="G646" s="41"/>
      <c r="H646" s="41"/>
      <c r="I646" s="145"/>
      <c r="J646" s="41"/>
      <c r="K646" s="41"/>
      <c r="L646" s="45"/>
      <c r="M646" s="253"/>
      <c r="N646" s="254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134</v>
      </c>
      <c r="AU646" s="18" t="s">
        <v>145</v>
      </c>
    </row>
    <row r="647" s="13" customFormat="1">
      <c r="A647" s="13"/>
      <c r="B647" s="255"/>
      <c r="C647" s="256"/>
      <c r="D647" s="251" t="s">
        <v>136</v>
      </c>
      <c r="E647" s="257" t="s">
        <v>1</v>
      </c>
      <c r="F647" s="258" t="s">
        <v>775</v>
      </c>
      <c r="G647" s="256"/>
      <c r="H647" s="259">
        <v>16.625</v>
      </c>
      <c r="I647" s="260"/>
      <c r="J647" s="256"/>
      <c r="K647" s="256"/>
      <c r="L647" s="261"/>
      <c r="M647" s="262"/>
      <c r="N647" s="263"/>
      <c r="O647" s="263"/>
      <c r="P647" s="263"/>
      <c r="Q647" s="263"/>
      <c r="R647" s="263"/>
      <c r="S647" s="263"/>
      <c r="T647" s="26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5" t="s">
        <v>136</v>
      </c>
      <c r="AU647" s="265" t="s">
        <v>145</v>
      </c>
      <c r="AV647" s="13" t="s">
        <v>89</v>
      </c>
      <c r="AW647" s="13" t="s">
        <v>34</v>
      </c>
      <c r="AX647" s="13" t="s">
        <v>79</v>
      </c>
      <c r="AY647" s="265" t="s">
        <v>125</v>
      </c>
    </row>
    <row r="648" s="13" customFormat="1">
      <c r="A648" s="13"/>
      <c r="B648" s="255"/>
      <c r="C648" s="256"/>
      <c r="D648" s="251" t="s">
        <v>136</v>
      </c>
      <c r="E648" s="257" t="s">
        <v>1</v>
      </c>
      <c r="F648" s="258" t="s">
        <v>776</v>
      </c>
      <c r="G648" s="256"/>
      <c r="H648" s="259">
        <v>7.9500000000000002</v>
      </c>
      <c r="I648" s="260"/>
      <c r="J648" s="256"/>
      <c r="K648" s="256"/>
      <c r="L648" s="261"/>
      <c r="M648" s="262"/>
      <c r="N648" s="263"/>
      <c r="O648" s="263"/>
      <c r="P648" s="263"/>
      <c r="Q648" s="263"/>
      <c r="R648" s="263"/>
      <c r="S648" s="263"/>
      <c r="T648" s="26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5" t="s">
        <v>136</v>
      </c>
      <c r="AU648" s="265" t="s">
        <v>145</v>
      </c>
      <c r="AV648" s="13" t="s">
        <v>89</v>
      </c>
      <c r="AW648" s="13" t="s">
        <v>34</v>
      </c>
      <c r="AX648" s="13" t="s">
        <v>79</v>
      </c>
      <c r="AY648" s="265" t="s">
        <v>125</v>
      </c>
    </row>
    <row r="649" s="13" customFormat="1">
      <c r="A649" s="13"/>
      <c r="B649" s="255"/>
      <c r="C649" s="256"/>
      <c r="D649" s="251" t="s">
        <v>136</v>
      </c>
      <c r="E649" s="257" t="s">
        <v>1</v>
      </c>
      <c r="F649" s="258" t="s">
        <v>777</v>
      </c>
      <c r="G649" s="256"/>
      <c r="H649" s="259">
        <v>35.600000000000001</v>
      </c>
      <c r="I649" s="260"/>
      <c r="J649" s="256"/>
      <c r="K649" s="256"/>
      <c r="L649" s="261"/>
      <c r="M649" s="262"/>
      <c r="N649" s="263"/>
      <c r="O649" s="263"/>
      <c r="P649" s="263"/>
      <c r="Q649" s="263"/>
      <c r="R649" s="263"/>
      <c r="S649" s="263"/>
      <c r="T649" s="26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65" t="s">
        <v>136</v>
      </c>
      <c r="AU649" s="265" t="s">
        <v>145</v>
      </c>
      <c r="AV649" s="13" t="s">
        <v>89</v>
      </c>
      <c r="AW649" s="13" t="s">
        <v>34</v>
      </c>
      <c r="AX649" s="13" t="s">
        <v>79</v>
      </c>
      <c r="AY649" s="265" t="s">
        <v>125</v>
      </c>
    </row>
    <row r="650" s="14" customFormat="1">
      <c r="A650" s="14"/>
      <c r="B650" s="266"/>
      <c r="C650" s="267"/>
      <c r="D650" s="251" t="s">
        <v>136</v>
      </c>
      <c r="E650" s="268" t="s">
        <v>1</v>
      </c>
      <c r="F650" s="269" t="s">
        <v>167</v>
      </c>
      <c r="G650" s="267"/>
      <c r="H650" s="270">
        <v>60.174999999999997</v>
      </c>
      <c r="I650" s="271"/>
      <c r="J650" s="267"/>
      <c r="K650" s="267"/>
      <c r="L650" s="272"/>
      <c r="M650" s="273"/>
      <c r="N650" s="274"/>
      <c r="O650" s="274"/>
      <c r="P650" s="274"/>
      <c r="Q650" s="274"/>
      <c r="R650" s="274"/>
      <c r="S650" s="274"/>
      <c r="T650" s="27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76" t="s">
        <v>136</v>
      </c>
      <c r="AU650" s="276" t="s">
        <v>145</v>
      </c>
      <c r="AV650" s="14" t="s">
        <v>132</v>
      </c>
      <c r="AW650" s="14" t="s">
        <v>34</v>
      </c>
      <c r="AX650" s="14" t="s">
        <v>87</v>
      </c>
      <c r="AY650" s="276" t="s">
        <v>125</v>
      </c>
    </row>
    <row r="651" s="12" customFormat="1" ht="20.88" customHeight="1">
      <c r="A651" s="12"/>
      <c r="B651" s="221"/>
      <c r="C651" s="222"/>
      <c r="D651" s="223" t="s">
        <v>78</v>
      </c>
      <c r="E651" s="235" t="s">
        <v>710</v>
      </c>
      <c r="F651" s="235" t="s">
        <v>778</v>
      </c>
      <c r="G651" s="222"/>
      <c r="H651" s="222"/>
      <c r="I651" s="225"/>
      <c r="J651" s="236">
        <f>BK651</f>
        <v>0</v>
      </c>
      <c r="K651" s="222"/>
      <c r="L651" s="227"/>
      <c r="M651" s="228"/>
      <c r="N651" s="229"/>
      <c r="O651" s="229"/>
      <c r="P651" s="230">
        <f>SUM(P652:P693)</f>
        <v>0</v>
      </c>
      <c r="Q651" s="229"/>
      <c r="R651" s="230">
        <f>SUM(R652:R693)</f>
        <v>60.969996829999999</v>
      </c>
      <c r="S651" s="229"/>
      <c r="T651" s="231">
        <f>SUM(T652:T693)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32" t="s">
        <v>87</v>
      </c>
      <c r="AT651" s="233" t="s">
        <v>78</v>
      </c>
      <c r="AU651" s="233" t="s">
        <v>89</v>
      </c>
      <c r="AY651" s="232" t="s">
        <v>125</v>
      </c>
      <c r="BK651" s="234">
        <f>SUM(BK652:BK693)</f>
        <v>0</v>
      </c>
    </row>
    <row r="652" s="2" customFormat="1" ht="21.75" customHeight="1">
      <c r="A652" s="39"/>
      <c r="B652" s="40"/>
      <c r="C652" s="237" t="s">
        <v>779</v>
      </c>
      <c r="D652" s="237" t="s">
        <v>128</v>
      </c>
      <c r="E652" s="238" t="s">
        <v>780</v>
      </c>
      <c r="F652" s="239" t="s">
        <v>781</v>
      </c>
      <c r="G652" s="240" t="s">
        <v>131</v>
      </c>
      <c r="H652" s="241">
        <v>15.324</v>
      </c>
      <c r="I652" s="242"/>
      <c r="J652" s="243">
        <f>ROUND(I652*H652,2)</f>
        <v>0</v>
      </c>
      <c r="K652" s="244"/>
      <c r="L652" s="45"/>
      <c r="M652" s="245" t="s">
        <v>1</v>
      </c>
      <c r="N652" s="246" t="s">
        <v>44</v>
      </c>
      <c r="O652" s="92"/>
      <c r="P652" s="247">
        <f>O652*H652</f>
        <v>0</v>
      </c>
      <c r="Q652" s="247">
        <v>2.45329</v>
      </c>
      <c r="R652" s="247">
        <f>Q652*H652</f>
        <v>37.59421596</v>
      </c>
      <c r="S652" s="247">
        <v>0</v>
      </c>
      <c r="T652" s="248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9" t="s">
        <v>132</v>
      </c>
      <c r="AT652" s="249" t="s">
        <v>128</v>
      </c>
      <c r="AU652" s="249" t="s">
        <v>145</v>
      </c>
      <c r="AY652" s="18" t="s">
        <v>125</v>
      </c>
      <c r="BE652" s="250">
        <f>IF(N652="základní",J652,0)</f>
        <v>0</v>
      </c>
      <c r="BF652" s="250">
        <f>IF(N652="snížená",J652,0)</f>
        <v>0</v>
      </c>
      <c r="BG652" s="250">
        <f>IF(N652="zákl. přenesená",J652,0)</f>
        <v>0</v>
      </c>
      <c r="BH652" s="250">
        <f>IF(N652="sníž. přenesená",J652,0)</f>
        <v>0</v>
      </c>
      <c r="BI652" s="250">
        <f>IF(N652="nulová",J652,0)</f>
        <v>0</v>
      </c>
      <c r="BJ652" s="18" t="s">
        <v>87</v>
      </c>
      <c r="BK652" s="250">
        <f>ROUND(I652*H652,2)</f>
        <v>0</v>
      </c>
      <c r="BL652" s="18" t="s">
        <v>132</v>
      </c>
      <c r="BM652" s="249" t="s">
        <v>782</v>
      </c>
    </row>
    <row r="653" s="2" customFormat="1">
      <c r="A653" s="39"/>
      <c r="B653" s="40"/>
      <c r="C653" s="41"/>
      <c r="D653" s="251" t="s">
        <v>134</v>
      </c>
      <c r="E653" s="41"/>
      <c r="F653" s="252" t="s">
        <v>783</v>
      </c>
      <c r="G653" s="41"/>
      <c r="H653" s="41"/>
      <c r="I653" s="145"/>
      <c r="J653" s="41"/>
      <c r="K653" s="41"/>
      <c r="L653" s="45"/>
      <c r="M653" s="253"/>
      <c r="N653" s="254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134</v>
      </c>
      <c r="AU653" s="18" t="s">
        <v>145</v>
      </c>
    </row>
    <row r="654" s="13" customFormat="1">
      <c r="A654" s="13"/>
      <c r="B654" s="255"/>
      <c r="C654" s="256"/>
      <c r="D654" s="251" t="s">
        <v>136</v>
      </c>
      <c r="E654" s="257" t="s">
        <v>1</v>
      </c>
      <c r="F654" s="258" t="s">
        <v>784</v>
      </c>
      <c r="G654" s="256"/>
      <c r="H654" s="259">
        <v>3.7669999999999999</v>
      </c>
      <c r="I654" s="260"/>
      <c r="J654" s="256"/>
      <c r="K654" s="256"/>
      <c r="L654" s="261"/>
      <c r="M654" s="262"/>
      <c r="N654" s="263"/>
      <c r="O654" s="263"/>
      <c r="P654" s="263"/>
      <c r="Q654" s="263"/>
      <c r="R654" s="263"/>
      <c r="S654" s="263"/>
      <c r="T654" s="26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5" t="s">
        <v>136</v>
      </c>
      <c r="AU654" s="265" t="s">
        <v>145</v>
      </c>
      <c r="AV654" s="13" t="s">
        <v>89</v>
      </c>
      <c r="AW654" s="13" t="s">
        <v>34</v>
      </c>
      <c r="AX654" s="13" t="s">
        <v>79</v>
      </c>
      <c r="AY654" s="265" t="s">
        <v>125</v>
      </c>
    </row>
    <row r="655" s="13" customFormat="1">
      <c r="A655" s="13"/>
      <c r="B655" s="255"/>
      <c r="C655" s="256"/>
      <c r="D655" s="251" t="s">
        <v>136</v>
      </c>
      <c r="E655" s="257" t="s">
        <v>1</v>
      </c>
      <c r="F655" s="258" t="s">
        <v>785</v>
      </c>
      <c r="G655" s="256"/>
      <c r="H655" s="259">
        <v>11.557</v>
      </c>
      <c r="I655" s="260"/>
      <c r="J655" s="256"/>
      <c r="K655" s="256"/>
      <c r="L655" s="261"/>
      <c r="M655" s="262"/>
      <c r="N655" s="263"/>
      <c r="O655" s="263"/>
      <c r="P655" s="263"/>
      <c r="Q655" s="263"/>
      <c r="R655" s="263"/>
      <c r="S655" s="263"/>
      <c r="T655" s="26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65" t="s">
        <v>136</v>
      </c>
      <c r="AU655" s="265" t="s">
        <v>145</v>
      </c>
      <c r="AV655" s="13" t="s">
        <v>89</v>
      </c>
      <c r="AW655" s="13" t="s">
        <v>34</v>
      </c>
      <c r="AX655" s="13" t="s">
        <v>79</v>
      </c>
      <c r="AY655" s="265" t="s">
        <v>125</v>
      </c>
    </row>
    <row r="656" s="14" customFormat="1">
      <c r="A656" s="14"/>
      <c r="B656" s="266"/>
      <c r="C656" s="267"/>
      <c r="D656" s="251" t="s">
        <v>136</v>
      </c>
      <c r="E656" s="268" t="s">
        <v>1</v>
      </c>
      <c r="F656" s="269" t="s">
        <v>167</v>
      </c>
      <c r="G656" s="267"/>
      <c r="H656" s="270">
        <v>15.324</v>
      </c>
      <c r="I656" s="271"/>
      <c r="J656" s="267"/>
      <c r="K656" s="267"/>
      <c r="L656" s="272"/>
      <c r="M656" s="273"/>
      <c r="N656" s="274"/>
      <c r="O656" s="274"/>
      <c r="P656" s="274"/>
      <c r="Q656" s="274"/>
      <c r="R656" s="274"/>
      <c r="S656" s="274"/>
      <c r="T656" s="275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76" t="s">
        <v>136</v>
      </c>
      <c r="AU656" s="276" t="s">
        <v>145</v>
      </c>
      <c r="AV656" s="14" t="s">
        <v>132</v>
      </c>
      <c r="AW656" s="14" t="s">
        <v>34</v>
      </c>
      <c r="AX656" s="14" t="s">
        <v>87</v>
      </c>
      <c r="AY656" s="276" t="s">
        <v>125</v>
      </c>
    </row>
    <row r="657" s="2" customFormat="1" ht="21.75" customHeight="1">
      <c r="A657" s="39"/>
      <c r="B657" s="40"/>
      <c r="C657" s="237" t="s">
        <v>786</v>
      </c>
      <c r="D657" s="237" t="s">
        <v>128</v>
      </c>
      <c r="E657" s="238" t="s">
        <v>787</v>
      </c>
      <c r="F657" s="239" t="s">
        <v>788</v>
      </c>
      <c r="G657" s="240" t="s">
        <v>131</v>
      </c>
      <c r="H657" s="241">
        <v>15.324</v>
      </c>
      <c r="I657" s="242"/>
      <c r="J657" s="243">
        <f>ROUND(I657*H657,2)</f>
        <v>0</v>
      </c>
      <c r="K657" s="244"/>
      <c r="L657" s="45"/>
      <c r="M657" s="245" t="s">
        <v>1</v>
      </c>
      <c r="N657" s="246" t="s">
        <v>44</v>
      </c>
      <c r="O657" s="92"/>
      <c r="P657" s="247">
        <f>O657*H657</f>
        <v>0</v>
      </c>
      <c r="Q657" s="247">
        <v>0</v>
      </c>
      <c r="R657" s="247">
        <f>Q657*H657</f>
        <v>0</v>
      </c>
      <c r="S657" s="247">
        <v>0</v>
      </c>
      <c r="T657" s="248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9" t="s">
        <v>132</v>
      </c>
      <c r="AT657" s="249" t="s">
        <v>128</v>
      </c>
      <c r="AU657" s="249" t="s">
        <v>145</v>
      </c>
      <c r="AY657" s="18" t="s">
        <v>125</v>
      </c>
      <c r="BE657" s="250">
        <f>IF(N657="základní",J657,0)</f>
        <v>0</v>
      </c>
      <c r="BF657" s="250">
        <f>IF(N657="snížená",J657,0)</f>
        <v>0</v>
      </c>
      <c r="BG657" s="250">
        <f>IF(N657="zákl. přenesená",J657,0)</f>
        <v>0</v>
      </c>
      <c r="BH657" s="250">
        <f>IF(N657="sníž. přenesená",J657,0)</f>
        <v>0</v>
      </c>
      <c r="BI657" s="250">
        <f>IF(N657="nulová",J657,0)</f>
        <v>0</v>
      </c>
      <c r="BJ657" s="18" t="s">
        <v>87</v>
      </c>
      <c r="BK657" s="250">
        <f>ROUND(I657*H657,2)</f>
        <v>0</v>
      </c>
      <c r="BL657" s="18" t="s">
        <v>132</v>
      </c>
      <c r="BM657" s="249" t="s">
        <v>789</v>
      </c>
    </row>
    <row r="658" s="2" customFormat="1">
      <c r="A658" s="39"/>
      <c r="B658" s="40"/>
      <c r="C658" s="41"/>
      <c r="D658" s="251" t="s">
        <v>134</v>
      </c>
      <c r="E658" s="41"/>
      <c r="F658" s="252" t="s">
        <v>790</v>
      </c>
      <c r="G658" s="41"/>
      <c r="H658" s="41"/>
      <c r="I658" s="145"/>
      <c r="J658" s="41"/>
      <c r="K658" s="41"/>
      <c r="L658" s="45"/>
      <c r="M658" s="253"/>
      <c r="N658" s="254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134</v>
      </c>
      <c r="AU658" s="18" t="s">
        <v>145</v>
      </c>
    </row>
    <row r="659" s="13" customFormat="1">
      <c r="A659" s="13"/>
      <c r="B659" s="255"/>
      <c r="C659" s="256"/>
      <c r="D659" s="251" t="s">
        <v>136</v>
      </c>
      <c r="E659" s="257" t="s">
        <v>1</v>
      </c>
      <c r="F659" s="258" t="s">
        <v>784</v>
      </c>
      <c r="G659" s="256"/>
      <c r="H659" s="259">
        <v>3.7669999999999999</v>
      </c>
      <c r="I659" s="260"/>
      <c r="J659" s="256"/>
      <c r="K659" s="256"/>
      <c r="L659" s="261"/>
      <c r="M659" s="262"/>
      <c r="N659" s="263"/>
      <c r="O659" s="263"/>
      <c r="P659" s="263"/>
      <c r="Q659" s="263"/>
      <c r="R659" s="263"/>
      <c r="S659" s="263"/>
      <c r="T659" s="26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65" t="s">
        <v>136</v>
      </c>
      <c r="AU659" s="265" t="s">
        <v>145</v>
      </c>
      <c r="AV659" s="13" t="s">
        <v>89</v>
      </c>
      <c r="AW659" s="13" t="s">
        <v>34</v>
      </c>
      <c r="AX659" s="13" t="s">
        <v>79</v>
      </c>
      <c r="AY659" s="265" t="s">
        <v>125</v>
      </c>
    </row>
    <row r="660" s="13" customFormat="1">
      <c r="A660" s="13"/>
      <c r="B660" s="255"/>
      <c r="C660" s="256"/>
      <c r="D660" s="251" t="s">
        <v>136</v>
      </c>
      <c r="E660" s="257" t="s">
        <v>1</v>
      </c>
      <c r="F660" s="258" t="s">
        <v>785</v>
      </c>
      <c r="G660" s="256"/>
      <c r="H660" s="259">
        <v>11.557</v>
      </c>
      <c r="I660" s="260"/>
      <c r="J660" s="256"/>
      <c r="K660" s="256"/>
      <c r="L660" s="261"/>
      <c r="M660" s="262"/>
      <c r="N660" s="263"/>
      <c r="O660" s="263"/>
      <c r="P660" s="263"/>
      <c r="Q660" s="263"/>
      <c r="R660" s="263"/>
      <c r="S660" s="263"/>
      <c r="T660" s="26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65" t="s">
        <v>136</v>
      </c>
      <c r="AU660" s="265" t="s">
        <v>145</v>
      </c>
      <c r="AV660" s="13" t="s">
        <v>89</v>
      </c>
      <c r="AW660" s="13" t="s">
        <v>34</v>
      </c>
      <c r="AX660" s="13" t="s">
        <v>79</v>
      </c>
      <c r="AY660" s="265" t="s">
        <v>125</v>
      </c>
    </row>
    <row r="661" s="14" customFormat="1">
      <c r="A661" s="14"/>
      <c r="B661" s="266"/>
      <c r="C661" s="267"/>
      <c r="D661" s="251" t="s">
        <v>136</v>
      </c>
      <c r="E661" s="268" t="s">
        <v>1</v>
      </c>
      <c r="F661" s="269" t="s">
        <v>167</v>
      </c>
      <c r="G661" s="267"/>
      <c r="H661" s="270">
        <v>15.324</v>
      </c>
      <c r="I661" s="271"/>
      <c r="J661" s="267"/>
      <c r="K661" s="267"/>
      <c r="L661" s="272"/>
      <c r="M661" s="273"/>
      <c r="N661" s="274"/>
      <c r="O661" s="274"/>
      <c r="P661" s="274"/>
      <c r="Q661" s="274"/>
      <c r="R661" s="274"/>
      <c r="S661" s="274"/>
      <c r="T661" s="275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76" t="s">
        <v>136</v>
      </c>
      <c r="AU661" s="276" t="s">
        <v>145</v>
      </c>
      <c r="AV661" s="14" t="s">
        <v>132</v>
      </c>
      <c r="AW661" s="14" t="s">
        <v>34</v>
      </c>
      <c r="AX661" s="14" t="s">
        <v>87</v>
      </c>
      <c r="AY661" s="276" t="s">
        <v>125</v>
      </c>
    </row>
    <row r="662" s="2" customFormat="1" ht="21.75" customHeight="1">
      <c r="A662" s="39"/>
      <c r="B662" s="40"/>
      <c r="C662" s="237" t="s">
        <v>791</v>
      </c>
      <c r="D662" s="237" t="s">
        <v>128</v>
      </c>
      <c r="E662" s="238" t="s">
        <v>792</v>
      </c>
      <c r="F662" s="239" t="s">
        <v>793</v>
      </c>
      <c r="G662" s="240" t="s">
        <v>131</v>
      </c>
      <c r="H662" s="241">
        <v>15.324</v>
      </c>
      <c r="I662" s="242"/>
      <c r="J662" s="243">
        <f>ROUND(I662*H662,2)</f>
        <v>0</v>
      </c>
      <c r="K662" s="244"/>
      <c r="L662" s="45"/>
      <c r="M662" s="245" t="s">
        <v>1</v>
      </c>
      <c r="N662" s="246" t="s">
        <v>44</v>
      </c>
      <c r="O662" s="92"/>
      <c r="P662" s="247">
        <f>O662*H662</f>
        <v>0</v>
      </c>
      <c r="Q662" s="247">
        <v>0.020199999999999999</v>
      </c>
      <c r="R662" s="247">
        <f>Q662*H662</f>
        <v>0.30954480000000001</v>
      </c>
      <c r="S662" s="247">
        <v>0</v>
      </c>
      <c r="T662" s="248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9" t="s">
        <v>132</v>
      </c>
      <c r="AT662" s="249" t="s">
        <v>128</v>
      </c>
      <c r="AU662" s="249" t="s">
        <v>145</v>
      </c>
      <c r="AY662" s="18" t="s">
        <v>125</v>
      </c>
      <c r="BE662" s="250">
        <f>IF(N662="základní",J662,0)</f>
        <v>0</v>
      </c>
      <c r="BF662" s="250">
        <f>IF(N662="snížená",J662,0)</f>
        <v>0</v>
      </c>
      <c r="BG662" s="250">
        <f>IF(N662="zákl. přenesená",J662,0)</f>
        <v>0</v>
      </c>
      <c r="BH662" s="250">
        <f>IF(N662="sníž. přenesená",J662,0)</f>
        <v>0</v>
      </c>
      <c r="BI662" s="250">
        <f>IF(N662="nulová",J662,0)</f>
        <v>0</v>
      </c>
      <c r="BJ662" s="18" t="s">
        <v>87</v>
      </c>
      <c r="BK662" s="250">
        <f>ROUND(I662*H662,2)</f>
        <v>0</v>
      </c>
      <c r="BL662" s="18" t="s">
        <v>132</v>
      </c>
      <c r="BM662" s="249" t="s">
        <v>794</v>
      </c>
    </row>
    <row r="663" s="2" customFormat="1">
      <c r="A663" s="39"/>
      <c r="B663" s="40"/>
      <c r="C663" s="41"/>
      <c r="D663" s="251" t="s">
        <v>134</v>
      </c>
      <c r="E663" s="41"/>
      <c r="F663" s="252" t="s">
        <v>795</v>
      </c>
      <c r="G663" s="41"/>
      <c r="H663" s="41"/>
      <c r="I663" s="145"/>
      <c r="J663" s="41"/>
      <c r="K663" s="41"/>
      <c r="L663" s="45"/>
      <c r="M663" s="253"/>
      <c r="N663" s="254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134</v>
      </c>
      <c r="AU663" s="18" t="s">
        <v>145</v>
      </c>
    </row>
    <row r="664" s="13" customFormat="1">
      <c r="A664" s="13"/>
      <c r="B664" s="255"/>
      <c r="C664" s="256"/>
      <c r="D664" s="251" t="s">
        <v>136</v>
      </c>
      <c r="E664" s="257" t="s">
        <v>1</v>
      </c>
      <c r="F664" s="258" t="s">
        <v>784</v>
      </c>
      <c r="G664" s="256"/>
      <c r="H664" s="259">
        <v>3.7669999999999999</v>
      </c>
      <c r="I664" s="260"/>
      <c r="J664" s="256"/>
      <c r="K664" s="256"/>
      <c r="L664" s="261"/>
      <c r="M664" s="262"/>
      <c r="N664" s="263"/>
      <c r="O664" s="263"/>
      <c r="P664" s="263"/>
      <c r="Q664" s="263"/>
      <c r="R664" s="263"/>
      <c r="S664" s="263"/>
      <c r="T664" s="26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65" t="s">
        <v>136</v>
      </c>
      <c r="AU664" s="265" t="s">
        <v>145</v>
      </c>
      <c r="AV664" s="13" t="s">
        <v>89</v>
      </c>
      <c r="AW664" s="13" t="s">
        <v>34</v>
      </c>
      <c r="AX664" s="13" t="s">
        <v>79</v>
      </c>
      <c r="AY664" s="265" t="s">
        <v>125</v>
      </c>
    </row>
    <row r="665" s="13" customFormat="1">
      <c r="A665" s="13"/>
      <c r="B665" s="255"/>
      <c r="C665" s="256"/>
      <c r="D665" s="251" t="s">
        <v>136</v>
      </c>
      <c r="E665" s="257" t="s">
        <v>1</v>
      </c>
      <c r="F665" s="258" t="s">
        <v>785</v>
      </c>
      <c r="G665" s="256"/>
      <c r="H665" s="259">
        <v>11.557</v>
      </c>
      <c r="I665" s="260"/>
      <c r="J665" s="256"/>
      <c r="K665" s="256"/>
      <c r="L665" s="261"/>
      <c r="M665" s="262"/>
      <c r="N665" s="263"/>
      <c r="O665" s="263"/>
      <c r="P665" s="263"/>
      <c r="Q665" s="263"/>
      <c r="R665" s="263"/>
      <c r="S665" s="263"/>
      <c r="T665" s="26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65" t="s">
        <v>136</v>
      </c>
      <c r="AU665" s="265" t="s">
        <v>145</v>
      </c>
      <c r="AV665" s="13" t="s">
        <v>89</v>
      </c>
      <c r="AW665" s="13" t="s">
        <v>34</v>
      </c>
      <c r="AX665" s="13" t="s">
        <v>79</v>
      </c>
      <c r="AY665" s="265" t="s">
        <v>125</v>
      </c>
    </row>
    <row r="666" s="14" customFormat="1">
      <c r="A666" s="14"/>
      <c r="B666" s="266"/>
      <c r="C666" s="267"/>
      <c r="D666" s="251" t="s">
        <v>136</v>
      </c>
      <c r="E666" s="268" t="s">
        <v>1</v>
      </c>
      <c r="F666" s="269" t="s">
        <v>167</v>
      </c>
      <c r="G666" s="267"/>
      <c r="H666" s="270">
        <v>15.324</v>
      </c>
      <c r="I666" s="271"/>
      <c r="J666" s="267"/>
      <c r="K666" s="267"/>
      <c r="L666" s="272"/>
      <c r="M666" s="273"/>
      <c r="N666" s="274"/>
      <c r="O666" s="274"/>
      <c r="P666" s="274"/>
      <c r="Q666" s="274"/>
      <c r="R666" s="274"/>
      <c r="S666" s="274"/>
      <c r="T666" s="275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76" t="s">
        <v>136</v>
      </c>
      <c r="AU666" s="276" t="s">
        <v>145</v>
      </c>
      <c r="AV666" s="14" t="s">
        <v>132</v>
      </c>
      <c r="AW666" s="14" t="s">
        <v>34</v>
      </c>
      <c r="AX666" s="14" t="s">
        <v>87</v>
      </c>
      <c r="AY666" s="276" t="s">
        <v>125</v>
      </c>
    </row>
    <row r="667" s="2" customFormat="1" ht="16.5" customHeight="1">
      <c r="A667" s="39"/>
      <c r="B667" s="40"/>
      <c r="C667" s="237" t="s">
        <v>796</v>
      </c>
      <c r="D667" s="237" t="s">
        <v>128</v>
      </c>
      <c r="E667" s="238" t="s">
        <v>797</v>
      </c>
      <c r="F667" s="239" t="s">
        <v>798</v>
      </c>
      <c r="G667" s="240" t="s">
        <v>316</v>
      </c>
      <c r="H667" s="241">
        <v>282.08999999999997</v>
      </c>
      <c r="I667" s="242"/>
      <c r="J667" s="243">
        <f>ROUND(I667*H667,2)</f>
        <v>0</v>
      </c>
      <c r="K667" s="244"/>
      <c r="L667" s="45"/>
      <c r="M667" s="245" t="s">
        <v>1</v>
      </c>
      <c r="N667" s="246" t="s">
        <v>44</v>
      </c>
      <c r="O667" s="92"/>
      <c r="P667" s="247">
        <f>O667*H667</f>
        <v>0</v>
      </c>
      <c r="Q667" s="247">
        <v>0.081600000000000006</v>
      </c>
      <c r="R667" s="247">
        <f>Q667*H667</f>
        <v>23.018543999999999</v>
      </c>
      <c r="S667" s="247">
        <v>0</v>
      </c>
      <c r="T667" s="248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49" t="s">
        <v>132</v>
      </c>
      <c r="AT667" s="249" t="s">
        <v>128</v>
      </c>
      <c r="AU667" s="249" t="s">
        <v>145</v>
      </c>
      <c r="AY667" s="18" t="s">
        <v>125</v>
      </c>
      <c r="BE667" s="250">
        <f>IF(N667="základní",J667,0)</f>
        <v>0</v>
      </c>
      <c r="BF667" s="250">
        <f>IF(N667="snížená",J667,0)</f>
        <v>0</v>
      </c>
      <c r="BG667" s="250">
        <f>IF(N667="zákl. přenesená",J667,0)</f>
        <v>0</v>
      </c>
      <c r="BH667" s="250">
        <f>IF(N667="sníž. přenesená",J667,0)</f>
        <v>0</v>
      </c>
      <c r="BI667" s="250">
        <f>IF(N667="nulová",J667,0)</f>
        <v>0</v>
      </c>
      <c r="BJ667" s="18" t="s">
        <v>87</v>
      </c>
      <c r="BK667" s="250">
        <f>ROUND(I667*H667,2)</f>
        <v>0</v>
      </c>
      <c r="BL667" s="18" t="s">
        <v>132</v>
      </c>
      <c r="BM667" s="249" t="s">
        <v>799</v>
      </c>
    </row>
    <row r="668" s="2" customFormat="1">
      <c r="A668" s="39"/>
      <c r="B668" s="40"/>
      <c r="C668" s="41"/>
      <c r="D668" s="251" t="s">
        <v>134</v>
      </c>
      <c r="E668" s="41"/>
      <c r="F668" s="252" t="s">
        <v>800</v>
      </c>
      <c r="G668" s="41"/>
      <c r="H668" s="41"/>
      <c r="I668" s="145"/>
      <c r="J668" s="41"/>
      <c r="K668" s="41"/>
      <c r="L668" s="45"/>
      <c r="M668" s="253"/>
      <c r="N668" s="254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134</v>
      </c>
      <c r="AU668" s="18" t="s">
        <v>145</v>
      </c>
    </row>
    <row r="669" s="13" customFormat="1">
      <c r="A669" s="13"/>
      <c r="B669" s="255"/>
      <c r="C669" s="256"/>
      <c r="D669" s="251" t="s">
        <v>136</v>
      </c>
      <c r="E669" s="257" t="s">
        <v>1</v>
      </c>
      <c r="F669" s="258" t="s">
        <v>801</v>
      </c>
      <c r="G669" s="256"/>
      <c r="H669" s="259">
        <v>14.560000000000001</v>
      </c>
      <c r="I669" s="260"/>
      <c r="J669" s="256"/>
      <c r="K669" s="256"/>
      <c r="L669" s="261"/>
      <c r="M669" s="262"/>
      <c r="N669" s="263"/>
      <c r="O669" s="263"/>
      <c r="P669" s="263"/>
      <c r="Q669" s="263"/>
      <c r="R669" s="263"/>
      <c r="S669" s="263"/>
      <c r="T669" s="26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65" t="s">
        <v>136</v>
      </c>
      <c r="AU669" s="265" t="s">
        <v>145</v>
      </c>
      <c r="AV669" s="13" t="s">
        <v>89</v>
      </c>
      <c r="AW669" s="13" t="s">
        <v>34</v>
      </c>
      <c r="AX669" s="13" t="s">
        <v>79</v>
      </c>
      <c r="AY669" s="265" t="s">
        <v>125</v>
      </c>
    </row>
    <row r="670" s="13" customFormat="1">
      <c r="A670" s="13"/>
      <c r="B670" s="255"/>
      <c r="C670" s="256"/>
      <c r="D670" s="251" t="s">
        <v>136</v>
      </c>
      <c r="E670" s="257" t="s">
        <v>1</v>
      </c>
      <c r="F670" s="258" t="s">
        <v>802</v>
      </c>
      <c r="G670" s="256"/>
      <c r="H670" s="259">
        <v>109.38</v>
      </c>
      <c r="I670" s="260"/>
      <c r="J670" s="256"/>
      <c r="K670" s="256"/>
      <c r="L670" s="261"/>
      <c r="M670" s="262"/>
      <c r="N670" s="263"/>
      <c r="O670" s="263"/>
      <c r="P670" s="263"/>
      <c r="Q670" s="263"/>
      <c r="R670" s="263"/>
      <c r="S670" s="263"/>
      <c r="T670" s="26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65" t="s">
        <v>136</v>
      </c>
      <c r="AU670" s="265" t="s">
        <v>145</v>
      </c>
      <c r="AV670" s="13" t="s">
        <v>89</v>
      </c>
      <c r="AW670" s="13" t="s">
        <v>34</v>
      </c>
      <c r="AX670" s="13" t="s">
        <v>79</v>
      </c>
      <c r="AY670" s="265" t="s">
        <v>125</v>
      </c>
    </row>
    <row r="671" s="13" customFormat="1">
      <c r="A671" s="13"/>
      <c r="B671" s="255"/>
      <c r="C671" s="256"/>
      <c r="D671" s="251" t="s">
        <v>136</v>
      </c>
      <c r="E671" s="257" t="s">
        <v>1</v>
      </c>
      <c r="F671" s="258" t="s">
        <v>803</v>
      </c>
      <c r="G671" s="256"/>
      <c r="H671" s="259">
        <v>51.030000000000001</v>
      </c>
      <c r="I671" s="260"/>
      <c r="J671" s="256"/>
      <c r="K671" s="256"/>
      <c r="L671" s="261"/>
      <c r="M671" s="262"/>
      <c r="N671" s="263"/>
      <c r="O671" s="263"/>
      <c r="P671" s="263"/>
      <c r="Q671" s="263"/>
      <c r="R671" s="263"/>
      <c r="S671" s="263"/>
      <c r="T671" s="26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5" t="s">
        <v>136</v>
      </c>
      <c r="AU671" s="265" t="s">
        <v>145</v>
      </c>
      <c r="AV671" s="13" t="s">
        <v>89</v>
      </c>
      <c r="AW671" s="13" t="s">
        <v>34</v>
      </c>
      <c r="AX671" s="13" t="s">
        <v>79</v>
      </c>
      <c r="AY671" s="265" t="s">
        <v>125</v>
      </c>
    </row>
    <row r="672" s="13" customFormat="1">
      <c r="A672" s="13"/>
      <c r="B672" s="255"/>
      <c r="C672" s="256"/>
      <c r="D672" s="251" t="s">
        <v>136</v>
      </c>
      <c r="E672" s="257" t="s">
        <v>1</v>
      </c>
      <c r="F672" s="258" t="s">
        <v>804</v>
      </c>
      <c r="G672" s="256"/>
      <c r="H672" s="259">
        <v>52.200000000000003</v>
      </c>
      <c r="I672" s="260"/>
      <c r="J672" s="256"/>
      <c r="K672" s="256"/>
      <c r="L672" s="261"/>
      <c r="M672" s="262"/>
      <c r="N672" s="263"/>
      <c r="O672" s="263"/>
      <c r="P672" s="263"/>
      <c r="Q672" s="263"/>
      <c r="R672" s="263"/>
      <c r="S672" s="263"/>
      <c r="T672" s="26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65" t="s">
        <v>136</v>
      </c>
      <c r="AU672" s="265" t="s">
        <v>145</v>
      </c>
      <c r="AV672" s="13" t="s">
        <v>89</v>
      </c>
      <c r="AW672" s="13" t="s">
        <v>34</v>
      </c>
      <c r="AX672" s="13" t="s">
        <v>79</v>
      </c>
      <c r="AY672" s="265" t="s">
        <v>125</v>
      </c>
    </row>
    <row r="673" s="13" customFormat="1">
      <c r="A673" s="13"/>
      <c r="B673" s="255"/>
      <c r="C673" s="256"/>
      <c r="D673" s="251" t="s">
        <v>136</v>
      </c>
      <c r="E673" s="257" t="s">
        <v>1</v>
      </c>
      <c r="F673" s="258" t="s">
        <v>805</v>
      </c>
      <c r="G673" s="256"/>
      <c r="H673" s="259">
        <v>54.920000000000002</v>
      </c>
      <c r="I673" s="260"/>
      <c r="J673" s="256"/>
      <c r="K673" s="256"/>
      <c r="L673" s="261"/>
      <c r="M673" s="262"/>
      <c r="N673" s="263"/>
      <c r="O673" s="263"/>
      <c r="P673" s="263"/>
      <c r="Q673" s="263"/>
      <c r="R673" s="263"/>
      <c r="S673" s="263"/>
      <c r="T673" s="26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5" t="s">
        <v>136</v>
      </c>
      <c r="AU673" s="265" t="s">
        <v>145</v>
      </c>
      <c r="AV673" s="13" t="s">
        <v>89</v>
      </c>
      <c r="AW673" s="13" t="s">
        <v>34</v>
      </c>
      <c r="AX673" s="13" t="s">
        <v>79</v>
      </c>
      <c r="AY673" s="265" t="s">
        <v>125</v>
      </c>
    </row>
    <row r="674" s="14" customFormat="1">
      <c r="A674" s="14"/>
      <c r="B674" s="266"/>
      <c r="C674" s="267"/>
      <c r="D674" s="251" t="s">
        <v>136</v>
      </c>
      <c r="E674" s="268" t="s">
        <v>1</v>
      </c>
      <c r="F674" s="269" t="s">
        <v>167</v>
      </c>
      <c r="G674" s="267"/>
      <c r="H674" s="270">
        <v>282.09000000000003</v>
      </c>
      <c r="I674" s="271"/>
      <c r="J674" s="267"/>
      <c r="K674" s="267"/>
      <c r="L674" s="272"/>
      <c r="M674" s="273"/>
      <c r="N674" s="274"/>
      <c r="O674" s="274"/>
      <c r="P674" s="274"/>
      <c r="Q674" s="274"/>
      <c r="R674" s="274"/>
      <c r="S674" s="274"/>
      <c r="T674" s="27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76" t="s">
        <v>136</v>
      </c>
      <c r="AU674" s="276" t="s">
        <v>145</v>
      </c>
      <c r="AV674" s="14" t="s">
        <v>132</v>
      </c>
      <c r="AW674" s="14" t="s">
        <v>34</v>
      </c>
      <c r="AX674" s="14" t="s">
        <v>87</v>
      </c>
      <c r="AY674" s="276" t="s">
        <v>125</v>
      </c>
    </row>
    <row r="675" s="2" customFormat="1" ht="16.5" customHeight="1">
      <c r="A675" s="39"/>
      <c r="B675" s="40"/>
      <c r="C675" s="237" t="s">
        <v>806</v>
      </c>
      <c r="D675" s="237" t="s">
        <v>128</v>
      </c>
      <c r="E675" s="238" t="s">
        <v>807</v>
      </c>
      <c r="F675" s="239" t="s">
        <v>808</v>
      </c>
      <c r="G675" s="240" t="s">
        <v>316</v>
      </c>
      <c r="H675" s="241">
        <v>310.29899999999998</v>
      </c>
      <c r="I675" s="242"/>
      <c r="J675" s="243">
        <f>ROUND(I675*H675,2)</f>
        <v>0</v>
      </c>
      <c r="K675" s="244"/>
      <c r="L675" s="45"/>
      <c r="M675" s="245" t="s">
        <v>1</v>
      </c>
      <c r="N675" s="246" t="s">
        <v>44</v>
      </c>
      <c r="O675" s="92"/>
      <c r="P675" s="247">
        <f>O675*H675</f>
        <v>0</v>
      </c>
      <c r="Q675" s="247">
        <v>0.00012999999999999999</v>
      </c>
      <c r="R675" s="247">
        <f>Q675*H675</f>
        <v>0.040338869999999992</v>
      </c>
      <c r="S675" s="247">
        <v>0</v>
      </c>
      <c r="T675" s="248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49" t="s">
        <v>132</v>
      </c>
      <c r="AT675" s="249" t="s">
        <v>128</v>
      </c>
      <c r="AU675" s="249" t="s">
        <v>145</v>
      </c>
      <c r="AY675" s="18" t="s">
        <v>125</v>
      </c>
      <c r="BE675" s="250">
        <f>IF(N675="základní",J675,0)</f>
        <v>0</v>
      </c>
      <c r="BF675" s="250">
        <f>IF(N675="snížená",J675,0)</f>
        <v>0</v>
      </c>
      <c r="BG675" s="250">
        <f>IF(N675="zákl. přenesená",J675,0)</f>
        <v>0</v>
      </c>
      <c r="BH675" s="250">
        <f>IF(N675="sníž. přenesená",J675,0)</f>
        <v>0</v>
      </c>
      <c r="BI675" s="250">
        <f>IF(N675="nulová",J675,0)</f>
        <v>0</v>
      </c>
      <c r="BJ675" s="18" t="s">
        <v>87</v>
      </c>
      <c r="BK675" s="250">
        <f>ROUND(I675*H675,2)</f>
        <v>0</v>
      </c>
      <c r="BL675" s="18" t="s">
        <v>132</v>
      </c>
      <c r="BM675" s="249" t="s">
        <v>809</v>
      </c>
    </row>
    <row r="676" s="2" customFormat="1">
      <c r="A676" s="39"/>
      <c r="B676" s="40"/>
      <c r="C676" s="41"/>
      <c r="D676" s="251" t="s">
        <v>134</v>
      </c>
      <c r="E676" s="41"/>
      <c r="F676" s="252" t="s">
        <v>810</v>
      </c>
      <c r="G676" s="41"/>
      <c r="H676" s="41"/>
      <c r="I676" s="145"/>
      <c r="J676" s="41"/>
      <c r="K676" s="41"/>
      <c r="L676" s="45"/>
      <c r="M676" s="253"/>
      <c r="N676" s="254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134</v>
      </c>
      <c r="AU676" s="18" t="s">
        <v>145</v>
      </c>
    </row>
    <row r="677" s="13" customFormat="1">
      <c r="A677" s="13"/>
      <c r="B677" s="255"/>
      <c r="C677" s="256"/>
      <c r="D677" s="251" t="s">
        <v>136</v>
      </c>
      <c r="E677" s="257" t="s">
        <v>1</v>
      </c>
      <c r="F677" s="258" t="s">
        <v>801</v>
      </c>
      <c r="G677" s="256"/>
      <c r="H677" s="259">
        <v>14.560000000000001</v>
      </c>
      <c r="I677" s="260"/>
      <c r="J677" s="256"/>
      <c r="K677" s="256"/>
      <c r="L677" s="261"/>
      <c r="M677" s="262"/>
      <c r="N677" s="263"/>
      <c r="O677" s="263"/>
      <c r="P677" s="263"/>
      <c r="Q677" s="263"/>
      <c r="R677" s="263"/>
      <c r="S677" s="263"/>
      <c r="T677" s="26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65" t="s">
        <v>136</v>
      </c>
      <c r="AU677" s="265" t="s">
        <v>145</v>
      </c>
      <c r="AV677" s="13" t="s">
        <v>89</v>
      </c>
      <c r="AW677" s="13" t="s">
        <v>34</v>
      </c>
      <c r="AX677" s="13" t="s">
        <v>79</v>
      </c>
      <c r="AY677" s="265" t="s">
        <v>125</v>
      </c>
    </row>
    <row r="678" s="13" customFormat="1">
      <c r="A678" s="13"/>
      <c r="B678" s="255"/>
      <c r="C678" s="256"/>
      <c r="D678" s="251" t="s">
        <v>136</v>
      </c>
      <c r="E678" s="257" t="s">
        <v>1</v>
      </c>
      <c r="F678" s="258" t="s">
        <v>802</v>
      </c>
      <c r="G678" s="256"/>
      <c r="H678" s="259">
        <v>109.38</v>
      </c>
      <c r="I678" s="260"/>
      <c r="J678" s="256"/>
      <c r="K678" s="256"/>
      <c r="L678" s="261"/>
      <c r="M678" s="262"/>
      <c r="N678" s="263"/>
      <c r="O678" s="263"/>
      <c r="P678" s="263"/>
      <c r="Q678" s="263"/>
      <c r="R678" s="263"/>
      <c r="S678" s="263"/>
      <c r="T678" s="26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65" t="s">
        <v>136</v>
      </c>
      <c r="AU678" s="265" t="s">
        <v>145</v>
      </c>
      <c r="AV678" s="13" t="s">
        <v>89</v>
      </c>
      <c r="AW678" s="13" t="s">
        <v>34</v>
      </c>
      <c r="AX678" s="13" t="s">
        <v>79</v>
      </c>
      <c r="AY678" s="265" t="s">
        <v>125</v>
      </c>
    </row>
    <row r="679" s="13" customFormat="1">
      <c r="A679" s="13"/>
      <c r="B679" s="255"/>
      <c r="C679" s="256"/>
      <c r="D679" s="251" t="s">
        <v>136</v>
      </c>
      <c r="E679" s="257" t="s">
        <v>1</v>
      </c>
      <c r="F679" s="258" t="s">
        <v>803</v>
      </c>
      <c r="G679" s="256"/>
      <c r="H679" s="259">
        <v>51.030000000000001</v>
      </c>
      <c r="I679" s="260"/>
      <c r="J679" s="256"/>
      <c r="K679" s="256"/>
      <c r="L679" s="261"/>
      <c r="M679" s="262"/>
      <c r="N679" s="263"/>
      <c r="O679" s="263"/>
      <c r="P679" s="263"/>
      <c r="Q679" s="263"/>
      <c r="R679" s="263"/>
      <c r="S679" s="263"/>
      <c r="T679" s="26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65" t="s">
        <v>136</v>
      </c>
      <c r="AU679" s="265" t="s">
        <v>145</v>
      </c>
      <c r="AV679" s="13" t="s">
        <v>89</v>
      </c>
      <c r="AW679" s="13" t="s">
        <v>34</v>
      </c>
      <c r="AX679" s="13" t="s">
        <v>79</v>
      </c>
      <c r="AY679" s="265" t="s">
        <v>125</v>
      </c>
    </row>
    <row r="680" s="13" customFormat="1">
      <c r="A680" s="13"/>
      <c r="B680" s="255"/>
      <c r="C680" s="256"/>
      <c r="D680" s="251" t="s">
        <v>136</v>
      </c>
      <c r="E680" s="257" t="s">
        <v>1</v>
      </c>
      <c r="F680" s="258" t="s">
        <v>804</v>
      </c>
      <c r="G680" s="256"/>
      <c r="H680" s="259">
        <v>52.200000000000003</v>
      </c>
      <c r="I680" s="260"/>
      <c r="J680" s="256"/>
      <c r="K680" s="256"/>
      <c r="L680" s="261"/>
      <c r="M680" s="262"/>
      <c r="N680" s="263"/>
      <c r="O680" s="263"/>
      <c r="P680" s="263"/>
      <c r="Q680" s="263"/>
      <c r="R680" s="263"/>
      <c r="S680" s="263"/>
      <c r="T680" s="26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65" t="s">
        <v>136</v>
      </c>
      <c r="AU680" s="265" t="s">
        <v>145</v>
      </c>
      <c r="AV680" s="13" t="s">
        <v>89</v>
      </c>
      <c r="AW680" s="13" t="s">
        <v>34</v>
      </c>
      <c r="AX680" s="13" t="s">
        <v>79</v>
      </c>
      <c r="AY680" s="265" t="s">
        <v>125</v>
      </c>
    </row>
    <row r="681" s="13" customFormat="1">
      <c r="A681" s="13"/>
      <c r="B681" s="255"/>
      <c r="C681" s="256"/>
      <c r="D681" s="251" t="s">
        <v>136</v>
      </c>
      <c r="E681" s="257" t="s">
        <v>1</v>
      </c>
      <c r="F681" s="258" t="s">
        <v>805</v>
      </c>
      <c r="G681" s="256"/>
      <c r="H681" s="259">
        <v>54.920000000000002</v>
      </c>
      <c r="I681" s="260"/>
      <c r="J681" s="256"/>
      <c r="K681" s="256"/>
      <c r="L681" s="261"/>
      <c r="M681" s="262"/>
      <c r="N681" s="263"/>
      <c r="O681" s="263"/>
      <c r="P681" s="263"/>
      <c r="Q681" s="263"/>
      <c r="R681" s="263"/>
      <c r="S681" s="263"/>
      <c r="T681" s="26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65" t="s">
        <v>136</v>
      </c>
      <c r="AU681" s="265" t="s">
        <v>145</v>
      </c>
      <c r="AV681" s="13" t="s">
        <v>89</v>
      </c>
      <c r="AW681" s="13" t="s">
        <v>34</v>
      </c>
      <c r="AX681" s="13" t="s">
        <v>79</v>
      </c>
      <c r="AY681" s="265" t="s">
        <v>125</v>
      </c>
    </row>
    <row r="682" s="14" customFormat="1">
      <c r="A682" s="14"/>
      <c r="B682" s="266"/>
      <c r="C682" s="267"/>
      <c r="D682" s="251" t="s">
        <v>136</v>
      </c>
      <c r="E682" s="268" t="s">
        <v>1</v>
      </c>
      <c r="F682" s="269" t="s">
        <v>167</v>
      </c>
      <c r="G682" s="267"/>
      <c r="H682" s="270">
        <v>282.08999999999997</v>
      </c>
      <c r="I682" s="271"/>
      <c r="J682" s="267"/>
      <c r="K682" s="267"/>
      <c r="L682" s="272"/>
      <c r="M682" s="273"/>
      <c r="N682" s="274"/>
      <c r="O682" s="274"/>
      <c r="P682" s="274"/>
      <c r="Q682" s="274"/>
      <c r="R682" s="274"/>
      <c r="S682" s="274"/>
      <c r="T682" s="275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76" t="s">
        <v>136</v>
      </c>
      <c r="AU682" s="276" t="s">
        <v>145</v>
      </c>
      <c r="AV682" s="14" t="s">
        <v>132</v>
      </c>
      <c r="AW682" s="14" t="s">
        <v>34</v>
      </c>
      <c r="AX682" s="14" t="s">
        <v>87</v>
      </c>
      <c r="AY682" s="276" t="s">
        <v>125</v>
      </c>
    </row>
    <row r="683" s="13" customFormat="1">
      <c r="A683" s="13"/>
      <c r="B683" s="255"/>
      <c r="C683" s="256"/>
      <c r="D683" s="251" t="s">
        <v>136</v>
      </c>
      <c r="E683" s="256"/>
      <c r="F683" s="258" t="s">
        <v>811</v>
      </c>
      <c r="G683" s="256"/>
      <c r="H683" s="259">
        <v>310.29899999999998</v>
      </c>
      <c r="I683" s="260"/>
      <c r="J683" s="256"/>
      <c r="K683" s="256"/>
      <c r="L683" s="261"/>
      <c r="M683" s="262"/>
      <c r="N683" s="263"/>
      <c r="O683" s="263"/>
      <c r="P683" s="263"/>
      <c r="Q683" s="263"/>
      <c r="R683" s="263"/>
      <c r="S683" s="263"/>
      <c r="T683" s="26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65" t="s">
        <v>136</v>
      </c>
      <c r="AU683" s="265" t="s">
        <v>145</v>
      </c>
      <c r="AV683" s="13" t="s">
        <v>89</v>
      </c>
      <c r="AW683" s="13" t="s">
        <v>4</v>
      </c>
      <c r="AX683" s="13" t="s">
        <v>87</v>
      </c>
      <c r="AY683" s="265" t="s">
        <v>125</v>
      </c>
    </row>
    <row r="684" s="2" customFormat="1" ht="33" customHeight="1">
      <c r="A684" s="39"/>
      <c r="B684" s="40"/>
      <c r="C684" s="237" t="s">
        <v>812</v>
      </c>
      <c r="D684" s="237" t="s">
        <v>128</v>
      </c>
      <c r="E684" s="238" t="s">
        <v>813</v>
      </c>
      <c r="F684" s="239" t="s">
        <v>814</v>
      </c>
      <c r="G684" s="240" t="s">
        <v>259</v>
      </c>
      <c r="H684" s="241">
        <v>367.66000000000002</v>
      </c>
      <c r="I684" s="242"/>
      <c r="J684" s="243">
        <f>ROUND(I684*H684,2)</f>
        <v>0</v>
      </c>
      <c r="K684" s="244"/>
      <c r="L684" s="45"/>
      <c r="M684" s="245" t="s">
        <v>1</v>
      </c>
      <c r="N684" s="246" t="s">
        <v>44</v>
      </c>
      <c r="O684" s="92"/>
      <c r="P684" s="247">
        <f>O684*H684</f>
        <v>0</v>
      </c>
      <c r="Q684" s="247">
        <v>2.0000000000000002E-05</v>
      </c>
      <c r="R684" s="247">
        <f>Q684*H684</f>
        <v>0.0073532000000000007</v>
      </c>
      <c r="S684" s="247">
        <v>0</v>
      </c>
      <c r="T684" s="248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9" t="s">
        <v>132</v>
      </c>
      <c r="AT684" s="249" t="s">
        <v>128</v>
      </c>
      <c r="AU684" s="249" t="s">
        <v>145</v>
      </c>
      <c r="AY684" s="18" t="s">
        <v>125</v>
      </c>
      <c r="BE684" s="250">
        <f>IF(N684="základní",J684,0)</f>
        <v>0</v>
      </c>
      <c r="BF684" s="250">
        <f>IF(N684="snížená",J684,0)</f>
        <v>0</v>
      </c>
      <c r="BG684" s="250">
        <f>IF(N684="zákl. přenesená",J684,0)</f>
        <v>0</v>
      </c>
      <c r="BH684" s="250">
        <f>IF(N684="sníž. přenesená",J684,0)</f>
        <v>0</v>
      </c>
      <c r="BI684" s="250">
        <f>IF(N684="nulová",J684,0)</f>
        <v>0</v>
      </c>
      <c r="BJ684" s="18" t="s">
        <v>87</v>
      </c>
      <c r="BK684" s="250">
        <f>ROUND(I684*H684,2)</f>
        <v>0</v>
      </c>
      <c r="BL684" s="18" t="s">
        <v>132</v>
      </c>
      <c r="BM684" s="249" t="s">
        <v>815</v>
      </c>
    </row>
    <row r="685" s="2" customFormat="1">
      <c r="A685" s="39"/>
      <c r="B685" s="40"/>
      <c r="C685" s="41"/>
      <c r="D685" s="251" t="s">
        <v>134</v>
      </c>
      <c r="E685" s="41"/>
      <c r="F685" s="252" t="s">
        <v>816</v>
      </c>
      <c r="G685" s="41"/>
      <c r="H685" s="41"/>
      <c r="I685" s="145"/>
      <c r="J685" s="41"/>
      <c r="K685" s="41"/>
      <c r="L685" s="45"/>
      <c r="M685" s="253"/>
      <c r="N685" s="254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134</v>
      </c>
      <c r="AU685" s="18" t="s">
        <v>145</v>
      </c>
    </row>
    <row r="686" s="13" customFormat="1">
      <c r="A686" s="13"/>
      <c r="B686" s="255"/>
      <c r="C686" s="256"/>
      <c r="D686" s="251" t="s">
        <v>136</v>
      </c>
      <c r="E686" s="257" t="s">
        <v>1</v>
      </c>
      <c r="F686" s="258" t="s">
        <v>817</v>
      </c>
      <c r="G686" s="256"/>
      <c r="H686" s="259">
        <v>66.75</v>
      </c>
      <c r="I686" s="260"/>
      <c r="J686" s="256"/>
      <c r="K686" s="256"/>
      <c r="L686" s="261"/>
      <c r="M686" s="262"/>
      <c r="N686" s="263"/>
      <c r="O686" s="263"/>
      <c r="P686" s="263"/>
      <c r="Q686" s="263"/>
      <c r="R686" s="263"/>
      <c r="S686" s="263"/>
      <c r="T686" s="26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65" t="s">
        <v>136</v>
      </c>
      <c r="AU686" s="265" t="s">
        <v>145</v>
      </c>
      <c r="AV686" s="13" t="s">
        <v>89</v>
      </c>
      <c r="AW686" s="13" t="s">
        <v>34</v>
      </c>
      <c r="AX686" s="13" t="s">
        <v>79</v>
      </c>
      <c r="AY686" s="265" t="s">
        <v>125</v>
      </c>
    </row>
    <row r="687" s="13" customFormat="1">
      <c r="A687" s="13"/>
      <c r="B687" s="255"/>
      <c r="C687" s="256"/>
      <c r="D687" s="251" t="s">
        <v>136</v>
      </c>
      <c r="E687" s="257" t="s">
        <v>1</v>
      </c>
      <c r="F687" s="258" t="s">
        <v>818</v>
      </c>
      <c r="G687" s="256"/>
      <c r="H687" s="259">
        <v>82.299999999999997</v>
      </c>
      <c r="I687" s="260"/>
      <c r="J687" s="256"/>
      <c r="K687" s="256"/>
      <c r="L687" s="261"/>
      <c r="M687" s="262"/>
      <c r="N687" s="263"/>
      <c r="O687" s="263"/>
      <c r="P687" s="263"/>
      <c r="Q687" s="263"/>
      <c r="R687" s="263"/>
      <c r="S687" s="263"/>
      <c r="T687" s="26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65" t="s">
        <v>136</v>
      </c>
      <c r="AU687" s="265" t="s">
        <v>145</v>
      </c>
      <c r="AV687" s="13" t="s">
        <v>89</v>
      </c>
      <c r="AW687" s="13" t="s">
        <v>34</v>
      </c>
      <c r="AX687" s="13" t="s">
        <v>79</v>
      </c>
      <c r="AY687" s="265" t="s">
        <v>125</v>
      </c>
    </row>
    <row r="688" s="13" customFormat="1">
      <c r="A688" s="13"/>
      <c r="B688" s="255"/>
      <c r="C688" s="256"/>
      <c r="D688" s="251" t="s">
        <v>136</v>
      </c>
      <c r="E688" s="257" t="s">
        <v>1</v>
      </c>
      <c r="F688" s="258" t="s">
        <v>819</v>
      </c>
      <c r="G688" s="256"/>
      <c r="H688" s="259">
        <v>48.799999999999997</v>
      </c>
      <c r="I688" s="260"/>
      <c r="J688" s="256"/>
      <c r="K688" s="256"/>
      <c r="L688" s="261"/>
      <c r="M688" s="262"/>
      <c r="N688" s="263"/>
      <c r="O688" s="263"/>
      <c r="P688" s="263"/>
      <c r="Q688" s="263"/>
      <c r="R688" s="263"/>
      <c r="S688" s="263"/>
      <c r="T688" s="26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65" t="s">
        <v>136</v>
      </c>
      <c r="AU688" s="265" t="s">
        <v>145</v>
      </c>
      <c r="AV688" s="13" t="s">
        <v>89</v>
      </c>
      <c r="AW688" s="13" t="s">
        <v>34</v>
      </c>
      <c r="AX688" s="13" t="s">
        <v>79</v>
      </c>
      <c r="AY688" s="265" t="s">
        <v>125</v>
      </c>
    </row>
    <row r="689" s="13" customFormat="1">
      <c r="A689" s="13"/>
      <c r="B689" s="255"/>
      <c r="C689" s="256"/>
      <c r="D689" s="251" t="s">
        <v>136</v>
      </c>
      <c r="E689" s="257" t="s">
        <v>1</v>
      </c>
      <c r="F689" s="258" t="s">
        <v>820</v>
      </c>
      <c r="G689" s="256"/>
      <c r="H689" s="259">
        <v>52.299999999999997</v>
      </c>
      <c r="I689" s="260"/>
      <c r="J689" s="256"/>
      <c r="K689" s="256"/>
      <c r="L689" s="261"/>
      <c r="M689" s="262"/>
      <c r="N689" s="263"/>
      <c r="O689" s="263"/>
      <c r="P689" s="263"/>
      <c r="Q689" s="263"/>
      <c r="R689" s="263"/>
      <c r="S689" s="263"/>
      <c r="T689" s="26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65" t="s">
        <v>136</v>
      </c>
      <c r="AU689" s="265" t="s">
        <v>145</v>
      </c>
      <c r="AV689" s="13" t="s">
        <v>89</v>
      </c>
      <c r="AW689" s="13" t="s">
        <v>34</v>
      </c>
      <c r="AX689" s="13" t="s">
        <v>79</v>
      </c>
      <c r="AY689" s="265" t="s">
        <v>125</v>
      </c>
    </row>
    <row r="690" s="13" customFormat="1">
      <c r="A690" s="13"/>
      <c r="B690" s="255"/>
      <c r="C690" s="256"/>
      <c r="D690" s="251" t="s">
        <v>136</v>
      </c>
      <c r="E690" s="257" t="s">
        <v>1</v>
      </c>
      <c r="F690" s="258" t="s">
        <v>821</v>
      </c>
      <c r="G690" s="256"/>
      <c r="H690" s="259">
        <v>20.800000000000001</v>
      </c>
      <c r="I690" s="260"/>
      <c r="J690" s="256"/>
      <c r="K690" s="256"/>
      <c r="L690" s="261"/>
      <c r="M690" s="262"/>
      <c r="N690" s="263"/>
      <c r="O690" s="263"/>
      <c r="P690" s="263"/>
      <c r="Q690" s="263"/>
      <c r="R690" s="263"/>
      <c r="S690" s="263"/>
      <c r="T690" s="26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65" t="s">
        <v>136</v>
      </c>
      <c r="AU690" s="265" t="s">
        <v>145</v>
      </c>
      <c r="AV690" s="13" t="s">
        <v>89</v>
      </c>
      <c r="AW690" s="13" t="s">
        <v>34</v>
      </c>
      <c r="AX690" s="13" t="s">
        <v>79</v>
      </c>
      <c r="AY690" s="265" t="s">
        <v>125</v>
      </c>
    </row>
    <row r="691" s="13" customFormat="1">
      <c r="A691" s="13"/>
      <c r="B691" s="255"/>
      <c r="C691" s="256"/>
      <c r="D691" s="251" t="s">
        <v>136</v>
      </c>
      <c r="E691" s="257" t="s">
        <v>1</v>
      </c>
      <c r="F691" s="258" t="s">
        <v>822</v>
      </c>
      <c r="G691" s="256"/>
      <c r="H691" s="259">
        <v>54.649999999999999</v>
      </c>
      <c r="I691" s="260"/>
      <c r="J691" s="256"/>
      <c r="K691" s="256"/>
      <c r="L691" s="261"/>
      <c r="M691" s="262"/>
      <c r="N691" s="263"/>
      <c r="O691" s="263"/>
      <c r="P691" s="263"/>
      <c r="Q691" s="263"/>
      <c r="R691" s="263"/>
      <c r="S691" s="263"/>
      <c r="T691" s="26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65" t="s">
        <v>136</v>
      </c>
      <c r="AU691" s="265" t="s">
        <v>145</v>
      </c>
      <c r="AV691" s="13" t="s">
        <v>89</v>
      </c>
      <c r="AW691" s="13" t="s">
        <v>34</v>
      </c>
      <c r="AX691" s="13" t="s">
        <v>79</v>
      </c>
      <c r="AY691" s="265" t="s">
        <v>125</v>
      </c>
    </row>
    <row r="692" s="13" customFormat="1">
      <c r="A692" s="13"/>
      <c r="B692" s="255"/>
      <c r="C692" s="256"/>
      <c r="D692" s="251" t="s">
        <v>136</v>
      </c>
      <c r="E692" s="257" t="s">
        <v>1</v>
      </c>
      <c r="F692" s="258" t="s">
        <v>823</v>
      </c>
      <c r="G692" s="256"/>
      <c r="H692" s="259">
        <v>42.060000000000002</v>
      </c>
      <c r="I692" s="260"/>
      <c r="J692" s="256"/>
      <c r="K692" s="256"/>
      <c r="L692" s="261"/>
      <c r="M692" s="262"/>
      <c r="N692" s="263"/>
      <c r="O692" s="263"/>
      <c r="P692" s="263"/>
      <c r="Q692" s="263"/>
      <c r="R692" s="263"/>
      <c r="S692" s="263"/>
      <c r="T692" s="26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65" t="s">
        <v>136</v>
      </c>
      <c r="AU692" s="265" t="s">
        <v>145</v>
      </c>
      <c r="AV692" s="13" t="s">
        <v>89</v>
      </c>
      <c r="AW692" s="13" t="s">
        <v>34</v>
      </c>
      <c r="AX692" s="13" t="s">
        <v>79</v>
      </c>
      <c r="AY692" s="265" t="s">
        <v>125</v>
      </c>
    </row>
    <row r="693" s="14" customFormat="1">
      <c r="A693" s="14"/>
      <c r="B693" s="266"/>
      <c r="C693" s="267"/>
      <c r="D693" s="251" t="s">
        <v>136</v>
      </c>
      <c r="E693" s="268" t="s">
        <v>1</v>
      </c>
      <c r="F693" s="269" t="s">
        <v>167</v>
      </c>
      <c r="G693" s="267"/>
      <c r="H693" s="270">
        <v>367.66000000000002</v>
      </c>
      <c r="I693" s="271"/>
      <c r="J693" s="267"/>
      <c r="K693" s="267"/>
      <c r="L693" s="272"/>
      <c r="M693" s="273"/>
      <c r="N693" s="274"/>
      <c r="O693" s="274"/>
      <c r="P693" s="274"/>
      <c r="Q693" s="274"/>
      <c r="R693" s="274"/>
      <c r="S693" s="274"/>
      <c r="T693" s="27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76" t="s">
        <v>136</v>
      </c>
      <c r="AU693" s="276" t="s">
        <v>145</v>
      </c>
      <c r="AV693" s="14" t="s">
        <v>132</v>
      </c>
      <c r="AW693" s="14" t="s">
        <v>34</v>
      </c>
      <c r="AX693" s="14" t="s">
        <v>87</v>
      </c>
      <c r="AY693" s="276" t="s">
        <v>125</v>
      </c>
    </row>
    <row r="694" s="12" customFormat="1" ht="22.8" customHeight="1">
      <c r="A694" s="12"/>
      <c r="B694" s="221"/>
      <c r="C694" s="222"/>
      <c r="D694" s="223" t="s">
        <v>78</v>
      </c>
      <c r="E694" s="235" t="s">
        <v>126</v>
      </c>
      <c r="F694" s="235" t="s">
        <v>127</v>
      </c>
      <c r="G694" s="222"/>
      <c r="H694" s="222"/>
      <c r="I694" s="225"/>
      <c r="J694" s="236">
        <f>BK694</f>
        <v>0</v>
      </c>
      <c r="K694" s="222"/>
      <c r="L694" s="227"/>
      <c r="M694" s="228"/>
      <c r="N694" s="229"/>
      <c r="O694" s="229"/>
      <c r="P694" s="230">
        <f>SUM(P695:P725)</f>
        <v>0</v>
      </c>
      <c r="Q694" s="229"/>
      <c r="R694" s="230">
        <f>SUM(R695:R725)</f>
        <v>0.088539000000000007</v>
      </c>
      <c r="S694" s="229"/>
      <c r="T694" s="231">
        <f>SUM(T695:T725)</f>
        <v>0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32" t="s">
        <v>87</v>
      </c>
      <c r="AT694" s="233" t="s">
        <v>78</v>
      </c>
      <c r="AU694" s="233" t="s">
        <v>87</v>
      </c>
      <c r="AY694" s="232" t="s">
        <v>125</v>
      </c>
      <c r="BK694" s="234">
        <f>SUM(BK695:BK725)</f>
        <v>0</v>
      </c>
    </row>
    <row r="695" s="2" customFormat="1" ht="21.75" customHeight="1">
      <c r="A695" s="39"/>
      <c r="B695" s="40"/>
      <c r="C695" s="237" t="s">
        <v>824</v>
      </c>
      <c r="D695" s="237" t="s">
        <v>128</v>
      </c>
      <c r="E695" s="238" t="s">
        <v>825</v>
      </c>
      <c r="F695" s="239" t="s">
        <v>826</v>
      </c>
      <c r="G695" s="240" t="s">
        <v>316</v>
      </c>
      <c r="H695" s="241">
        <v>561.44000000000005</v>
      </c>
      <c r="I695" s="242"/>
      <c r="J695" s="243">
        <f>ROUND(I695*H695,2)</f>
        <v>0</v>
      </c>
      <c r="K695" s="244"/>
      <c r="L695" s="45"/>
      <c r="M695" s="245" t="s">
        <v>1</v>
      </c>
      <c r="N695" s="246" t="s">
        <v>44</v>
      </c>
      <c r="O695" s="92"/>
      <c r="P695" s="247">
        <f>O695*H695</f>
        <v>0</v>
      </c>
      <c r="Q695" s="247">
        <v>0</v>
      </c>
      <c r="R695" s="247">
        <f>Q695*H695</f>
        <v>0</v>
      </c>
      <c r="S695" s="247">
        <v>0</v>
      </c>
      <c r="T695" s="248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49" t="s">
        <v>132</v>
      </c>
      <c r="AT695" s="249" t="s">
        <v>128</v>
      </c>
      <c r="AU695" s="249" t="s">
        <v>89</v>
      </c>
      <c r="AY695" s="18" t="s">
        <v>125</v>
      </c>
      <c r="BE695" s="250">
        <f>IF(N695="základní",J695,0)</f>
        <v>0</v>
      </c>
      <c r="BF695" s="250">
        <f>IF(N695="snížená",J695,0)</f>
        <v>0</v>
      </c>
      <c r="BG695" s="250">
        <f>IF(N695="zákl. přenesená",J695,0)</f>
        <v>0</v>
      </c>
      <c r="BH695" s="250">
        <f>IF(N695="sníž. přenesená",J695,0)</f>
        <v>0</v>
      </c>
      <c r="BI695" s="250">
        <f>IF(N695="nulová",J695,0)</f>
        <v>0</v>
      </c>
      <c r="BJ695" s="18" t="s">
        <v>87</v>
      </c>
      <c r="BK695" s="250">
        <f>ROUND(I695*H695,2)</f>
        <v>0</v>
      </c>
      <c r="BL695" s="18" t="s">
        <v>132</v>
      </c>
      <c r="BM695" s="249" t="s">
        <v>827</v>
      </c>
    </row>
    <row r="696" s="2" customFormat="1">
      <c r="A696" s="39"/>
      <c r="B696" s="40"/>
      <c r="C696" s="41"/>
      <c r="D696" s="251" t="s">
        <v>134</v>
      </c>
      <c r="E696" s="41"/>
      <c r="F696" s="252" t="s">
        <v>828</v>
      </c>
      <c r="G696" s="41"/>
      <c r="H696" s="41"/>
      <c r="I696" s="145"/>
      <c r="J696" s="41"/>
      <c r="K696" s="41"/>
      <c r="L696" s="45"/>
      <c r="M696" s="253"/>
      <c r="N696" s="254"/>
      <c r="O696" s="92"/>
      <c r="P696" s="92"/>
      <c r="Q696" s="92"/>
      <c r="R696" s="92"/>
      <c r="S696" s="92"/>
      <c r="T696" s="93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134</v>
      </c>
      <c r="AU696" s="18" t="s">
        <v>89</v>
      </c>
    </row>
    <row r="697" s="13" customFormat="1">
      <c r="A697" s="13"/>
      <c r="B697" s="255"/>
      <c r="C697" s="256"/>
      <c r="D697" s="251" t="s">
        <v>136</v>
      </c>
      <c r="E697" s="257" t="s">
        <v>1</v>
      </c>
      <c r="F697" s="258" t="s">
        <v>829</v>
      </c>
      <c r="G697" s="256"/>
      <c r="H697" s="259">
        <v>561.44000000000005</v>
      </c>
      <c r="I697" s="260"/>
      <c r="J697" s="256"/>
      <c r="K697" s="256"/>
      <c r="L697" s="261"/>
      <c r="M697" s="262"/>
      <c r="N697" s="263"/>
      <c r="O697" s="263"/>
      <c r="P697" s="263"/>
      <c r="Q697" s="263"/>
      <c r="R697" s="263"/>
      <c r="S697" s="263"/>
      <c r="T697" s="26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65" t="s">
        <v>136</v>
      </c>
      <c r="AU697" s="265" t="s">
        <v>89</v>
      </c>
      <c r="AV697" s="13" t="s">
        <v>89</v>
      </c>
      <c r="AW697" s="13" t="s">
        <v>34</v>
      </c>
      <c r="AX697" s="13" t="s">
        <v>87</v>
      </c>
      <c r="AY697" s="265" t="s">
        <v>125</v>
      </c>
    </row>
    <row r="698" s="2" customFormat="1" ht="21.75" customHeight="1">
      <c r="A698" s="39"/>
      <c r="B698" s="40"/>
      <c r="C698" s="237" t="s">
        <v>830</v>
      </c>
      <c r="D698" s="237" t="s">
        <v>128</v>
      </c>
      <c r="E698" s="238" t="s">
        <v>831</v>
      </c>
      <c r="F698" s="239" t="s">
        <v>832</v>
      </c>
      <c r="G698" s="240" t="s">
        <v>316</v>
      </c>
      <c r="H698" s="241">
        <v>25264.799999999999</v>
      </c>
      <c r="I698" s="242"/>
      <c r="J698" s="243">
        <f>ROUND(I698*H698,2)</f>
        <v>0</v>
      </c>
      <c r="K698" s="244"/>
      <c r="L698" s="45"/>
      <c r="M698" s="245" t="s">
        <v>1</v>
      </c>
      <c r="N698" s="246" t="s">
        <v>44</v>
      </c>
      <c r="O698" s="92"/>
      <c r="P698" s="247">
        <f>O698*H698</f>
        <v>0</v>
      </c>
      <c r="Q698" s="247">
        <v>0</v>
      </c>
      <c r="R698" s="247">
        <f>Q698*H698</f>
        <v>0</v>
      </c>
      <c r="S698" s="247">
        <v>0</v>
      </c>
      <c r="T698" s="248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9" t="s">
        <v>132</v>
      </c>
      <c r="AT698" s="249" t="s">
        <v>128</v>
      </c>
      <c r="AU698" s="249" t="s">
        <v>89</v>
      </c>
      <c r="AY698" s="18" t="s">
        <v>125</v>
      </c>
      <c r="BE698" s="250">
        <f>IF(N698="základní",J698,0)</f>
        <v>0</v>
      </c>
      <c r="BF698" s="250">
        <f>IF(N698="snížená",J698,0)</f>
        <v>0</v>
      </c>
      <c r="BG698" s="250">
        <f>IF(N698="zákl. přenesená",J698,0)</f>
        <v>0</v>
      </c>
      <c r="BH698" s="250">
        <f>IF(N698="sníž. přenesená",J698,0)</f>
        <v>0</v>
      </c>
      <c r="BI698" s="250">
        <f>IF(N698="nulová",J698,0)</f>
        <v>0</v>
      </c>
      <c r="BJ698" s="18" t="s">
        <v>87</v>
      </c>
      <c r="BK698" s="250">
        <f>ROUND(I698*H698,2)</f>
        <v>0</v>
      </c>
      <c r="BL698" s="18" t="s">
        <v>132</v>
      </c>
      <c r="BM698" s="249" t="s">
        <v>833</v>
      </c>
    </row>
    <row r="699" s="2" customFormat="1">
      <c r="A699" s="39"/>
      <c r="B699" s="40"/>
      <c r="C699" s="41"/>
      <c r="D699" s="251" t="s">
        <v>134</v>
      </c>
      <c r="E699" s="41"/>
      <c r="F699" s="252" t="s">
        <v>834</v>
      </c>
      <c r="G699" s="41"/>
      <c r="H699" s="41"/>
      <c r="I699" s="145"/>
      <c r="J699" s="41"/>
      <c r="K699" s="41"/>
      <c r="L699" s="45"/>
      <c r="M699" s="253"/>
      <c r="N699" s="254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134</v>
      </c>
      <c r="AU699" s="18" t="s">
        <v>89</v>
      </c>
    </row>
    <row r="700" s="13" customFormat="1">
      <c r="A700" s="13"/>
      <c r="B700" s="255"/>
      <c r="C700" s="256"/>
      <c r="D700" s="251" t="s">
        <v>136</v>
      </c>
      <c r="E700" s="257" t="s">
        <v>1</v>
      </c>
      <c r="F700" s="258" t="s">
        <v>829</v>
      </c>
      <c r="G700" s="256"/>
      <c r="H700" s="259">
        <v>561.44000000000005</v>
      </c>
      <c r="I700" s="260"/>
      <c r="J700" s="256"/>
      <c r="K700" s="256"/>
      <c r="L700" s="261"/>
      <c r="M700" s="262"/>
      <c r="N700" s="263"/>
      <c r="O700" s="263"/>
      <c r="P700" s="263"/>
      <c r="Q700" s="263"/>
      <c r="R700" s="263"/>
      <c r="S700" s="263"/>
      <c r="T700" s="264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65" t="s">
        <v>136</v>
      </c>
      <c r="AU700" s="265" t="s">
        <v>89</v>
      </c>
      <c r="AV700" s="13" t="s">
        <v>89</v>
      </c>
      <c r="AW700" s="13" t="s">
        <v>34</v>
      </c>
      <c r="AX700" s="13" t="s">
        <v>87</v>
      </c>
      <c r="AY700" s="265" t="s">
        <v>125</v>
      </c>
    </row>
    <row r="701" s="13" customFormat="1">
      <c r="A701" s="13"/>
      <c r="B701" s="255"/>
      <c r="C701" s="256"/>
      <c r="D701" s="251" t="s">
        <v>136</v>
      </c>
      <c r="E701" s="256"/>
      <c r="F701" s="258" t="s">
        <v>835</v>
      </c>
      <c r="G701" s="256"/>
      <c r="H701" s="259">
        <v>25264.799999999999</v>
      </c>
      <c r="I701" s="260"/>
      <c r="J701" s="256"/>
      <c r="K701" s="256"/>
      <c r="L701" s="261"/>
      <c r="M701" s="262"/>
      <c r="N701" s="263"/>
      <c r="O701" s="263"/>
      <c r="P701" s="263"/>
      <c r="Q701" s="263"/>
      <c r="R701" s="263"/>
      <c r="S701" s="263"/>
      <c r="T701" s="26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65" t="s">
        <v>136</v>
      </c>
      <c r="AU701" s="265" t="s">
        <v>89</v>
      </c>
      <c r="AV701" s="13" t="s">
        <v>89</v>
      </c>
      <c r="AW701" s="13" t="s">
        <v>4</v>
      </c>
      <c r="AX701" s="13" t="s">
        <v>87</v>
      </c>
      <c r="AY701" s="265" t="s">
        <v>125</v>
      </c>
    </row>
    <row r="702" s="2" customFormat="1" ht="21.75" customHeight="1">
      <c r="A702" s="39"/>
      <c r="B702" s="40"/>
      <c r="C702" s="237" t="s">
        <v>836</v>
      </c>
      <c r="D702" s="237" t="s">
        <v>128</v>
      </c>
      <c r="E702" s="238" t="s">
        <v>837</v>
      </c>
      <c r="F702" s="239" t="s">
        <v>838</v>
      </c>
      <c r="G702" s="240" t="s">
        <v>316</v>
      </c>
      <c r="H702" s="241">
        <v>561.44000000000005</v>
      </c>
      <c r="I702" s="242"/>
      <c r="J702" s="243">
        <f>ROUND(I702*H702,2)</f>
        <v>0</v>
      </c>
      <c r="K702" s="244"/>
      <c r="L702" s="45"/>
      <c r="M702" s="245" t="s">
        <v>1</v>
      </c>
      <c r="N702" s="246" t="s">
        <v>44</v>
      </c>
      <c r="O702" s="92"/>
      <c r="P702" s="247">
        <f>O702*H702</f>
        <v>0</v>
      </c>
      <c r="Q702" s="247">
        <v>0</v>
      </c>
      <c r="R702" s="247">
        <f>Q702*H702</f>
        <v>0</v>
      </c>
      <c r="S702" s="247">
        <v>0</v>
      </c>
      <c r="T702" s="248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49" t="s">
        <v>132</v>
      </c>
      <c r="AT702" s="249" t="s">
        <v>128</v>
      </c>
      <c r="AU702" s="249" t="s">
        <v>89</v>
      </c>
      <c r="AY702" s="18" t="s">
        <v>125</v>
      </c>
      <c r="BE702" s="250">
        <f>IF(N702="základní",J702,0)</f>
        <v>0</v>
      </c>
      <c r="BF702" s="250">
        <f>IF(N702="snížená",J702,0)</f>
        <v>0</v>
      </c>
      <c r="BG702" s="250">
        <f>IF(N702="zákl. přenesená",J702,0)</f>
        <v>0</v>
      </c>
      <c r="BH702" s="250">
        <f>IF(N702="sníž. přenesená",J702,0)</f>
        <v>0</v>
      </c>
      <c r="BI702" s="250">
        <f>IF(N702="nulová",J702,0)</f>
        <v>0</v>
      </c>
      <c r="BJ702" s="18" t="s">
        <v>87</v>
      </c>
      <c r="BK702" s="250">
        <f>ROUND(I702*H702,2)</f>
        <v>0</v>
      </c>
      <c r="BL702" s="18" t="s">
        <v>132</v>
      </c>
      <c r="BM702" s="249" t="s">
        <v>839</v>
      </c>
    </row>
    <row r="703" s="2" customFormat="1">
      <c r="A703" s="39"/>
      <c r="B703" s="40"/>
      <c r="C703" s="41"/>
      <c r="D703" s="251" t="s">
        <v>134</v>
      </c>
      <c r="E703" s="41"/>
      <c r="F703" s="252" t="s">
        <v>840</v>
      </c>
      <c r="G703" s="41"/>
      <c r="H703" s="41"/>
      <c r="I703" s="145"/>
      <c r="J703" s="41"/>
      <c r="K703" s="41"/>
      <c r="L703" s="45"/>
      <c r="M703" s="253"/>
      <c r="N703" s="254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134</v>
      </c>
      <c r="AU703" s="18" t="s">
        <v>89</v>
      </c>
    </row>
    <row r="704" s="13" customFormat="1">
      <c r="A704" s="13"/>
      <c r="B704" s="255"/>
      <c r="C704" s="256"/>
      <c r="D704" s="251" t="s">
        <v>136</v>
      </c>
      <c r="E704" s="257" t="s">
        <v>1</v>
      </c>
      <c r="F704" s="258" t="s">
        <v>829</v>
      </c>
      <c r="G704" s="256"/>
      <c r="H704" s="259">
        <v>561.44000000000005</v>
      </c>
      <c r="I704" s="260"/>
      <c r="J704" s="256"/>
      <c r="K704" s="256"/>
      <c r="L704" s="261"/>
      <c r="M704" s="262"/>
      <c r="N704" s="263"/>
      <c r="O704" s="263"/>
      <c r="P704" s="263"/>
      <c r="Q704" s="263"/>
      <c r="R704" s="263"/>
      <c r="S704" s="263"/>
      <c r="T704" s="26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65" t="s">
        <v>136</v>
      </c>
      <c r="AU704" s="265" t="s">
        <v>89</v>
      </c>
      <c r="AV704" s="13" t="s">
        <v>89</v>
      </c>
      <c r="AW704" s="13" t="s">
        <v>34</v>
      </c>
      <c r="AX704" s="13" t="s">
        <v>87</v>
      </c>
      <c r="AY704" s="265" t="s">
        <v>125</v>
      </c>
    </row>
    <row r="705" s="2" customFormat="1" ht="16.5" customHeight="1">
      <c r="A705" s="39"/>
      <c r="B705" s="40"/>
      <c r="C705" s="237" t="s">
        <v>841</v>
      </c>
      <c r="D705" s="237" t="s">
        <v>128</v>
      </c>
      <c r="E705" s="238" t="s">
        <v>842</v>
      </c>
      <c r="F705" s="239" t="s">
        <v>843</v>
      </c>
      <c r="G705" s="240" t="s">
        <v>316</v>
      </c>
      <c r="H705" s="241">
        <v>561.44000000000005</v>
      </c>
      <c r="I705" s="242"/>
      <c r="J705" s="243">
        <f>ROUND(I705*H705,2)</f>
        <v>0</v>
      </c>
      <c r="K705" s="244"/>
      <c r="L705" s="45"/>
      <c r="M705" s="245" t="s">
        <v>1</v>
      </c>
      <c r="N705" s="246" t="s">
        <v>44</v>
      </c>
      <c r="O705" s="92"/>
      <c r="P705" s="247">
        <f>O705*H705</f>
        <v>0</v>
      </c>
      <c r="Q705" s="247">
        <v>0</v>
      </c>
      <c r="R705" s="247">
        <f>Q705*H705</f>
        <v>0</v>
      </c>
      <c r="S705" s="247">
        <v>0</v>
      </c>
      <c r="T705" s="248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49" t="s">
        <v>132</v>
      </c>
      <c r="AT705" s="249" t="s">
        <v>128</v>
      </c>
      <c r="AU705" s="249" t="s">
        <v>89</v>
      </c>
      <c r="AY705" s="18" t="s">
        <v>125</v>
      </c>
      <c r="BE705" s="250">
        <f>IF(N705="základní",J705,0)</f>
        <v>0</v>
      </c>
      <c r="BF705" s="250">
        <f>IF(N705="snížená",J705,0)</f>
        <v>0</v>
      </c>
      <c r="BG705" s="250">
        <f>IF(N705="zákl. přenesená",J705,0)</f>
        <v>0</v>
      </c>
      <c r="BH705" s="250">
        <f>IF(N705="sníž. přenesená",J705,0)</f>
        <v>0</v>
      </c>
      <c r="BI705" s="250">
        <f>IF(N705="nulová",J705,0)</f>
        <v>0</v>
      </c>
      <c r="BJ705" s="18" t="s">
        <v>87</v>
      </c>
      <c r="BK705" s="250">
        <f>ROUND(I705*H705,2)</f>
        <v>0</v>
      </c>
      <c r="BL705" s="18" t="s">
        <v>132</v>
      </c>
      <c r="BM705" s="249" t="s">
        <v>844</v>
      </c>
    </row>
    <row r="706" s="2" customFormat="1">
      <c r="A706" s="39"/>
      <c r="B706" s="40"/>
      <c r="C706" s="41"/>
      <c r="D706" s="251" t="s">
        <v>134</v>
      </c>
      <c r="E706" s="41"/>
      <c r="F706" s="252" t="s">
        <v>845</v>
      </c>
      <c r="G706" s="41"/>
      <c r="H706" s="41"/>
      <c r="I706" s="145"/>
      <c r="J706" s="41"/>
      <c r="K706" s="41"/>
      <c r="L706" s="45"/>
      <c r="M706" s="253"/>
      <c r="N706" s="254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134</v>
      </c>
      <c r="AU706" s="18" t="s">
        <v>89</v>
      </c>
    </row>
    <row r="707" s="13" customFormat="1">
      <c r="A707" s="13"/>
      <c r="B707" s="255"/>
      <c r="C707" s="256"/>
      <c r="D707" s="251" t="s">
        <v>136</v>
      </c>
      <c r="E707" s="257" t="s">
        <v>1</v>
      </c>
      <c r="F707" s="258" t="s">
        <v>829</v>
      </c>
      <c r="G707" s="256"/>
      <c r="H707" s="259">
        <v>561.44000000000005</v>
      </c>
      <c r="I707" s="260"/>
      <c r="J707" s="256"/>
      <c r="K707" s="256"/>
      <c r="L707" s="261"/>
      <c r="M707" s="262"/>
      <c r="N707" s="263"/>
      <c r="O707" s="263"/>
      <c r="P707" s="263"/>
      <c r="Q707" s="263"/>
      <c r="R707" s="263"/>
      <c r="S707" s="263"/>
      <c r="T707" s="26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65" t="s">
        <v>136</v>
      </c>
      <c r="AU707" s="265" t="s">
        <v>89</v>
      </c>
      <c r="AV707" s="13" t="s">
        <v>89</v>
      </c>
      <c r="AW707" s="13" t="s">
        <v>34</v>
      </c>
      <c r="AX707" s="13" t="s">
        <v>87</v>
      </c>
      <c r="AY707" s="265" t="s">
        <v>125</v>
      </c>
    </row>
    <row r="708" s="2" customFormat="1" ht="16.5" customHeight="1">
      <c r="A708" s="39"/>
      <c r="B708" s="40"/>
      <c r="C708" s="237" t="s">
        <v>846</v>
      </c>
      <c r="D708" s="237" t="s">
        <v>128</v>
      </c>
      <c r="E708" s="238" t="s">
        <v>847</v>
      </c>
      <c r="F708" s="239" t="s">
        <v>848</v>
      </c>
      <c r="G708" s="240" t="s">
        <v>316</v>
      </c>
      <c r="H708" s="241">
        <v>25264.799999999999</v>
      </c>
      <c r="I708" s="242"/>
      <c r="J708" s="243">
        <f>ROUND(I708*H708,2)</f>
        <v>0</v>
      </c>
      <c r="K708" s="244"/>
      <c r="L708" s="45"/>
      <c r="M708" s="245" t="s">
        <v>1</v>
      </c>
      <c r="N708" s="246" t="s">
        <v>44</v>
      </c>
      <c r="O708" s="92"/>
      <c r="P708" s="247">
        <f>O708*H708</f>
        <v>0</v>
      </c>
      <c r="Q708" s="247">
        <v>0</v>
      </c>
      <c r="R708" s="247">
        <f>Q708*H708</f>
        <v>0</v>
      </c>
      <c r="S708" s="247">
        <v>0</v>
      </c>
      <c r="T708" s="248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9" t="s">
        <v>132</v>
      </c>
      <c r="AT708" s="249" t="s">
        <v>128</v>
      </c>
      <c r="AU708" s="249" t="s">
        <v>89</v>
      </c>
      <c r="AY708" s="18" t="s">
        <v>125</v>
      </c>
      <c r="BE708" s="250">
        <f>IF(N708="základní",J708,0)</f>
        <v>0</v>
      </c>
      <c r="BF708" s="250">
        <f>IF(N708="snížená",J708,0)</f>
        <v>0</v>
      </c>
      <c r="BG708" s="250">
        <f>IF(N708="zákl. přenesená",J708,0)</f>
        <v>0</v>
      </c>
      <c r="BH708" s="250">
        <f>IF(N708="sníž. přenesená",J708,0)</f>
        <v>0</v>
      </c>
      <c r="BI708" s="250">
        <f>IF(N708="nulová",J708,0)</f>
        <v>0</v>
      </c>
      <c r="BJ708" s="18" t="s">
        <v>87</v>
      </c>
      <c r="BK708" s="250">
        <f>ROUND(I708*H708,2)</f>
        <v>0</v>
      </c>
      <c r="BL708" s="18" t="s">
        <v>132</v>
      </c>
      <c r="BM708" s="249" t="s">
        <v>849</v>
      </c>
    </row>
    <row r="709" s="2" customFormat="1">
      <c r="A709" s="39"/>
      <c r="B709" s="40"/>
      <c r="C709" s="41"/>
      <c r="D709" s="251" t="s">
        <v>134</v>
      </c>
      <c r="E709" s="41"/>
      <c r="F709" s="252" t="s">
        <v>850</v>
      </c>
      <c r="G709" s="41"/>
      <c r="H709" s="41"/>
      <c r="I709" s="145"/>
      <c r="J709" s="41"/>
      <c r="K709" s="41"/>
      <c r="L709" s="45"/>
      <c r="M709" s="253"/>
      <c r="N709" s="254"/>
      <c r="O709" s="92"/>
      <c r="P709" s="92"/>
      <c r="Q709" s="92"/>
      <c r="R709" s="92"/>
      <c r="S709" s="92"/>
      <c r="T709" s="93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134</v>
      </c>
      <c r="AU709" s="18" t="s">
        <v>89</v>
      </c>
    </row>
    <row r="710" s="13" customFormat="1">
      <c r="A710" s="13"/>
      <c r="B710" s="255"/>
      <c r="C710" s="256"/>
      <c r="D710" s="251" t="s">
        <v>136</v>
      </c>
      <c r="E710" s="257" t="s">
        <v>1</v>
      </c>
      <c r="F710" s="258" t="s">
        <v>829</v>
      </c>
      <c r="G710" s="256"/>
      <c r="H710" s="259">
        <v>561.44000000000005</v>
      </c>
      <c r="I710" s="260"/>
      <c r="J710" s="256"/>
      <c r="K710" s="256"/>
      <c r="L710" s="261"/>
      <c r="M710" s="262"/>
      <c r="N710" s="263"/>
      <c r="O710" s="263"/>
      <c r="P710" s="263"/>
      <c r="Q710" s="263"/>
      <c r="R710" s="263"/>
      <c r="S710" s="263"/>
      <c r="T710" s="26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65" t="s">
        <v>136</v>
      </c>
      <c r="AU710" s="265" t="s">
        <v>89</v>
      </c>
      <c r="AV710" s="13" t="s">
        <v>89</v>
      </c>
      <c r="AW710" s="13" t="s">
        <v>34</v>
      </c>
      <c r="AX710" s="13" t="s">
        <v>87</v>
      </c>
      <c r="AY710" s="265" t="s">
        <v>125</v>
      </c>
    </row>
    <row r="711" s="13" customFormat="1">
      <c r="A711" s="13"/>
      <c r="B711" s="255"/>
      <c r="C711" s="256"/>
      <c r="D711" s="251" t="s">
        <v>136</v>
      </c>
      <c r="E711" s="256"/>
      <c r="F711" s="258" t="s">
        <v>835</v>
      </c>
      <c r="G711" s="256"/>
      <c r="H711" s="259">
        <v>25264.799999999999</v>
      </c>
      <c r="I711" s="260"/>
      <c r="J711" s="256"/>
      <c r="K711" s="256"/>
      <c r="L711" s="261"/>
      <c r="M711" s="262"/>
      <c r="N711" s="263"/>
      <c r="O711" s="263"/>
      <c r="P711" s="263"/>
      <c r="Q711" s="263"/>
      <c r="R711" s="263"/>
      <c r="S711" s="263"/>
      <c r="T711" s="26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65" t="s">
        <v>136</v>
      </c>
      <c r="AU711" s="265" t="s">
        <v>89</v>
      </c>
      <c r="AV711" s="13" t="s">
        <v>89</v>
      </c>
      <c r="AW711" s="13" t="s">
        <v>4</v>
      </c>
      <c r="AX711" s="13" t="s">
        <v>87</v>
      </c>
      <c r="AY711" s="265" t="s">
        <v>125</v>
      </c>
    </row>
    <row r="712" s="2" customFormat="1" ht="16.5" customHeight="1">
      <c r="A712" s="39"/>
      <c r="B712" s="40"/>
      <c r="C712" s="237" t="s">
        <v>851</v>
      </c>
      <c r="D712" s="237" t="s">
        <v>128</v>
      </c>
      <c r="E712" s="238" t="s">
        <v>852</v>
      </c>
      <c r="F712" s="239" t="s">
        <v>853</v>
      </c>
      <c r="G712" s="240" t="s">
        <v>316</v>
      </c>
      <c r="H712" s="241">
        <v>561.44000000000005</v>
      </c>
      <c r="I712" s="242"/>
      <c r="J712" s="243">
        <f>ROUND(I712*H712,2)</f>
        <v>0</v>
      </c>
      <c r="K712" s="244"/>
      <c r="L712" s="45"/>
      <c r="M712" s="245" t="s">
        <v>1</v>
      </c>
      <c r="N712" s="246" t="s">
        <v>44</v>
      </c>
      <c r="O712" s="92"/>
      <c r="P712" s="247">
        <f>O712*H712</f>
        <v>0</v>
      </c>
      <c r="Q712" s="247">
        <v>0</v>
      </c>
      <c r="R712" s="247">
        <f>Q712*H712</f>
        <v>0</v>
      </c>
      <c r="S712" s="247">
        <v>0</v>
      </c>
      <c r="T712" s="248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9" t="s">
        <v>132</v>
      </c>
      <c r="AT712" s="249" t="s">
        <v>128</v>
      </c>
      <c r="AU712" s="249" t="s">
        <v>89</v>
      </c>
      <c r="AY712" s="18" t="s">
        <v>125</v>
      </c>
      <c r="BE712" s="250">
        <f>IF(N712="základní",J712,0)</f>
        <v>0</v>
      </c>
      <c r="BF712" s="250">
        <f>IF(N712="snížená",J712,0)</f>
        <v>0</v>
      </c>
      <c r="BG712" s="250">
        <f>IF(N712="zákl. přenesená",J712,0)</f>
        <v>0</v>
      </c>
      <c r="BH712" s="250">
        <f>IF(N712="sníž. přenesená",J712,0)</f>
        <v>0</v>
      </c>
      <c r="BI712" s="250">
        <f>IF(N712="nulová",J712,0)</f>
        <v>0</v>
      </c>
      <c r="BJ712" s="18" t="s">
        <v>87</v>
      </c>
      <c r="BK712" s="250">
        <f>ROUND(I712*H712,2)</f>
        <v>0</v>
      </c>
      <c r="BL712" s="18" t="s">
        <v>132</v>
      </c>
      <c r="BM712" s="249" t="s">
        <v>854</v>
      </c>
    </row>
    <row r="713" s="2" customFormat="1">
      <c r="A713" s="39"/>
      <c r="B713" s="40"/>
      <c r="C713" s="41"/>
      <c r="D713" s="251" t="s">
        <v>134</v>
      </c>
      <c r="E713" s="41"/>
      <c r="F713" s="252" t="s">
        <v>855</v>
      </c>
      <c r="G713" s="41"/>
      <c r="H713" s="41"/>
      <c r="I713" s="145"/>
      <c r="J713" s="41"/>
      <c r="K713" s="41"/>
      <c r="L713" s="45"/>
      <c r="M713" s="253"/>
      <c r="N713" s="254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134</v>
      </c>
      <c r="AU713" s="18" t="s">
        <v>89</v>
      </c>
    </row>
    <row r="714" s="13" customFormat="1">
      <c r="A714" s="13"/>
      <c r="B714" s="255"/>
      <c r="C714" s="256"/>
      <c r="D714" s="251" t="s">
        <v>136</v>
      </c>
      <c r="E714" s="257" t="s">
        <v>1</v>
      </c>
      <c r="F714" s="258" t="s">
        <v>829</v>
      </c>
      <c r="G714" s="256"/>
      <c r="H714" s="259">
        <v>561.44000000000005</v>
      </c>
      <c r="I714" s="260"/>
      <c r="J714" s="256"/>
      <c r="K714" s="256"/>
      <c r="L714" s="261"/>
      <c r="M714" s="262"/>
      <c r="N714" s="263"/>
      <c r="O714" s="263"/>
      <c r="P714" s="263"/>
      <c r="Q714" s="263"/>
      <c r="R714" s="263"/>
      <c r="S714" s="263"/>
      <c r="T714" s="26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65" t="s">
        <v>136</v>
      </c>
      <c r="AU714" s="265" t="s">
        <v>89</v>
      </c>
      <c r="AV714" s="13" t="s">
        <v>89</v>
      </c>
      <c r="AW714" s="13" t="s">
        <v>34</v>
      </c>
      <c r="AX714" s="13" t="s">
        <v>87</v>
      </c>
      <c r="AY714" s="265" t="s">
        <v>125</v>
      </c>
    </row>
    <row r="715" s="2" customFormat="1" ht="21.75" customHeight="1">
      <c r="A715" s="39"/>
      <c r="B715" s="40"/>
      <c r="C715" s="237" t="s">
        <v>856</v>
      </c>
      <c r="D715" s="237" t="s">
        <v>128</v>
      </c>
      <c r="E715" s="238" t="s">
        <v>857</v>
      </c>
      <c r="F715" s="239" t="s">
        <v>858</v>
      </c>
      <c r="G715" s="240" t="s">
        <v>259</v>
      </c>
      <c r="H715" s="241">
        <v>1.8999999999999999</v>
      </c>
      <c r="I715" s="242"/>
      <c r="J715" s="243">
        <f>ROUND(I715*H715,2)</f>
        <v>0</v>
      </c>
      <c r="K715" s="244"/>
      <c r="L715" s="45"/>
      <c r="M715" s="245" t="s">
        <v>1</v>
      </c>
      <c r="N715" s="246" t="s">
        <v>44</v>
      </c>
      <c r="O715" s="92"/>
      <c r="P715" s="247">
        <f>O715*H715</f>
        <v>0</v>
      </c>
      <c r="Q715" s="247">
        <v>0.021010000000000001</v>
      </c>
      <c r="R715" s="247">
        <f>Q715*H715</f>
        <v>0.039919000000000003</v>
      </c>
      <c r="S715" s="247">
        <v>0</v>
      </c>
      <c r="T715" s="248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49" t="s">
        <v>132</v>
      </c>
      <c r="AT715" s="249" t="s">
        <v>128</v>
      </c>
      <c r="AU715" s="249" t="s">
        <v>89</v>
      </c>
      <c r="AY715" s="18" t="s">
        <v>125</v>
      </c>
      <c r="BE715" s="250">
        <f>IF(N715="základní",J715,0)</f>
        <v>0</v>
      </c>
      <c r="BF715" s="250">
        <f>IF(N715="snížená",J715,0)</f>
        <v>0</v>
      </c>
      <c r="BG715" s="250">
        <f>IF(N715="zákl. přenesená",J715,0)</f>
        <v>0</v>
      </c>
      <c r="BH715" s="250">
        <f>IF(N715="sníž. přenesená",J715,0)</f>
        <v>0</v>
      </c>
      <c r="BI715" s="250">
        <f>IF(N715="nulová",J715,0)</f>
        <v>0</v>
      </c>
      <c r="BJ715" s="18" t="s">
        <v>87</v>
      </c>
      <c r="BK715" s="250">
        <f>ROUND(I715*H715,2)</f>
        <v>0</v>
      </c>
      <c r="BL715" s="18" t="s">
        <v>132</v>
      </c>
      <c r="BM715" s="249" t="s">
        <v>859</v>
      </c>
    </row>
    <row r="716" s="2" customFormat="1">
      <c r="A716" s="39"/>
      <c r="B716" s="40"/>
      <c r="C716" s="41"/>
      <c r="D716" s="251" t="s">
        <v>134</v>
      </c>
      <c r="E716" s="41"/>
      <c r="F716" s="252" t="s">
        <v>860</v>
      </c>
      <c r="G716" s="41"/>
      <c r="H716" s="41"/>
      <c r="I716" s="145"/>
      <c r="J716" s="41"/>
      <c r="K716" s="41"/>
      <c r="L716" s="45"/>
      <c r="M716" s="253"/>
      <c r="N716" s="254"/>
      <c r="O716" s="92"/>
      <c r="P716" s="92"/>
      <c r="Q716" s="92"/>
      <c r="R716" s="92"/>
      <c r="S716" s="92"/>
      <c r="T716" s="93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134</v>
      </c>
      <c r="AU716" s="18" t="s">
        <v>89</v>
      </c>
    </row>
    <row r="717" s="13" customFormat="1">
      <c r="A717" s="13"/>
      <c r="B717" s="255"/>
      <c r="C717" s="256"/>
      <c r="D717" s="251" t="s">
        <v>136</v>
      </c>
      <c r="E717" s="257" t="s">
        <v>1</v>
      </c>
      <c r="F717" s="258" t="s">
        <v>861</v>
      </c>
      <c r="G717" s="256"/>
      <c r="H717" s="259">
        <v>1.8999999999999999</v>
      </c>
      <c r="I717" s="260"/>
      <c r="J717" s="256"/>
      <c r="K717" s="256"/>
      <c r="L717" s="261"/>
      <c r="M717" s="262"/>
      <c r="N717" s="263"/>
      <c r="O717" s="263"/>
      <c r="P717" s="263"/>
      <c r="Q717" s="263"/>
      <c r="R717" s="263"/>
      <c r="S717" s="263"/>
      <c r="T717" s="26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65" t="s">
        <v>136</v>
      </c>
      <c r="AU717" s="265" t="s">
        <v>89</v>
      </c>
      <c r="AV717" s="13" t="s">
        <v>89</v>
      </c>
      <c r="AW717" s="13" t="s">
        <v>34</v>
      </c>
      <c r="AX717" s="13" t="s">
        <v>87</v>
      </c>
      <c r="AY717" s="265" t="s">
        <v>125</v>
      </c>
    </row>
    <row r="718" s="2" customFormat="1" ht="21.75" customHeight="1">
      <c r="A718" s="39"/>
      <c r="B718" s="40"/>
      <c r="C718" s="237" t="s">
        <v>862</v>
      </c>
      <c r="D718" s="237" t="s">
        <v>128</v>
      </c>
      <c r="E718" s="238" t="s">
        <v>863</v>
      </c>
      <c r="F718" s="239" t="s">
        <v>864</v>
      </c>
      <c r="G718" s="240" t="s">
        <v>865</v>
      </c>
      <c r="H718" s="241">
        <v>4</v>
      </c>
      <c r="I718" s="242"/>
      <c r="J718" s="243">
        <f>ROUND(I718*H718,2)</f>
        <v>0</v>
      </c>
      <c r="K718" s="244"/>
      <c r="L718" s="45"/>
      <c r="M718" s="245" t="s">
        <v>1</v>
      </c>
      <c r="N718" s="246" t="s">
        <v>44</v>
      </c>
      <c r="O718" s="92"/>
      <c r="P718" s="247">
        <f>O718*H718</f>
        <v>0</v>
      </c>
      <c r="Q718" s="247">
        <v>0</v>
      </c>
      <c r="R718" s="247">
        <f>Q718*H718</f>
        <v>0</v>
      </c>
      <c r="S718" s="247">
        <v>0</v>
      </c>
      <c r="T718" s="248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9" t="s">
        <v>132</v>
      </c>
      <c r="AT718" s="249" t="s">
        <v>128</v>
      </c>
      <c r="AU718" s="249" t="s">
        <v>89</v>
      </c>
      <c r="AY718" s="18" t="s">
        <v>125</v>
      </c>
      <c r="BE718" s="250">
        <f>IF(N718="základní",J718,0)</f>
        <v>0</v>
      </c>
      <c r="BF718" s="250">
        <f>IF(N718="snížená",J718,0)</f>
        <v>0</v>
      </c>
      <c r="BG718" s="250">
        <f>IF(N718="zákl. přenesená",J718,0)</f>
        <v>0</v>
      </c>
      <c r="BH718" s="250">
        <f>IF(N718="sníž. přenesená",J718,0)</f>
        <v>0</v>
      </c>
      <c r="BI718" s="250">
        <f>IF(N718="nulová",J718,0)</f>
        <v>0</v>
      </c>
      <c r="BJ718" s="18" t="s">
        <v>87</v>
      </c>
      <c r="BK718" s="250">
        <f>ROUND(I718*H718,2)</f>
        <v>0</v>
      </c>
      <c r="BL718" s="18" t="s">
        <v>132</v>
      </c>
      <c r="BM718" s="249" t="s">
        <v>866</v>
      </c>
    </row>
    <row r="719" s="2" customFormat="1">
      <c r="A719" s="39"/>
      <c r="B719" s="40"/>
      <c r="C719" s="41"/>
      <c r="D719" s="251" t="s">
        <v>134</v>
      </c>
      <c r="E719" s="41"/>
      <c r="F719" s="252" t="s">
        <v>864</v>
      </c>
      <c r="G719" s="41"/>
      <c r="H719" s="41"/>
      <c r="I719" s="145"/>
      <c r="J719" s="41"/>
      <c r="K719" s="41"/>
      <c r="L719" s="45"/>
      <c r="M719" s="253"/>
      <c r="N719" s="254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134</v>
      </c>
      <c r="AU719" s="18" t="s">
        <v>89</v>
      </c>
    </row>
    <row r="720" s="2" customFormat="1" ht="21.75" customHeight="1">
      <c r="A720" s="39"/>
      <c r="B720" s="40"/>
      <c r="C720" s="237" t="s">
        <v>867</v>
      </c>
      <c r="D720" s="237" t="s">
        <v>128</v>
      </c>
      <c r="E720" s="238" t="s">
        <v>868</v>
      </c>
      <c r="F720" s="239" t="s">
        <v>869</v>
      </c>
      <c r="G720" s="240" t="s">
        <v>865</v>
      </c>
      <c r="H720" s="241">
        <v>1</v>
      </c>
      <c r="I720" s="242"/>
      <c r="J720" s="243">
        <f>ROUND(I720*H720,2)</f>
        <v>0</v>
      </c>
      <c r="K720" s="244"/>
      <c r="L720" s="45"/>
      <c r="M720" s="245" t="s">
        <v>1</v>
      </c>
      <c r="N720" s="246" t="s">
        <v>44</v>
      </c>
      <c r="O720" s="92"/>
      <c r="P720" s="247">
        <f>O720*H720</f>
        <v>0</v>
      </c>
      <c r="Q720" s="247">
        <v>0</v>
      </c>
      <c r="R720" s="247">
        <f>Q720*H720</f>
        <v>0</v>
      </c>
      <c r="S720" s="247">
        <v>0</v>
      </c>
      <c r="T720" s="248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9" t="s">
        <v>132</v>
      </c>
      <c r="AT720" s="249" t="s">
        <v>128</v>
      </c>
      <c r="AU720" s="249" t="s">
        <v>89</v>
      </c>
      <c r="AY720" s="18" t="s">
        <v>125</v>
      </c>
      <c r="BE720" s="250">
        <f>IF(N720="základní",J720,0)</f>
        <v>0</v>
      </c>
      <c r="BF720" s="250">
        <f>IF(N720="snížená",J720,0)</f>
        <v>0</v>
      </c>
      <c r="BG720" s="250">
        <f>IF(N720="zákl. přenesená",J720,0)</f>
        <v>0</v>
      </c>
      <c r="BH720" s="250">
        <f>IF(N720="sníž. přenesená",J720,0)</f>
        <v>0</v>
      </c>
      <c r="BI720" s="250">
        <f>IF(N720="nulová",J720,0)</f>
        <v>0</v>
      </c>
      <c r="BJ720" s="18" t="s">
        <v>87</v>
      </c>
      <c r="BK720" s="250">
        <f>ROUND(I720*H720,2)</f>
        <v>0</v>
      </c>
      <c r="BL720" s="18" t="s">
        <v>132</v>
      </c>
      <c r="BM720" s="249" t="s">
        <v>870</v>
      </c>
    </row>
    <row r="721" s="2" customFormat="1">
      <c r="A721" s="39"/>
      <c r="B721" s="40"/>
      <c r="C721" s="41"/>
      <c r="D721" s="251" t="s">
        <v>134</v>
      </c>
      <c r="E721" s="41"/>
      <c r="F721" s="252" t="s">
        <v>864</v>
      </c>
      <c r="G721" s="41"/>
      <c r="H721" s="41"/>
      <c r="I721" s="145"/>
      <c r="J721" s="41"/>
      <c r="K721" s="41"/>
      <c r="L721" s="45"/>
      <c r="M721" s="253"/>
      <c r="N721" s="254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134</v>
      </c>
      <c r="AU721" s="18" t="s">
        <v>89</v>
      </c>
    </row>
    <row r="722" s="2" customFormat="1" ht="16.5" customHeight="1">
      <c r="A722" s="39"/>
      <c r="B722" s="40"/>
      <c r="C722" s="237" t="s">
        <v>871</v>
      </c>
      <c r="D722" s="237" t="s">
        <v>128</v>
      </c>
      <c r="E722" s="238" t="s">
        <v>872</v>
      </c>
      <c r="F722" s="239" t="s">
        <v>873</v>
      </c>
      <c r="G722" s="240" t="s">
        <v>367</v>
      </c>
      <c r="H722" s="241">
        <v>11</v>
      </c>
      <c r="I722" s="242"/>
      <c r="J722" s="243">
        <f>ROUND(I722*H722,2)</f>
        <v>0</v>
      </c>
      <c r="K722" s="244"/>
      <c r="L722" s="45"/>
      <c r="M722" s="245" t="s">
        <v>1</v>
      </c>
      <c r="N722" s="246" t="s">
        <v>44</v>
      </c>
      <c r="O722" s="92"/>
      <c r="P722" s="247">
        <f>O722*H722</f>
        <v>0</v>
      </c>
      <c r="Q722" s="247">
        <v>0.0044200000000000003</v>
      </c>
      <c r="R722" s="247">
        <f>Q722*H722</f>
        <v>0.048620000000000003</v>
      </c>
      <c r="S722" s="247">
        <v>0</v>
      </c>
      <c r="T722" s="248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9" t="s">
        <v>132</v>
      </c>
      <c r="AT722" s="249" t="s">
        <v>128</v>
      </c>
      <c r="AU722" s="249" t="s">
        <v>89</v>
      </c>
      <c r="AY722" s="18" t="s">
        <v>125</v>
      </c>
      <c r="BE722" s="250">
        <f>IF(N722="základní",J722,0)</f>
        <v>0</v>
      </c>
      <c r="BF722" s="250">
        <f>IF(N722="snížená",J722,0)</f>
        <v>0</v>
      </c>
      <c r="BG722" s="250">
        <f>IF(N722="zákl. přenesená",J722,0)</f>
        <v>0</v>
      </c>
      <c r="BH722" s="250">
        <f>IF(N722="sníž. přenesená",J722,0)</f>
        <v>0</v>
      </c>
      <c r="BI722" s="250">
        <f>IF(N722="nulová",J722,0)</f>
        <v>0</v>
      </c>
      <c r="BJ722" s="18" t="s">
        <v>87</v>
      </c>
      <c r="BK722" s="250">
        <f>ROUND(I722*H722,2)</f>
        <v>0</v>
      </c>
      <c r="BL722" s="18" t="s">
        <v>132</v>
      </c>
      <c r="BM722" s="249" t="s">
        <v>874</v>
      </c>
    </row>
    <row r="723" s="2" customFormat="1">
      <c r="A723" s="39"/>
      <c r="B723" s="40"/>
      <c r="C723" s="41"/>
      <c r="D723" s="251" t="s">
        <v>134</v>
      </c>
      <c r="E723" s="41"/>
      <c r="F723" s="252" t="s">
        <v>875</v>
      </c>
      <c r="G723" s="41"/>
      <c r="H723" s="41"/>
      <c r="I723" s="145"/>
      <c r="J723" s="41"/>
      <c r="K723" s="41"/>
      <c r="L723" s="45"/>
      <c r="M723" s="253"/>
      <c r="N723" s="254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134</v>
      </c>
      <c r="AU723" s="18" t="s">
        <v>89</v>
      </c>
    </row>
    <row r="724" s="2" customFormat="1" ht="16.5" customHeight="1">
      <c r="A724" s="39"/>
      <c r="B724" s="40"/>
      <c r="C724" s="292" t="s">
        <v>876</v>
      </c>
      <c r="D724" s="292" t="s">
        <v>263</v>
      </c>
      <c r="E724" s="293" t="s">
        <v>877</v>
      </c>
      <c r="F724" s="294" t="s">
        <v>878</v>
      </c>
      <c r="G724" s="295" t="s">
        <v>367</v>
      </c>
      <c r="H724" s="296">
        <v>11</v>
      </c>
      <c r="I724" s="297"/>
      <c r="J724" s="298">
        <f>ROUND(I724*H724,2)</f>
        <v>0</v>
      </c>
      <c r="K724" s="299"/>
      <c r="L724" s="300"/>
      <c r="M724" s="301" t="s">
        <v>1</v>
      </c>
      <c r="N724" s="302" t="s">
        <v>44</v>
      </c>
      <c r="O724" s="92"/>
      <c r="P724" s="247">
        <f>O724*H724</f>
        <v>0</v>
      </c>
      <c r="Q724" s="247">
        <v>0</v>
      </c>
      <c r="R724" s="247">
        <f>Q724*H724</f>
        <v>0</v>
      </c>
      <c r="S724" s="247">
        <v>0</v>
      </c>
      <c r="T724" s="248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49" t="s">
        <v>174</v>
      </c>
      <c r="AT724" s="249" t="s">
        <v>263</v>
      </c>
      <c r="AU724" s="249" t="s">
        <v>89</v>
      </c>
      <c r="AY724" s="18" t="s">
        <v>125</v>
      </c>
      <c r="BE724" s="250">
        <f>IF(N724="základní",J724,0)</f>
        <v>0</v>
      </c>
      <c r="BF724" s="250">
        <f>IF(N724="snížená",J724,0)</f>
        <v>0</v>
      </c>
      <c r="BG724" s="250">
        <f>IF(N724="zákl. přenesená",J724,0)</f>
        <v>0</v>
      </c>
      <c r="BH724" s="250">
        <f>IF(N724="sníž. přenesená",J724,0)</f>
        <v>0</v>
      </c>
      <c r="BI724" s="250">
        <f>IF(N724="nulová",J724,0)</f>
        <v>0</v>
      </c>
      <c r="BJ724" s="18" t="s">
        <v>87</v>
      </c>
      <c r="BK724" s="250">
        <f>ROUND(I724*H724,2)</f>
        <v>0</v>
      </c>
      <c r="BL724" s="18" t="s">
        <v>132</v>
      </c>
      <c r="BM724" s="249" t="s">
        <v>879</v>
      </c>
    </row>
    <row r="725" s="2" customFormat="1">
      <c r="A725" s="39"/>
      <c r="B725" s="40"/>
      <c r="C725" s="41"/>
      <c r="D725" s="251" t="s">
        <v>134</v>
      </c>
      <c r="E725" s="41"/>
      <c r="F725" s="252" t="s">
        <v>880</v>
      </c>
      <c r="G725" s="41"/>
      <c r="H725" s="41"/>
      <c r="I725" s="145"/>
      <c r="J725" s="41"/>
      <c r="K725" s="41"/>
      <c r="L725" s="45"/>
      <c r="M725" s="253"/>
      <c r="N725" s="254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134</v>
      </c>
      <c r="AU725" s="18" t="s">
        <v>89</v>
      </c>
    </row>
    <row r="726" s="12" customFormat="1" ht="22.8" customHeight="1">
      <c r="A726" s="12"/>
      <c r="B726" s="221"/>
      <c r="C726" s="222"/>
      <c r="D726" s="223" t="s">
        <v>78</v>
      </c>
      <c r="E726" s="235" t="s">
        <v>881</v>
      </c>
      <c r="F726" s="235" t="s">
        <v>882</v>
      </c>
      <c r="G726" s="222"/>
      <c r="H726" s="222"/>
      <c r="I726" s="225"/>
      <c r="J726" s="236">
        <f>BK726</f>
        <v>0</v>
      </c>
      <c r="K726" s="222"/>
      <c r="L726" s="227"/>
      <c r="M726" s="228"/>
      <c r="N726" s="229"/>
      <c r="O726" s="229"/>
      <c r="P726" s="230">
        <f>SUM(P727:P728)</f>
        <v>0</v>
      </c>
      <c r="Q726" s="229"/>
      <c r="R726" s="230">
        <f>SUM(R727:R728)</f>
        <v>0</v>
      </c>
      <c r="S726" s="229"/>
      <c r="T726" s="231">
        <f>SUM(T727:T728)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32" t="s">
        <v>87</v>
      </c>
      <c r="AT726" s="233" t="s">
        <v>78</v>
      </c>
      <c r="AU726" s="233" t="s">
        <v>87</v>
      </c>
      <c r="AY726" s="232" t="s">
        <v>125</v>
      </c>
      <c r="BK726" s="234">
        <f>SUM(BK727:BK728)</f>
        <v>0</v>
      </c>
    </row>
    <row r="727" s="2" customFormat="1" ht="16.5" customHeight="1">
      <c r="A727" s="39"/>
      <c r="B727" s="40"/>
      <c r="C727" s="237" t="s">
        <v>883</v>
      </c>
      <c r="D727" s="237" t="s">
        <v>128</v>
      </c>
      <c r="E727" s="238" t="s">
        <v>884</v>
      </c>
      <c r="F727" s="239" t="s">
        <v>885</v>
      </c>
      <c r="G727" s="240" t="s">
        <v>142</v>
      </c>
      <c r="H727" s="241">
        <v>1239.2139999999999</v>
      </c>
      <c r="I727" s="242"/>
      <c r="J727" s="243">
        <f>ROUND(I727*H727,2)</f>
        <v>0</v>
      </c>
      <c r="K727" s="244"/>
      <c r="L727" s="45"/>
      <c r="M727" s="245" t="s">
        <v>1</v>
      </c>
      <c r="N727" s="246" t="s">
        <v>44</v>
      </c>
      <c r="O727" s="92"/>
      <c r="P727" s="247">
        <f>O727*H727</f>
        <v>0</v>
      </c>
      <c r="Q727" s="247">
        <v>0</v>
      </c>
      <c r="R727" s="247">
        <f>Q727*H727</f>
        <v>0</v>
      </c>
      <c r="S727" s="247">
        <v>0</v>
      </c>
      <c r="T727" s="248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49" t="s">
        <v>132</v>
      </c>
      <c r="AT727" s="249" t="s">
        <v>128</v>
      </c>
      <c r="AU727" s="249" t="s">
        <v>89</v>
      </c>
      <c r="AY727" s="18" t="s">
        <v>125</v>
      </c>
      <c r="BE727" s="250">
        <f>IF(N727="základní",J727,0)</f>
        <v>0</v>
      </c>
      <c r="BF727" s="250">
        <f>IF(N727="snížená",J727,0)</f>
        <v>0</v>
      </c>
      <c r="BG727" s="250">
        <f>IF(N727="zákl. přenesená",J727,0)</f>
        <v>0</v>
      </c>
      <c r="BH727" s="250">
        <f>IF(N727="sníž. přenesená",J727,0)</f>
        <v>0</v>
      </c>
      <c r="BI727" s="250">
        <f>IF(N727="nulová",J727,0)</f>
        <v>0</v>
      </c>
      <c r="BJ727" s="18" t="s">
        <v>87</v>
      </c>
      <c r="BK727" s="250">
        <f>ROUND(I727*H727,2)</f>
        <v>0</v>
      </c>
      <c r="BL727" s="18" t="s">
        <v>132</v>
      </c>
      <c r="BM727" s="249" t="s">
        <v>886</v>
      </c>
    </row>
    <row r="728" s="2" customFormat="1">
      <c r="A728" s="39"/>
      <c r="B728" s="40"/>
      <c r="C728" s="41"/>
      <c r="D728" s="251" t="s">
        <v>134</v>
      </c>
      <c r="E728" s="41"/>
      <c r="F728" s="252" t="s">
        <v>887</v>
      </c>
      <c r="G728" s="41"/>
      <c r="H728" s="41"/>
      <c r="I728" s="145"/>
      <c r="J728" s="41"/>
      <c r="K728" s="41"/>
      <c r="L728" s="45"/>
      <c r="M728" s="253"/>
      <c r="N728" s="254"/>
      <c r="O728" s="92"/>
      <c r="P728" s="92"/>
      <c r="Q728" s="92"/>
      <c r="R728" s="92"/>
      <c r="S728" s="92"/>
      <c r="T728" s="93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134</v>
      </c>
      <c r="AU728" s="18" t="s">
        <v>89</v>
      </c>
    </row>
    <row r="729" s="12" customFormat="1" ht="25.92" customHeight="1">
      <c r="A729" s="12"/>
      <c r="B729" s="221"/>
      <c r="C729" s="222"/>
      <c r="D729" s="223" t="s">
        <v>78</v>
      </c>
      <c r="E729" s="224" t="s">
        <v>888</v>
      </c>
      <c r="F729" s="224" t="s">
        <v>889</v>
      </c>
      <c r="G729" s="222"/>
      <c r="H729" s="222"/>
      <c r="I729" s="225"/>
      <c r="J729" s="226">
        <f>BK729</f>
        <v>0</v>
      </c>
      <c r="K729" s="222"/>
      <c r="L729" s="227"/>
      <c r="M729" s="228"/>
      <c r="N729" s="229"/>
      <c r="O729" s="229"/>
      <c r="P729" s="230">
        <f>P730+P800+P856+P859+P862+P865+P868+P875+P1002+P1022+P1042+P1063+P1125+P1142+P1237+P1288</f>
        <v>0</v>
      </c>
      <c r="Q729" s="229"/>
      <c r="R729" s="230">
        <f>R730+R800+R856+R859+R862+R865+R868+R875+R1002+R1022+R1042+R1063+R1125+R1142+R1237+R1288</f>
        <v>44.377060309999997</v>
      </c>
      <c r="S729" s="229"/>
      <c r="T729" s="231">
        <f>T730+T800+T856+T859+T862+T865+T868+T875+T1002+T1022+T1042+T1063+T1125+T1142+T1237+T1288</f>
        <v>0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32" t="s">
        <v>89</v>
      </c>
      <c r="AT729" s="233" t="s">
        <v>78</v>
      </c>
      <c r="AU729" s="233" t="s">
        <v>79</v>
      </c>
      <c r="AY729" s="232" t="s">
        <v>125</v>
      </c>
      <c r="BK729" s="234">
        <f>BK730+BK800+BK856+BK859+BK862+BK865+BK868+BK875+BK1002+BK1022+BK1042+BK1063+BK1125+BK1142+BK1237+BK1288</f>
        <v>0</v>
      </c>
    </row>
    <row r="730" s="12" customFormat="1" ht="22.8" customHeight="1">
      <c r="A730" s="12"/>
      <c r="B730" s="221"/>
      <c r="C730" s="222"/>
      <c r="D730" s="223" t="s">
        <v>78</v>
      </c>
      <c r="E730" s="235" t="s">
        <v>890</v>
      </c>
      <c r="F730" s="235" t="s">
        <v>891</v>
      </c>
      <c r="G730" s="222"/>
      <c r="H730" s="222"/>
      <c r="I730" s="225"/>
      <c r="J730" s="236">
        <f>BK730</f>
        <v>0</v>
      </c>
      <c r="K730" s="222"/>
      <c r="L730" s="227"/>
      <c r="M730" s="228"/>
      <c r="N730" s="229"/>
      <c r="O730" s="229"/>
      <c r="P730" s="230">
        <f>SUM(P731:P799)</f>
        <v>0</v>
      </c>
      <c r="Q730" s="229"/>
      <c r="R730" s="230">
        <f>SUM(R731:R799)</f>
        <v>1.3480851400000002</v>
      </c>
      <c r="S730" s="229"/>
      <c r="T730" s="231">
        <f>SUM(T731:T799)</f>
        <v>0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32" t="s">
        <v>89</v>
      </c>
      <c r="AT730" s="233" t="s">
        <v>78</v>
      </c>
      <c r="AU730" s="233" t="s">
        <v>87</v>
      </c>
      <c r="AY730" s="232" t="s">
        <v>125</v>
      </c>
      <c r="BK730" s="234">
        <f>SUM(BK731:BK799)</f>
        <v>0</v>
      </c>
    </row>
    <row r="731" s="2" customFormat="1" ht="21.75" customHeight="1">
      <c r="A731" s="39"/>
      <c r="B731" s="40"/>
      <c r="C731" s="237" t="s">
        <v>892</v>
      </c>
      <c r="D731" s="237" t="s">
        <v>128</v>
      </c>
      <c r="E731" s="238" t="s">
        <v>893</v>
      </c>
      <c r="F731" s="239" t="s">
        <v>894</v>
      </c>
      <c r="G731" s="240" t="s">
        <v>316</v>
      </c>
      <c r="H731" s="241">
        <v>320.05500000000001</v>
      </c>
      <c r="I731" s="242"/>
      <c r="J731" s="243">
        <f>ROUND(I731*H731,2)</f>
        <v>0</v>
      </c>
      <c r="K731" s="244"/>
      <c r="L731" s="45"/>
      <c r="M731" s="245" t="s">
        <v>1</v>
      </c>
      <c r="N731" s="246" t="s">
        <v>44</v>
      </c>
      <c r="O731" s="92"/>
      <c r="P731" s="247">
        <f>O731*H731</f>
        <v>0</v>
      </c>
      <c r="Q731" s="247">
        <v>0</v>
      </c>
      <c r="R731" s="247">
        <f>Q731*H731</f>
        <v>0</v>
      </c>
      <c r="S731" s="247">
        <v>0</v>
      </c>
      <c r="T731" s="248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9" t="s">
        <v>322</v>
      </c>
      <c r="AT731" s="249" t="s">
        <v>128</v>
      </c>
      <c r="AU731" s="249" t="s">
        <v>89</v>
      </c>
      <c r="AY731" s="18" t="s">
        <v>125</v>
      </c>
      <c r="BE731" s="250">
        <f>IF(N731="základní",J731,0)</f>
        <v>0</v>
      </c>
      <c r="BF731" s="250">
        <f>IF(N731="snížená",J731,0)</f>
        <v>0</v>
      </c>
      <c r="BG731" s="250">
        <f>IF(N731="zákl. přenesená",J731,0)</f>
        <v>0</v>
      </c>
      <c r="BH731" s="250">
        <f>IF(N731="sníž. přenesená",J731,0)</f>
        <v>0</v>
      </c>
      <c r="BI731" s="250">
        <f>IF(N731="nulová",J731,0)</f>
        <v>0</v>
      </c>
      <c r="BJ731" s="18" t="s">
        <v>87</v>
      </c>
      <c r="BK731" s="250">
        <f>ROUND(I731*H731,2)</f>
        <v>0</v>
      </c>
      <c r="BL731" s="18" t="s">
        <v>322</v>
      </c>
      <c r="BM731" s="249" t="s">
        <v>895</v>
      </c>
    </row>
    <row r="732" s="2" customFormat="1">
      <c r="A732" s="39"/>
      <c r="B732" s="40"/>
      <c r="C732" s="41"/>
      <c r="D732" s="251" t="s">
        <v>134</v>
      </c>
      <c r="E732" s="41"/>
      <c r="F732" s="252" t="s">
        <v>896</v>
      </c>
      <c r="G732" s="41"/>
      <c r="H732" s="41"/>
      <c r="I732" s="145"/>
      <c r="J732" s="41"/>
      <c r="K732" s="41"/>
      <c r="L732" s="45"/>
      <c r="M732" s="253"/>
      <c r="N732" s="254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134</v>
      </c>
      <c r="AU732" s="18" t="s">
        <v>89</v>
      </c>
    </row>
    <row r="733" s="13" customFormat="1">
      <c r="A733" s="13"/>
      <c r="B733" s="255"/>
      <c r="C733" s="256"/>
      <c r="D733" s="251" t="s">
        <v>136</v>
      </c>
      <c r="E733" s="257" t="s">
        <v>1</v>
      </c>
      <c r="F733" s="258" t="s">
        <v>897</v>
      </c>
      <c r="G733" s="256"/>
      <c r="H733" s="259">
        <v>66.665000000000006</v>
      </c>
      <c r="I733" s="260"/>
      <c r="J733" s="256"/>
      <c r="K733" s="256"/>
      <c r="L733" s="261"/>
      <c r="M733" s="262"/>
      <c r="N733" s="263"/>
      <c r="O733" s="263"/>
      <c r="P733" s="263"/>
      <c r="Q733" s="263"/>
      <c r="R733" s="263"/>
      <c r="S733" s="263"/>
      <c r="T733" s="26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65" t="s">
        <v>136</v>
      </c>
      <c r="AU733" s="265" t="s">
        <v>89</v>
      </c>
      <c r="AV733" s="13" t="s">
        <v>89</v>
      </c>
      <c r="AW733" s="13" t="s">
        <v>34</v>
      </c>
      <c r="AX733" s="13" t="s">
        <v>79</v>
      </c>
      <c r="AY733" s="265" t="s">
        <v>125</v>
      </c>
    </row>
    <row r="734" s="13" customFormat="1">
      <c r="A734" s="13"/>
      <c r="B734" s="255"/>
      <c r="C734" s="256"/>
      <c r="D734" s="251" t="s">
        <v>136</v>
      </c>
      <c r="E734" s="257" t="s">
        <v>1</v>
      </c>
      <c r="F734" s="258" t="s">
        <v>898</v>
      </c>
      <c r="G734" s="256"/>
      <c r="H734" s="259">
        <v>126.896</v>
      </c>
      <c r="I734" s="260"/>
      <c r="J734" s="256"/>
      <c r="K734" s="256"/>
      <c r="L734" s="261"/>
      <c r="M734" s="262"/>
      <c r="N734" s="263"/>
      <c r="O734" s="263"/>
      <c r="P734" s="263"/>
      <c r="Q734" s="263"/>
      <c r="R734" s="263"/>
      <c r="S734" s="263"/>
      <c r="T734" s="26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65" t="s">
        <v>136</v>
      </c>
      <c r="AU734" s="265" t="s">
        <v>89</v>
      </c>
      <c r="AV734" s="13" t="s">
        <v>89</v>
      </c>
      <c r="AW734" s="13" t="s">
        <v>34</v>
      </c>
      <c r="AX734" s="13" t="s">
        <v>79</v>
      </c>
      <c r="AY734" s="265" t="s">
        <v>125</v>
      </c>
    </row>
    <row r="735" s="13" customFormat="1">
      <c r="A735" s="13"/>
      <c r="B735" s="255"/>
      <c r="C735" s="256"/>
      <c r="D735" s="251" t="s">
        <v>136</v>
      </c>
      <c r="E735" s="257" t="s">
        <v>1</v>
      </c>
      <c r="F735" s="258" t="s">
        <v>899</v>
      </c>
      <c r="G735" s="256"/>
      <c r="H735" s="259">
        <v>126.494</v>
      </c>
      <c r="I735" s="260"/>
      <c r="J735" s="256"/>
      <c r="K735" s="256"/>
      <c r="L735" s="261"/>
      <c r="M735" s="262"/>
      <c r="N735" s="263"/>
      <c r="O735" s="263"/>
      <c r="P735" s="263"/>
      <c r="Q735" s="263"/>
      <c r="R735" s="263"/>
      <c r="S735" s="263"/>
      <c r="T735" s="26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65" t="s">
        <v>136</v>
      </c>
      <c r="AU735" s="265" t="s">
        <v>89</v>
      </c>
      <c r="AV735" s="13" t="s">
        <v>89</v>
      </c>
      <c r="AW735" s="13" t="s">
        <v>34</v>
      </c>
      <c r="AX735" s="13" t="s">
        <v>79</v>
      </c>
      <c r="AY735" s="265" t="s">
        <v>125</v>
      </c>
    </row>
    <row r="736" s="14" customFormat="1">
      <c r="A736" s="14"/>
      <c r="B736" s="266"/>
      <c r="C736" s="267"/>
      <c r="D736" s="251" t="s">
        <v>136</v>
      </c>
      <c r="E736" s="268" t="s">
        <v>1</v>
      </c>
      <c r="F736" s="269" t="s">
        <v>167</v>
      </c>
      <c r="G736" s="267"/>
      <c r="H736" s="270">
        <v>320.05500000000001</v>
      </c>
      <c r="I736" s="271"/>
      <c r="J736" s="267"/>
      <c r="K736" s="267"/>
      <c r="L736" s="272"/>
      <c r="M736" s="273"/>
      <c r="N736" s="274"/>
      <c r="O736" s="274"/>
      <c r="P736" s="274"/>
      <c r="Q736" s="274"/>
      <c r="R736" s="274"/>
      <c r="S736" s="274"/>
      <c r="T736" s="27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76" t="s">
        <v>136</v>
      </c>
      <c r="AU736" s="276" t="s">
        <v>89</v>
      </c>
      <c r="AV736" s="14" t="s">
        <v>132</v>
      </c>
      <c r="AW736" s="14" t="s">
        <v>34</v>
      </c>
      <c r="AX736" s="14" t="s">
        <v>87</v>
      </c>
      <c r="AY736" s="276" t="s">
        <v>125</v>
      </c>
    </row>
    <row r="737" s="2" customFormat="1" ht="16.5" customHeight="1">
      <c r="A737" s="39"/>
      <c r="B737" s="40"/>
      <c r="C737" s="292" t="s">
        <v>900</v>
      </c>
      <c r="D737" s="292" t="s">
        <v>263</v>
      </c>
      <c r="E737" s="293" t="s">
        <v>901</v>
      </c>
      <c r="F737" s="294" t="s">
        <v>902</v>
      </c>
      <c r="G737" s="295" t="s">
        <v>142</v>
      </c>
      <c r="H737" s="296">
        <v>0.112</v>
      </c>
      <c r="I737" s="297"/>
      <c r="J737" s="298">
        <f>ROUND(I737*H737,2)</f>
        <v>0</v>
      </c>
      <c r="K737" s="299"/>
      <c r="L737" s="300"/>
      <c r="M737" s="301" t="s">
        <v>1</v>
      </c>
      <c r="N737" s="302" t="s">
        <v>44</v>
      </c>
      <c r="O737" s="92"/>
      <c r="P737" s="247">
        <f>O737*H737</f>
        <v>0</v>
      </c>
      <c r="Q737" s="247">
        <v>1</v>
      </c>
      <c r="R737" s="247">
        <f>Q737*H737</f>
        <v>0.112</v>
      </c>
      <c r="S737" s="247">
        <v>0</v>
      </c>
      <c r="T737" s="248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49" t="s">
        <v>434</v>
      </c>
      <c r="AT737" s="249" t="s">
        <v>263</v>
      </c>
      <c r="AU737" s="249" t="s">
        <v>89</v>
      </c>
      <c r="AY737" s="18" t="s">
        <v>125</v>
      </c>
      <c r="BE737" s="250">
        <f>IF(N737="základní",J737,0)</f>
        <v>0</v>
      </c>
      <c r="BF737" s="250">
        <f>IF(N737="snížená",J737,0)</f>
        <v>0</v>
      </c>
      <c r="BG737" s="250">
        <f>IF(N737="zákl. přenesená",J737,0)</f>
        <v>0</v>
      </c>
      <c r="BH737" s="250">
        <f>IF(N737="sníž. přenesená",J737,0)</f>
        <v>0</v>
      </c>
      <c r="BI737" s="250">
        <f>IF(N737="nulová",J737,0)</f>
        <v>0</v>
      </c>
      <c r="BJ737" s="18" t="s">
        <v>87</v>
      </c>
      <c r="BK737" s="250">
        <f>ROUND(I737*H737,2)</f>
        <v>0</v>
      </c>
      <c r="BL737" s="18" t="s">
        <v>322</v>
      </c>
      <c r="BM737" s="249" t="s">
        <v>903</v>
      </c>
    </row>
    <row r="738" s="2" customFormat="1">
      <c r="A738" s="39"/>
      <c r="B738" s="40"/>
      <c r="C738" s="41"/>
      <c r="D738" s="251" t="s">
        <v>134</v>
      </c>
      <c r="E738" s="41"/>
      <c r="F738" s="252" t="s">
        <v>902</v>
      </c>
      <c r="G738" s="41"/>
      <c r="H738" s="41"/>
      <c r="I738" s="145"/>
      <c r="J738" s="41"/>
      <c r="K738" s="41"/>
      <c r="L738" s="45"/>
      <c r="M738" s="253"/>
      <c r="N738" s="254"/>
      <c r="O738" s="92"/>
      <c r="P738" s="92"/>
      <c r="Q738" s="92"/>
      <c r="R738" s="92"/>
      <c r="S738" s="92"/>
      <c r="T738" s="93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134</v>
      </c>
      <c r="AU738" s="18" t="s">
        <v>89</v>
      </c>
    </row>
    <row r="739" s="13" customFormat="1">
      <c r="A739" s="13"/>
      <c r="B739" s="255"/>
      <c r="C739" s="256"/>
      <c r="D739" s="251" t="s">
        <v>136</v>
      </c>
      <c r="E739" s="257" t="s">
        <v>1</v>
      </c>
      <c r="F739" s="258" t="s">
        <v>904</v>
      </c>
      <c r="G739" s="256"/>
      <c r="H739" s="259">
        <v>320.05500000000001</v>
      </c>
      <c r="I739" s="260"/>
      <c r="J739" s="256"/>
      <c r="K739" s="256"/>
      <c r="L739" s="261"/>
      <c r="M739" s="262"/>
      <c r="N739" s="263"/>
      <c r="O739" s="263"/>
      <c r="P739" s="263"/>
      <c r="Q739" s="263"/>
      <c r="R739" s="263"/>
      <c r="S739" s="263"/>
      <c r="T739" s="26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65" t="s">
        <v>136</v>
      </c>
      <c r="AU739" s="265" t="s">
        <v>89</v>
      </c>
      <c r="AV739" s="13" t="s">
        <v>89</v>
      </c>
      <c r="AW739" s="13" t="s">
        <v>34</v>
      </c>
      <c r="AX739" s="13" t="s">
        <v>87</v>
      </c>
      <c r="AY739" s="265" t="s">
        <v>125</v>
      </c>
    </row>
    <row r="740" s="13" customFormat="1">
      <c r="A740" s="13"/>
      <c r="B740" s="255"/>
      <c r="C740" s="256"/>
      <c r="D740" s="251" t="s">
        <v>136</v>
      </c>
      <c r="E740" s="256"/>
      <c r="F740" s="258" t="s">
        <v>905</v>
      </c>
      <c r="G740" s="256"/>
      <c r="H740" s="259">
        <v>0.112</v>
      </c>
      <c r="I740" s="260"/>
      <c r="J740" s="256"/>
      <c r="K740" s="256"/>
      <c r="L740" s="261"/>
      <c r="M740" s="262"/>
      <c r="N740" s="263"/>
      <c r="O740" s="263"/>
      <c r="P740" s="263"/>
      <c r="Q740" s="263"/>
      <c r="R740" s="263"/>
      <c r="S740" s="263"/>
      <c r="T740" s="26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65" t="s">
        <v>136</v>
      </c>
      <c r="AU740" s="265" t="s">
        <v>89</v>
      </c>
      <c r="AV740" s="13" t="s">
        <v>89</v>
      </c>
      <c r="AW740" s="13" t="s">
        <v>4</v>
      </c>
      <c r="AX740" s="13" t="s">
        <v>87</v>
      </c>
      <c r="AY740" s="265" t="s">
        <v>125</v>
      </c>
    </row>
    <row r="741" s="2" customFormat="1" ht="21.75" customHeight="1">
      <c r="A741" s="39"/>
      <c r="B741" s="40"/>
      <c r="C741" s="237" t="s">
        <v>906</v>
      </c>
      <c r="D741" s="237" t="s">
        <v>128</v>
      </c>
      <c r="E741" s="238" t="s">
        <v>907</v>
      </c>
      <c r="F741" s="239" t="s">
        <v>908</v>
      </c>
      <c r="G741" s="240" t="s">
        <v>316</v>
      </c>
      <c r="H741" s="241">
        <v>65.745999999999995</v>
      </c>
      <c r="I741" s="242"/>
      <c r="J741" s="243">
        <f>ROUND(I741*H741,2)</f>
        <v>0</v>
      </c>
      <c r="K741" s="244"/>
      <c r="L741" s="45"/>
      <c r="M741" s="245" t="s">
        <v>1</v>
      </c>
      <c r="N741" s="246" t="s">
        <v>44</v>
      </c>
      <c r="O741" s="92"/>
      <c r="P741" s="247">
        <f>O741*H741</f>
        <v>0</v>
      </c>
      <c r="Q741" s="247">
        <v>0</v>
      </c>
      <c r="R741" s="247">
        <f>Q741*H741</f>
        <v>0</v>
      </c>
      <c r="S741" s="247">
        <v>0</v>
      </c>
      <c r="T741" s="248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49" t="s">
        <v>322</v>
      </c>
      <c r="AT741" s="249" t="s">
        <v>128</v>
      </c>
      <c r="AU741" s="249" t="s">
        <v>89</v>
      </c>
      <c r="AY741" s="18" t="s">
        <v>125</v>
      </c>
      <c r="BE741" s="250">
        <f>IF(N741="základní",J741,0)</f>
        <v>0</v>
      </c>
      <c r="BF741" s="250">
        <f>IF(N741="snížená",J741,0)</f>
        <v>0</v>
      </c>
      <c r="BG741" s="250">
        <f>IF(N741="zákl. přenesená",J741,0)</f>
        <v>0</v>
      </c>
      <c r="BH741" s="250">
        <f>IF(N741="sníž. přenesená",J741,0)</f>
        <v>0</v>
      </c>
      <c r="BI741" s="250">
        <f>IF(N741="nulová",J741,0)</f>
        <v>0</v>
      </c>
      <c r="BJ741" s="18" t="s">
        <v>87</v>
      </c>
      <c r="BK741" s="250">
        <f>ROUND(I741*H741,2)</f>
        <v>0</v>
      </c>
      <c r="BL741" s="18" t="s">
        <v>322</v>
      </c>
      <c r="BM741" s="249" t="s">
        <v>909</v>
      </c>
    </row>
    <row r="742" s="2" customFormat="1">
      <c r="A742" s="39"/>
      <c r="B742" s="40"/>
      <c r="C742" s="41"/>
      <c r="D742" s="251" t="s">
        <v>134</v>
      </c>
      <c r="E742" s="41"/>
      <c r="F742" s="252" t="s">
        <v>910</v>
      </c>
      <c r="G742" s="41"/>
      <c r="H742" s="41"/>
      <c r="I742" s="145"/>
      <c r="J742" s="41"/>
      <c r="K742" s="41"/>
      <c r="L742" s="45"/>
      <c r="M742" s="253"/>
      <c r="N742" s="254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134</v>
      </c>
      <c r="AU742" s="18" t="s">
        <v>89</v>
      </c>
    </row>
    <row r="743" s="13" customFormat="1">
      <c r="A743" s="13"/>
      <c r="B743" s="255"/>
      <c r="C743" s="256"/>
      <c r="D743" s="251" t="s">
        <v>136</v>
      </c>
      <c r="E743" s="257" t="s">
        <v>1</v>
      </c>
      <c r="F743" s="258" t="s">
        <v>911</v>
      </c>
      <c r="G743" s="256"/>
      <c r="H743" s="259">
        <v>22.876000000000001</v>
      </c>
      <c r="I743" s="260"/>
      <c r="J743" s="256"/>
      <c r="K743" s="256"/>
      <c r="L743" s="261"/>
      <c r="M743" s="262"/>
      <c r="N743" s="263"/>
      <c r="O743" s="263"/>
      <c r="P743" s="263"/>
      <c r="Q743" s="263"/>
      <c r="R743" s="263"/>
      <c r="S743" s="263"/>
      <c r="T743" s="26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65" t="s">
        <v>136</v>
      </c>
      <c r="AU743" s="265" t="s">
        <v>89</v>
      </c>
      <c r="AV743" s="13" t="s">
        <v>89</v>
      </c>
      <c r="AW743" s="13" t="s">
        <v>34</v>
      </c>
      <c r="AX743" s="13" t="s">
        <v>79</v>
      </c>
      <c r="AY743" s="265" t="s">
        <v>125</v>
      </c>
    </row>
    <row r="744" s="13" customFormat="1">
      <c r="A744" s="13"/>
      <c r="B744" s="255"/>
      <c r="C744" s="256"/>
      <c r="D744" s="251" t="s">
        <v>136</v>
      </c>
      <c r="E744" s="257" t="s">
        <v>1</v>
      </c>
      <c r="F744" s="258" t="s">
        <v>912</v>
      </c>
      <c r="G744" s="256"/>
      <c r="H744" s="259">
        <v>16.306999999999999</v>
      </c>
      <c r="I744" s="260"/>
      <c r="J744" s="256"/>
      <c r="K744" s="256"/>
      <c r="L744" s="261"/>
      <c r="M744" s="262"/>
      <c r="N744" s="263"/>
      <c r="O744" s="263"/>
      <c r="P744" s="263"/>
      <c r="Q744" s="263"/>
      <c r="R744" s="263"/>
      <c r="S744" s="263"/>
      <c r="T744" s="26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65" t="s">
        <v>136</v>
      </c>
      <c r="AU744" s="265" t="s">
        <v>89</v>
      </c>
      <c r="AV744" s="13" t="s">
        <v>89</v>
      </c>
      <c r="AW744" s="13" t="s">
        <v>34</v>
      </c>
      <c r="AX744" s="13" t="s">
        <v>79</v>
      </c>
      <c r="AY744" s="265" t="s">
        <v>125</v>
      </c>
    </row>
    <row r="745" s="13" customFormat="1">
      <c r="A745" s="13"/>
      <c r="B745" s="255"/>
      <c r="C745" s="256"/>
      <c r="D745" s="251" t="s">
        <v>136</v>
      </c>
      <c r="E745" s="257" t="s">
        <v>1</v>
      </c>
      <c r="F745" s="258" t="s">
        <v>913</v>
      </c>
      <c r="G745" s="256"/>
      <c r="H745" s="259">
        <v>26.562999999999999</v>
      </c>
      <c r="I745" s="260"/>
      <c r="J745" s="256"/>
      <c r="K745" s="256"/>
      <c r="L745" s="261"/>
      <c r="M745" s="262"/>
      <c r="N745" s="263"/>
      <c r="O745" s="263"/>
      <c r="P745" s="263"/>
      <c r="Q745" s="263"/>
      <c r="R745" s="263"/>
      <c r="S745" s="263"/>
      <c r="T745" s="264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65" t="s">
        <v>136</v>
      </c>
      <c r="AU745" s="265" t="s">
        <v>89</v>
      </c>
      <c r="AV745" s="13" t="s">
        <v>89</v>
      </c>
      <c r="AW745" s="13" t="s">
        <v>34</v>
      </c>
      <c r="AX745" s="13" t="s">
        <v>79</v>
      </c>
      <c r="AY745" s="265" t="s">
        <v>125</v>
      </c>
    </row>
    <row r="746" s="14" customFormat="1">
      <c r="A746" s="14"/>
      <c r="B746" s="266"/>
      <c r="C746" s="267"/>
      <c r="D746" s="251" t="s">
        <v>136</v>
      </c>
      <c r="E746" s="268" t="s">
        <v>1</v>
      </c>
      <c r="F746" s="269" t="s">
        <v>167</v>
      </c>
      <c r="G746" s="267"/>
      <c r="H746" s="270">
        <v>65.745999999999995</v>
      </c>
      <c r="I746" s="271"/>
      <c r="J746" s="267"/>
      <c r="K746" s="267"/>
      <c r="L746" s="272"/>
      <c r="M746" s="273"/>
      <c r="N746" s="274"/>
      <c r="O746" s="274"/>
      <c r="P746" s="274"/>
      <c r="Q746" s="274"/>
      <c r="R746" s="274"/>
      <c r="S746" s="274"/>
      <c r="T746" s="275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76" t="s">
        <v>136</v>
      </c>
      <c r="AU746" s="276" t="s">
        <v>89</v>
      </c>
      <c r="AV746" s="14" t="s">
        <v>132</v>
      </c>
      <c r="AW746" s="14" t="s">
        <v>34</v>
      </c>
      <c r="AX746" s="14" t="s">
        <v>87</v>
      </c>
      <c r="AY746" s="276" t="s">
        <v>125</v>
      </c>
    </row>
    <row r="747" s="2" customFormat="1" ht="16.5" customHeight="1">
      <c r="A747" s="39"/>
      <c r="B747" s="40"/>
      <c r="C747" s="292" t="s">
        <v>914</v>
      </c>
      <c r="D747" s="292" t="s">
        <v>263</v>
      </c>
      <c r="E747" s="293" t="s">
        <v>901</v>
      </c>
      <c r="F747" s="294" t="s">
        <v>902</v>
      </c>
      <c r="G747" s="295" t="s">
        <v>142</v>
      </c>
      <c r="H747" s="296">
        <v>0.029999999999999999</v>
      </c>
      <c r="I747" s="297"/>
      <c r="J747" s="298">
        <f>ROUND(I747*H747,2)</f>
        <v>0</v>
      </c>
      <c r="K747" s="299"/>
      <c r="L747" s="300"/>
      <c r="M747" s="301" t="s">
        <v>1</v>
      </c>
      <c r="N747" s="302" t="s">
        <v>44</v>
      </c>
      <c r="O747" s="92"/>
      <c r="P747" s="247">
        <f>O747*H747</f>
        <v>0</v>
      </c>
      <c r="Q747" s="247">
        <v>1</v>
      </c>
      <c r="R747" s="247">
        <f>Q747*H747</f>
        <v>0.029999999999999999</v>
      </c>
      <c r="S747" s="247">
        <v>0</v>
      </c>
      <c r="T747" s="248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49" t="s">
        <v>434</v>
      </c>
      <c r="AT747" s="249" t="s">
        <v>263</v>
      </c>
      <c r="AU747" s="249" t="s">
        <v>89</v>
      </c>
      <c r="AY747" s="18" t="s">
        <v>125</v>
      </c>
      <c r="BE747" s="250">
        <f>IF(N747="základní",J747,0)</f>
        <v>0</v>
      </c>
      <c r="BF747" s="250">
        <f>IF(N747="snížená",J747,0)</f>
        <v>0</v>
      </c>
      <c r="BG747" s="250">
        <f>IF(N747="zákl. přenesená",J747,0)</f>
        <v>0</v>
      </c>
      <c r="BH747" s="250">
        <f>IF(N747="sníž. přenesená",J747,0)</f>
        <v>0</v>
      </c>
      <c r="BI747" s="250">
        <f>IF(N747="nulová",J747,0)</f>
        <v>0</v>
      </c>
      <c r="BJ747" s="18" t="s">
        <v>87</v>
      </c>
      <c r="BK747" s="250">
        <f>ROUND(I747*H747,2)</f>
        <v>0</v>
      </c>
      <c r="BL747" s="18" t="s">
        <v>322</v>
      </c>
      <c r="BM747" s="249" t="s">
        <v>915</v>
      </c>
    </row>
    <row r="748" s="2" customFormat="1">
      <c r="A748" s="39"/>
      <c r="B748" s="40"/>
      <c r="C748" s="41"/>
      <c r="D748" s="251" t="s">
        <v>134</v>
      </c>
      <c r="E748" s="41"/>
      <c r="F748" s="252" t="s">
        <v>902</v>
      </c>
      <c r="G748" s="41"/>
      <c r="H748" s="41"/>
      <c r="I748" s="145"/>
      <c r="J748" s="41"/>
      <c r="K748" s="41"/>
      <c r="L748" s="45"/>
      <c r="M748" s="253"/>
      <c r="N748" s="254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134</v>
      </c>
      <c r="AU748" s="18" t="s">
        <v>89</v>
      </c>
    </row>
    <row r="749" s="13" customFormat="1">
      <c r="A749" s="13"/>
      <c r="B749" s="255"/>
      <c r="C749" s="256"/>
      <c r="D749" s="251" t="s">
        <v>136</v>
      </c>
      <c r="E749" s="257" t="s">
        <v>1</v>
      </c>
      <c r="F749" s="258" t="s">
        <v>911</v>
      </c>
      <c r="G749" s="256"/>
      <c r="H749" s="259">
        <v>22.876000000000001</v>
      </c>
      <c r="I749" s="260"/>
      <c r="J749" s="256"/>
      <c r="K749" s="256"/>
      <c r="L749" s="261"/>
      <c r="M749" s="262"/>
      <c r="N749" s="263"/>
      <c r="O749" s="263"/>
      <c r="P749" s="263"/>
      <c r="Q749" s="263"/>
      <c r="R749" s="263"/>
      <c r="S749" s="263"/>
      <c r="T749" s="26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65" t="s">
        <v>136</v>
      </c>
      <c r="AU749" s="265" t="s">
        <v>89</v>
      </c>
      <c r="AV749" s="13" t="s">
        <v>89</v>
      </c>
      <c r="AW749" s="13" t="s">
        <v>34</v>
      </c>
      <c r="AX749" s="13" t="s">
        <v>79</v>
      </c>
      <c r="AY749" s="265" t="s">
        <v>125</v>
      </c>
    </row>
    <row r="750" s="13" customFormat="1">
      <c r="A750" s="13"/>
      <c r="B750" s="255"/>
      <c r="C750" s="256"/>
      <c r="D750" s="251" t="s">
        <v>136</v>
      </c>
      <c r="E750" s="257" t="s">
        <v>1</v>
      </c>
      <c r="F750" s="258" t="s">
        <v>912</v>
      </c>
      <c r="G750" s="256"/>
      <c r="H750" s="259">
        <v>16.306999999999999</v>
      </c>
      <c r="I750" s="260"/>
      <c r="J750" s="256"/>
      <c r="K750" s="256"/>
      <c r="L750" s="261"/>
      <c r="M750" s="262"/>
      <c r="N750" s="263"/>
      <c r="O750" s="263"/>
      <c r="P750" s="263"/>
      <c r="Q750" s="263"/>
      <c r="R750" s="263"/>
      <c r="S750" s="263"/>
      <c r="T750" s="26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65" t="s">
        <v>136</v>
      </c>
      <c r="AU750" s="265" t="s">
        <v>89</v>
      </c>
      <c r="AV750" s="13" t="s">
        <v>89</v>
      </c>
      <c r="AW750" s="13" t="s">
        <v>34</v>
      </c>
      <c r="AX750" s="13" t="s">
        <v>79</v>
      </c>
      <c r="AY750" s="265" t="s">
        <v>125</v>
      </c>
    </row>
    <row r="751" s="13" customFormat="1">
      <c r="A751" s="13"/>
      <c r="B751" s="255"/>
      <c r="C751" s="256"/>
      <c r="D751" s="251" t="s">
        <v>136</v>
      </c>
      <c r="E751" s="257" t="s">
        <v>1</v>
      </c>
      <c r="F751" s="258" t="s">
        <v>913</v>
      </c>
      <c r="G751" s="256"/>
      <c r="H751" s="259">
        <v>26.562999999999999</v>
      </c>
      <c r="I751" s="260"/>
      <c r="J751" s="256"/>
      <c r="K751" s="256"/>
      <c r="L751" s="261"/>
      <c r="M751" s="262"/>
      <c r="N751" s="263"/>
      <c r="O751" s="263"/>
      <c r="P751" s="263"/>
      <c r="Q751" s="263"/>
      <c r="R751" s="263"/>
      <c r="S751" s="263"/>
      <c r="T751" s="26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65" t="s">
        <v>136</v>
      </c>
      <c r="AU751" s="265" t="s">
        <v>89</v>
      </c>
      <c r="AV751" s="13" t="s">
        <v>89</v>
      </c>
      <c r="AW751" s="13" t="s">
        <v>34</v>
      </c>
      <c r="AX751" s="13" t="s">
        <v>79</v>
      </c>
      <c r="AY751" s="265" t="s">
        <v>125</v>
      </c>
    </row>
    <row r="752" s="14" customFormat="1">
      <c r="A752" s="14"/>
      <c r="B752" s="266"/>
      <c r="C752" s="267"/>
      <c r="D752" s="251" t="s">
        <v>136</v>
      </c>
      <c r="E752" s="268" t="s">
        <v>1</v>
      </c>
      <c r="F752" s="269" t="s">
        <v>167</v>
      </c>
      <c r="G752" s="267"/>
      <c r="H752" s="270">
        <v>65.745999999999995</v>
      </c>
      <c r="I752" s="271"/>
      <c r="J752" s="267"/>
      <c r="K752" s="267"/>
      <c r="L752" s="272"/>
      <c r="M752" s="273"/>
      <c r="N752" s="274"/>
      <c r="O752" s="274"/>
      <c r="P752" s="274"/>
      <c r="Q752" s="274"/>
      <c r="R752" s="274"/>
      <c r="S752" s="274"/>
      <c r="T752" s="275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76" t="s">
        <v>136</v>
      </c>
      <c r="AU752" s="276" t="s">
        <v>89</v>
      </c>
      <c r="AV752" s="14" t="s">
        <v>132</v>
      </c>
      <c r="AW752" s="14" t="s">
        <v>34</v>
      </c>
      <c r="AX752" s="14" t="s">
        <v>87</v>
      </c>
      <c r="AY752" s="276" t="s">
        <v>125</v>
      </c>
    </row>
    <row r="753" s="13" customFormat="1">
      <c r="A753" s="13"/>
      <c r="B753" s="255"/>
      <c r="C753" s="256"/>
      <c r="D753" s="251" t="s">
        <v>136</v>
      </c>
      <c r="E753" s="256"/>
      <c r="F753" s="258" t="s">
        <v>916</v>
      </c>
      <c r="G753" s="256"/>
      <c r="H753" s="259">
        <v>0.029999999999999999</v>
      </c>
      <c r="I753" s="260"/>
      <c r="J753" s="256"/>
      <c r="K753" s="256"/>
      <c r="L753" s="261"/>
      <c r="M753" s="262"/>
      <c r="N753" s="263"/>
      <c r="O753" s="263"/>
      <c r="P753" s="263"/>
      <c r="Q753" s="263"/>
      <c r="R753" s="263"/>
      <c r="S753" s="263"/>
      <c r="T753" s="26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65" t="s">
        <v>136</v>
      </c>
      <c r="AU753" s="265" t="s">
        <v>89</v>
      </c>
      <c r="AV753" s="13" t="s">
        <v>89</v>
      </c>
      <c r="AW753" s="13" t="s">
        <v>4</v>
      </c>
      <c r="AX753" s="13" t="s">
        <v>87</v>
      </c>
      <c r="AY753" s="265" t="s">
        <v>125</v>
      </c>
    </row>
    <row r="754" s="2" customFormat="1" ht="21.75" customHeight="1">
      <c r="A754" s="39"/>
      <c r="B754" s="40"/>
      <c r="C754" s="237" t="s">
        <v>917</v>
      </c>
      <c r="D754" s="237" t="s">
        <v>128</v>
      </c>
      <c r="E754" s="238" t="s">
        <v>918</v>
      </c>
      <c r="F754" s="239" t="s">
        <v>919</v>
      </c>
      <c r="G754" s="240" t="s">
        <v>316</v>
      </c>
      <c r="H754" s="241">
        <v>640.11000000000001</v>
      </c>
      <c r="I754" s="242"/>
      <c r="J754" s="243">
        <f>ROUND(I754*H754,2)</f>
        <v>0</v>
      </c>
      <c r="K754" s="244"/>
      <c r="L754" s="45"/>
      <c r="M754" s="245" t="s">
        <v>1</v>
      </c>
      <c r="N754" s="246" t="s">
        <v>44</v>
      </c>
      <c r="O754" s="92"/>
      <c r="P754" s="247">
        <f>O754*H754</f>
        <v>0</v>
      </c>
      <c r="Q754" s="247">
        <v>0.00040000000000000002</v>
      </c>
      <c r="R754" s="247">
        <f>Q754*H754</f>
        <v>0.25604399999999999</v>
      </c>
      <c r="S754" s="247">
        <v>0</v>
      </c>
      <c r="T754" s="248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49" t="s">
        <v>322</v>
      </c>
      <c r="AT754" s="249" t="s">
        <v>128</v>
      </c>
      <c r="AU754" s="249" t="s">
        <v>89</v>
      </c>
      <c r="AY754" s="18" t="s">
        <v>125</v>
      </c>
      <c r="BE754" s="250">
        <f>IF(N754="základní",J754,0)</f>
        <v>0</v>
      </c>
      <c r="BF754" s="250">
        <f>IF(N754="snížená",J754,0)</f>
        <v>0</v>
      </c>
      <c r="BG754" s="250">
        <f>IF(N754="zákl. přenesená",J754,0)</f>
        <v>0</v>
      </c>
      <c r="BH754" s="250">
        <f>IF(N754="sníž. přenesená",J754,0)</f>
        <v>0</v>
      </c>
      <c r="BI754" s="250">
        <f>IF(N754="nulová",J754,0)</f>
        <v>0</v>
      </c>
      <c r="BJ754" s="18" t="s">
        <v>87</v>
      </c>
      <c r="BK754" s="250">
        <f>ROUND(I754*H754,2)</f>
        <v>0</v>
      </c>
      <c r="BL754" s="18" t="s">
        <v>322</v>
      </c>
      <c r="BM754" s="249" t="s">
        <v>920</v>
      </c>
    </row>
    <row r="755" s="2" customFormat="1">
      <c r="A755" s="39"/>
      <c r="B755" s="40"/>
      <c r="C755" s="41"/>
      <c r="D755" s="251" t="s">
        <v>134</v>
      </c>
      <c r="E755" s="41"/>
      <c r="F755" s="252" t="s">
        <v>921</v>
      </c>
      <c r="G755" s="41"/>
      <c r="H755" s="41"/>
      <c r="I755" s="145"/>
      <c r="J755" s="41"/>
      <c r="K755" s="41"/>
      <c r="L755" s="45"/>
      <c r="M755" s="253"/>
      <c r="N755" s="254"/>
      <c r="O755" s="92"/>
      <c r="P755" s="92"/>
      <c r="Q755" s="92"/>
      <c r="R755" s="92"/>
      <c r="S755" s="92"/>
      <c r="T755" s="93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134</v>
      </c>
      <c r="AU755" s="18" t="s">
        <v>89</v>
      </c>
    </row>
    <row r="756" s="13" customFormat="1">
      <c r="A756" s="13"/>
      <c r="B756" s="255"/>
      <c r="C756" s="256"/>
      <c r="D756" s="251" t="s">
        <v>136</v>
      </c>
      <c r="E756" s="257" t="s">
        <v>1</v>
      </c>
      <c r="F756" s="258" t="s">
        <v>897</v>
      </c>
      <c r="G756" s="256"/>
      <c r="H756" s="259">
        <v>66.665000000000006</v>
      </c>
      <c r="I756" s="260"/>
      <c r="J756" s="256"/>
      <c r="K756" s="256"/>
      <c r="L756" s="261"/>
      <c r="M756" s="262"/>
      <c r="N756" s="263"/>
      <c r="O756" s="263"/>
      <c r="P756" s="263"/>
      <c r="Q756" s="263"/>
      <c r="R756" s="263"/>
      <c r="S756" s="263"/>
      <c r="T756" s="264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65" t="s">
        <v>136</v>
      </c>
      <c r="AU756" s="265" t="s">
        <v>89</v>
      </c>
      <c r="AV756" s="13" t="s">
        <v>89</v>
      </c>
      <c r="AW756" s="13" t="s">
        <v>34</v>
      </c>
      <c r="AX756" s="13" t="s">
        <v>79</v>
      </c>
      <c r="AY756" s="265" t="s">
        <v>125</v>
      </c>
    </row>
    <row r="757" s="13" customFormat="1">
      <c r="A757" s="13"/>
      <c r="B757" s="255"/>
      <c r="C757" s="256"/>
      <c r="D757" s="251" t="s">
        <v>136</v>
      </c>
      <c r="E757" s="257" t="s">
        <v>1</v>
      </c>
      <c r="F757" s="258" t="s">
        <v>898</v>
      </c>
      <c r="G757" s="256"/>
      <c r="H757" s="259">
        <v>126.896</v>
      </c>
      <c r="I757" s="260"/>
      <c r="J757" s="256"/>
      <c r="K757" s="256"/>
      <c r="L757" s="261"/>
      <c r="M757" s="262"/>
      <c r="N757" s="263"/>
      <c r="O757" s="263"/>
      <c r="P757" s="263"/>
      <c r="Q757" s="263"/>
      <c r="R757" s="263"/>
      <c r="S757" s="263"/>
      <c r="T757" s="264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65" t="s">
        <v>136</v>
      </c>
      <c r="AU757" s="265" t="s">
        <v>89</v>
      </c>
      <c r="AV757" s="13" t="s">
        <v>89</v>
      </c>
      <c r="AW757" s="13" t="s">
        <v>34</v>
      </c>
      <c r="AX757" s="13" t="s">
        <v>79</v>
      </c>
      <c r="AY757" s="265" t="s">
        <v>125</v>
      </c>
    </row>
    <row r="758" s="13" customFormat="1">
      <c r="A758" s="13"/>
      <c r="B758" s="255"/>
      <c r="C758" s="256"/>
      <c r="D758" s="251" t="s">
        <v>136</v>
      </c>
      <c r="E758" s="257" t="s">
        <v>1</v>
      </c>
      <c r="F758" s="258" t="s">
        <v>899</v>
      </c>
      <c r="G758" s="256"/>
      <c r="H758" s="259">
        <v>126.494</v>
      </c>
      <c r="I758" s="260"/>
      <c r="J758" s="256"/>
      <c r="K758" s="256"/>
      <c r="L758" s="261"/>
      <c r="M758" s="262"/>
      <c r="N758" s="263"/>
      <c r="O758" s="263"/>
      <c r="P758" s="263"/>
      <c r="Q758" s="263"/>
      <c r="R758" s="263"/>
      <c r="S758" s="263"/>
      <c r="T758" s="26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65" t="s">
        <v>136</v>
      </c>
      <c r="AU758" s="265" t="s">
        <v>89</v>
      </c>
      <c r="AV758" s="13" t="s">
        <v>89</v>
      </c>
      <c r="AW758" s="13" t="s">
        <v>34</v>
      </c>
      <c r="AX758" s="13" t="s">
        <v>79</v>
      </c>
      <c r="AY758" s="265" t="s">
        <v>125</v>
      </c>
    </row>
    <row r="759" s="14" customFormat="1">
      <c r="A759" s="14"/>
      <c r="B759" s="266"/>
      <c r="C759" s="267"/>
      <c r="D759" s="251" t="s">
        <v>136</v>
      </c>
      <c r="E759" s="268" t="s">
        <v>1</v>
      </c>
      <c r="F759" s="269" t="s">
        <v>167</v>
      </c>
      <c r="G759" s="267"/>
      <c r="H759" s="270">
        <v>320.05500000000001</v>
      </c>
      <c r="I759" s="271"/>
      <c r="J759" s="267"/>
      <c r="K759" s="267"/>
      <c r="L759" s="272"/>
      <c r="M759" s="273"/>
      <c r="N759" s="274"/>
      <c r="O759" s="274"/>
      <c r="P759" s="274"/>
      <c r="Q759" s="274"/>
      <c r="R759" s="274"/>
      <c r="S759" s="274"/>
      <c r="T759" s="275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76" t="s">
        <v>136</v>
      </c>
      <c r="AU759" s="276" t="s">
        <v>89</v>
      </c>
      <c r="AV759" s="14" t="s">
        <v>132</v>
      </c>
      <c r="AW759" s="14" t="s">
        <v>34</v>
      </c>
      <c r="AX759" s="14" t="s">
        <v>79</v>
      </c>
      <c r="AY759" s="276" t="s">
        <v>125</v>
      </c>
    </row>
    <row r="760" s="13" customFormat="1">
      <c r="A760" s="13"/>
      <c r="B760" s="255"/>
      <c r="C760" s="256"/>
      <c r="D760" s="251" t="s">
        <v>136</v>
      </c>
      <c r="E760" s="257" t="s">
        <v>1</v>
      </c>
      <c r="F760" s="258" t="s">
        <v>922</v>
      </c>
      <c r="G760" s="256"/>
      <c r="H760" s="259">
        <v>640.11000000000001</v>
      </c>
      <c r="I760" s="260"/>
      <c r="J760" s="256"/>
      <c r="K760" s="256"/>
      <c r="L760" s="261"/>
      <c r="M760" s="262"/>
      <c r="N760" s="263"/>
      <c r="O760" s="263"/>
      <c r="P760" s="263"/>
      <c r="Q760" s="263"/>
      <c r="R760" s="263"/>
      <c r="S760" s="263"/>
      <c r="T760" s="264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65" t="s">
        <v>136</v>
      </c>
      <c r="AU760" s="265" t="s">
        <v>89</v>
      </c>
      <c r="AV760" s="13" t="s">
        <v>89</v>
      </c>
      <c r="AW760" s="13" t="s">
        <v>34</v>
      </c>
      <c r="AX760" s="13" t="s">
        <v>87</v>
      </c>
      <c r="AY760" s="265" t="s">
        <v>125</v>
      </c>
    </row>
    <row r="761" s="2" customFormat="1" ht="44.25" customHeight="1">
      <c r="A761" s="39"/>
      <c r="B761" s="40"/>
      <c r="C761" s="292" t="s">
        <v>923</v>
      </c>
      <c r="D761" s="292" t="s">
        <v>263</v>
      </c>
      <c r="E761" s="293" t="s">
        <v>924</v>
      </c>
      <c r="F761" s="294" t="s">
        <v>925</v>
      </c>
      <c r="G761" s="295" t="s">
        <v>316</v>
      </c>
      <c r="H761" s="296">
        <v>736.12699999999995</v>
      </c>
      <c r="I761" s="297"/>
      <c r="J761" s="298">
        <f>ROUND(I761*H761,2)</f>
        <v>0</v>
      </c>
      <c r="K761" s="299"/>
      <c r="L761" s="300"/>
      <c r="M761" s="301" t="s">
        <v>1</v>
      </c>
      <c r="N761" s="302" t="s">
        <v>44</v>
      </c>
      <c r="O761" s="92"/>
      <c r="P761" s="247">
        <f>O761*H761</f>
        <v>0</v>
      </c>
      <c r="Q761" s="247">
        <v>0.001</v>
      </c>
      <c r="R761" s="247">
        <f>Q761*H761</f>
        <v>0.73612699999999998</v>
      </c>
      <c r="S761" s="247">
        <v>0</v>
      </c>
      <c r="T761" s="248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49" t="s">
        <v>434</v>
      </c>
      <c r="AT761" s="249" t="s">
        <v>263</v>
      </c>
      <c r="AU761" s="249" t="s">
        <v>89</v>
      </c>
      <c r="AY761" s="18" t="s">
        <v>125</v>
      </c>
      <c r="BE761" s="250">
        <f>IF(N761="základní",J761,0)</f>
        <v>0</v>
      </c>
      <c r="BF761" s="250">
        <f>IF(N761="snížená",J761,0)</f>
        <v>0</v>
      </c>
      <c r="BG761" s="250">
        <f>IF(N761="zákl. přenesená",J761,0)</f>
        <v>0</v>
      </c>
      <c r="BH761" s="250">
        <f>IF(N761="sníž. přenesená",J761,0)</f>
        <v>0</v>
      </c>
      <c r="BI761" s="250">
        <f>IF(N761="nulová",J761,0)</f>
        <v>0</v>
      </c>
      <c r="BJ761" s="18" t="s">
        <v>87</v>
      </c>
      <c r="BK761" s="250">
        <f>ROUND(I761*H761,2)</f>
        <v>0</v>
      </c>
      <c r="BL761" s="18" t="s">
        <v>322</v>
      </c>
      <c r="BM761" s="249" t="s">
        <v>926</v>
      </c>
    </row>
    <row r="762" s="2" customFormat="1">
      <c r="A762" s="39"/>
      <c r="B762" s="40"/>
      <c r="C762" s="41"/>
      <c r="D762" s="251" t="s">
        <v>134</v>
      </c>
      <c r="E762" s="41"/>
      <c r="F762" s="252" t="s">
        <v>925</v>
      </c>
      <c r="G762" s="41"/>
      <c r="H762" s="41"/>
      <c r="I762" s="145"/>
      <c r="J762" s="41"/>
      <c r="K762" s="41"/>
      <c r="L762" s="45"/>
      <c r="M762" s="253"/>
      <c r="N762" s="254"/>
      <c r="O762" s="92"/>
      <c r="P762" s="92"/>
      <c r="Q762" s="92"/>
      <c r="R762" s="92"/>
      <c r="S762" s="92"/>
      <c r="T762" s="93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134</v>
      </c>
      <c r="AU762" s="18" t="s">
        <v>89</v>
      </c>
    </row>
    <row r="763" s="13" customFormat="1">
      <c r="A763" s="13"/>
      <c r="B763" s="255"/>
      <c r="C763" s="256"/>
      <c r="D763" s="251" t="s">
        <v>136</v>
      </c>
      <c r="E763" s="257" t="s">
        <v>1</v>
      </c>
      <c r="F763" s="258" t="s">
        <v>897</v>
      </c>
      <c r="G763" s="256"/>
      <c r="H763" s="259">
        <v>66.665000000000006</v>
      </c>
      <c r="I763" s="260"/>
      <c r="J763" s="256"/>
      <c r="K763" s="256"/>
      <c r="L763" s="261"/>
      <c r="M763" s="262"/>
      <c r="N763" s="263"/>
      <c r="O763" s="263"/>
      <c r="P763" s="263"/>
      <c r="Q763" s="263"/>
      <c r="R763" s="263"/>
      <c r="S763" s="263"/>
      <c r="T763" s="264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65" t="s">
        <v>136</v>
      </c>
      <c r="AU763" s="265" t="s">
        <v>89</v>
      </c>
      <c r="AV763" s="13" t="s">
        <v>89</v>
      </c>
      <c r="AW763" s="13" t="s">
        <v>34</v>
      </c>
      <c r="AX763" s="13" t="s">
        <v>79</v>
      </c>
      <c r="AY763" s="265" t="s">
        <v>125</v>
      </c>
    </row>
    <row r="764" s="13" customFormat="1">
      <c r="A764" s="13"/>
      <c r="B764" s="255"/>
      <c r="C764" s="256"/>
      <c r="D764" s="251" t="s">
        <v>136</v>
      </c>
      <c r="E764" s="257" t="s">
        <v>1</v>
      </c>
      <c r="F764" s="258" t="s">
        <v>898</v>
      </c>
      <c r="G764" s="256"/>
      <c r="H764" s="259">
        <v>126.896</v>
      </c>
      <c r="I764" s="260"/>
      <c r="J764" s="256"/>
      <c r="K764" s="256"/>
      <c r="L764" s="261"/>
      <c r="M764" s="262"/>
      <c r="N764" s="263"/>
      <c r="O764" s="263"/>
      <c r="P764" s="263"/>
      <c r="Q764" s="263"/>
      <c r="R764" s="263"/>
      <c r="S764" s="263"/>
      <c r="T764" s="26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65" t="s">
        <v>136</v>
      </c>
      <c r="AU764" s="265" t="s">
        <v>89</v>
      </c>
      <c r="AV764" s="13" t="s">
        <v>89</v>
      </c>
      <c r="AW764" s="13" t="s">
        <v>34</v>
      </c>
      <c r="AX764" s="13" t="s">
        <v>79</v>
      </c>
      <c r="AY764" s="265" t="s">
        <v>125</v>
      </c>
    </row>
    <row r="765" s="13" customFormat="1">
      <c r="A765" s="13"/>
      <c r="B765" s="255"/>
      <c r="C765" s="256"/>
      <c r="D765" s="251" t="s">
        <v>136</v>
      </c>
      <c r="E765" s="257" t="s">
        <v>1</v>
      </c>
      <c r="F765" s="258" t="s">
        <v>899</v>
      </c>
      <c r="G765" s="256"/>
      <c r="H765" s="259">
        <v>126.494</v>
      </c>
      <c r="I765" s="260"/>
      <c r="J765" s="256"/>
      <c r="K765" s="256"/>
      <c r="L765" s="261"/>
      <c r="M765" s="262"/>
      <c r="N765" s="263"/>
      <c r="O765" s="263"/>
      <c r="P765" s="263"/>
      <c r="Q765" s="263"/>
      <c r="R765" s="263"/>
      <c r="S765" s="263"/>
      <c r="T765" s="264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65" t="s">
        <v>136</v>
      </c>
      <c r="AU765" s="265" t="s">
        <v>89</v>
      </c>
      <c r="AV765" s="13" t="s">
        <v>89</v>
      </c>
      <c r="AW765" s="13" t="s">
        <v>34</v>
      </c>
      <c r="AX765" s="13" t="s">
        <v>79</v>
      </c>
      <c r="AY765" s="265" t="s">
        <v>125</v>
      </c>
    </row>
    <row r="766" s="14" customFormat="1">
      <c r="A766" s="14"/>
      <c r="B766" s="266"/>
      <c r="C766" s="267"/>
      <c r="D766" s="251" t="s">
        <v>136</v>
      </c>
      <c r="E766" s="268" t="s">
        <v>1</v>
      </c>
      <c r="F766" s="269" t="s">
        <v>167</v>
      </c>
      <c r="G766" s="267"/>
      <c r="H766" s="270">
        <v>320.05500000000001</v>
      </c>
      <c r="I766" s="271"/>
      <c r="J766" s="267"/>
      <c r="K766" s="267"/>
      <c r="L766" s="272"/>
      <c r="M766" s="273"/>
      <c r="N766" s="274"/>
      <c r="O766" s="274"/>
      <c r="P766" s="274"/>
      <c r="Q766" s="274"/>
      <c r="R766" s="274"/>
      <c r="S766" s="274"/>
      <c r="T766" s="275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76" t="s">
        <v>136</v>
      </c>
      <c r="AU766" s="276" t="s">
        <v>89</v>
      </c>
      <c r="AV766" s="14" t="s">
        <v>132</v>
      </c>
      <c r="AW766" s="14" t="s">
        <v>34</v>
      </c>
      <c r="AX766" s="14" t="s">
        <v>79</v>
      </c>
      <c r="AY766" s="276" t="s">
        <v>125</v>
      </c>
    </row>
    <row r="767" s="13" customFormat="1">
      <c r="A767" s="13"/>
      <c r="B767" s="255"/>
      <c r="C767" s="256"/>
      <c r="D767" s="251" t="s">
        <v>136</v>
      </c>
      <c r="E767" s="257" t="s">
        <v>1</v>
      </c>
      <c r="F767" s="258" t="s">
        <v>922</v>
      </c>
      <c r="G767" s="256"/>
      <c r="H767" s="259">
        <v>640.11000000000001</v>
      </c>
      <c r="I767" s="260"/>
      <c r="J767" s="256"/>
      <c r="K767" s="256"/>
      <c r="L767" s="261"/>
      <c r="M767" s="262"/>
      <c r="N767" s="263"/>
      <c r="O767" s="263"/>
      <c r="P767" s="263"/>
      <c r="Q767" s="263"/>
      <c r="R767" s="263"/>
      <c r="S767" s="263"/>
      <c r="T767" s="264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65" t="s">
        <v>136</v>
      </c>
      <c r="AU767" s="265" t="s">
        <v>89</v>
      </c>
      <c r="AV767" s="13" t="s">
        <v>89</v>
      </c>
      <c r="AW767" s="13" t="s">
        <v>34</v>
      </c>
      <c r="AX767" s="13" t="s">
        <v>87</v>
      </c>
      <c r="AY767" s="265" t="s">
        <v>125</v>
      </c>
    </row>
    <row r="768" s="13" customFormat="1">
      <c r="A768" s="13"/>
      <c r="B768" s="255"/>
      <c r="C768" s="256"/>
      <c r="D768" s="251" t="s">
        <v>136</v>
      </c>
      <c r="E768" s="256"/>
      <c r="F768" s="258" t="s">
        <v>927</v>
      </c>
      <c r="G768" s="256"/>
      <c r="H768" s="259">
        <v>736.12699999999995</v>
      </c>
      <c r="I768" s="260"/>
      <c r="J768" s="256"/>
      <c r="K768" s="256"/>
      <c r="L768" s="261"/>
      <c r="M768" s="262"/>
      <c r="N768" s="263"/>
      <c r="O768" s="263"/>
      <c r="P768" s="263"/>
      <c r="Q768" s="263"/>
      <c r="R768" s="263"/>
      <c r="S768" s="263"/>
      <c r="T768" s="26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65" t="s">
        <v>136</v>
      </c>
      <c r="AU768" s="265" t="s">
        <v>89</v>
      </c>
      <c r="AV768" s="13" t="s">
        <v>89</v>
      </c>
      <c r="AW768" s="13" t="s">
        <v>4</v>
      </c>
      <c r="AX768" s="13" t="s">
        <v>87</v>
      </c>
      <c r="AY768" s="265" t="s">
        <v>125</v>
      </c>
    </row>
    <row r="769" s="2" customFormat="1" ht="21.75" customHeight="1">
      <c r="A769" s="39"/>
      <c r="B769" s="40"/>
      <c r="C769" s="237" t="s">
        <v>928</v>
      </c>
      <c r="D769" s="237" t="s">
        <v>128</v>
      </c>
      <c r="E769" s="238" t="s">
        <v>929</v>
      </c>
      <c r="F769" s="239" t="s">
        <v>930</v>
      </c>
      <c r="G769" s="240" t="s">
        <v>316</v>
      </c>
      <c r="H769" s="241">
        <v>131.49199999999999</v>
      </c>
      <c r="I769" s="242"/>
      <c r="J769" s="243">
        <f>ROUND(I769*H769,2)</f>
        <v>0</v>
      </c>
      <c r="K769" s="244"/>
      <c r="L769" s="45"/>
      <c r="M769" s="245" t="s">
        <v>1</v>
      </c>
      <c r="N769" s="246" t="s">
        <v>44</v>
      </c>
      <c r="O769" s="92"/>
      <c r="P769" s="247">
        <f>O769*H769</f>
        <v>0</v>
      </c>
      <c r="Q769" s="247">
        <v>0.00040000000000000002</v>
      </c>
      <c r="R769" s="247">
        <f>Q769*H769</f>
        <v>0.052596799999999999</v>
      </c>
      <c r="S769" s="247">
        <v>0</v>
      </c>
      <c r="T769" s="248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49" t="s">
        <v>322</v>
      </c>
      <c r="AT769" s="249" t="s">
        <v>128</v>
      </c>
      <c r="AU769" s="249" t="s">
        <v>89</v>
      </c>
      <c r="AY769" s="18" t="s">
        <v>125</v>
      </c>
      <c r="BE769" s="250">
        <f>IF(N769="základní",J769,0)</f>
        <v>0</v>
      </c>
      <c r="BF769" s="250">
        <f>IF(N769="snížená",J769,0)</f>
        <v>0</v>
      </c>
      <c r="BG769" s="250">
        <f>IF(N769="zákl. přenesená",J769,0)</f>
        <v>0</v>
      </c>
      <c r="BH769" s="250">
        <f>IF(N769="sníž. přenesená",J769,0)</f>
        <v>0</v>
      </c>
      <c r="BI769" s="250">
        <f>IF(N769="nulová",J769,0)</f>
        <v>0</v>
      </c>
      <c r="BJ769" s="18" t="s">
        <v>87</v>
      </c>
      <c r="BK769" s="250">
        <f>ROUND(I769*H769,2)</f>
        <v>0</v>
      </c>
      <c r="BL769" s="18" t="s">
        <v>322</v>
      </c>
      <c r="BM769" s="249" t="s">
        <v>931</v>
      </c>
    </row>
    <row r="770" s="2" customFormat="1">
      <c r="A770" s="39"/>
      <c r="B770" s="40"/>
      <c r="C770" s="41"/>
      <c r="D770" s="251" t="s">
        <v>134</v>
      </c>
      <c r="E770" s="41"/>
      <c r="F770" s="252" t="s">
        <v>932</v>
      </c>
      <c r="G770" s="41"/>
      <c r="H770" s="41"/>
      <c r="I770" s="145"/>
      <c r="J770" s="41"/>
      <c r="K770" s="41"/>
      <c r="L770" s="45"/>
      <c r="M770" s="253"/>
      <c r="N770" s="254"/>
      <c r="O770" s="92"/>
      <c r="P770" s="92"/>
      <c r="Q770" s="92"/>
      <c r="R770" s="92"/>
      <c r="S770" s="92"/>
      <c r="T770" s="93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134</v>
      </c>
      <c r="AU770" s="18" t="s">
        <v>89</v>
      </c>
    </row>
    <row r="771" s="13" customFormat="1">
      <c r="A771" s="13"/>
      <c r="B771" s="255"/>
      <c r="C771" s="256"/>
      <c r="D771" s="251" t="s">
        <v>136</v>
      </c>
      <c r="E771" s="257" t="s">
        <v>1</v>
      </c>
      <c r="F771" s="258" t="s">
        <v>911</v>
      </c>
      <c r="G771" s="256"/>
      <c r="H771" s="259">
        <v>22.876000000000001</v>
      </c>
      <c r="I771" s="260"/>
      <c r="J771" s="256"/>
      <c r="K771" s="256"/>
      <c r="L771" s="261"/>
      <c r="M771" s="262"/>
      <c r="N771" s="263"/>
      <c r="O771" s="263"/>
      <c r="P771" s="263"/>
      <c r="Q771" s="263"/>
      <c r="R771" s="263"/>
      <c r="S771" s="263"/>
      <c r="T771" s="264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65" t="s">
        <v>136</v>
      </c>
      <c r="AU771" s="265" t="s">
        <v>89</v>
      </c>
      <c r="AV771" s="13" t="s">
        <v>89</v>
      </c>
      <c r="AW771" s="13" t="s">
        <v>34</v>
      </c>
      <c r="AX771" s="13" t="s">
        <v>79</v>
      </c>
      <c r="AY771" s="265" t="s">
        <v>125</v>
      </c>
    </row>
    <row r="772" s="13" customFormat="1">
      <c r="A772" s="13"/>
      <c r="B772" s="255"/>
      <c r="C772" s="256"/>
      <c r="D772" s="251" t="s">
        <v>136</v>
      </c>
      <c r="E772" s="257" t="s">
        <v>1</v>
      </c>
      <c r="F772" s="258" t="s">
        <v>912</v>
      </c>
      <c r="G772" s="256"/>
      <c r="H772" s="259">
        <v>16.306999999999999</v>
      </c>
      <c r="I772" s="260"/>
      <c r="J772" s="256"/>
      <c r="K772" s="256"/>
      <c r="L772" s="261"/>
      <c r="M772" s="262"/>
      <c r="N772" s="263"/>
      <c r="O772" s="263"/>
      <c r="P772" s="263"/>
      <c r="Q772" s="263"/>
      <c r="R772" s="263"/>
      <c r="S772" s="263"/>
      <c r="T772" s="264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65" t="s">
        <v>136</v>
      </c>
      <c r="AU772" s="265" t="s">
        <v>89</v>
      </c>
      <c r="AV772" s="13" t="s">
        <v>89</v>
      </c>
      <c r="AW772" s="13" t="s">
        <v>34</v>
      </c>
      <c r="AX772" s="13" t="s">
        <v>79</v>
      </c>
      <c r="AY772" s="265" t="s">
        <v>125</v>
      </c>
    </row>
    <row r="773" s="13" customFormat="1">
      <c r="A773" s="13"/>
      <c r="B773" s="255"/>
      <c r="C773" s="256"/>
      <c r="D773" s="251" t="s">
        <v>136</v>
      </c>
      <c r="E773" s="257" t="s">
        <v>1</v>
      </c>
      <c r="F773" s="258" t="s">
        <v>913</v>
      </c>
      <c r="G773" s="256"/>
      <c r="H773" s="259">
        <v>26.562999999999999</v>
      </c>
      <c r="I773" s="260"/>
      <c r="J773" s="256"/>
      <c r="K773" s="256"/>
      <c r="L773" s="261"/>
      <c r="M773" s="262"/>
      <c r="N773" s="263"/>
      <c r="O773" s="263"/>
      <c r="P773" s="263"/>
      <c r="Q773" s="263"/>
      <c r="R773" s="263"/>
      <c r="S773" s="263"/>
      <c r="T773" s="26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65" t="s">
        <v>136</v>
      </c>
      <c r="AU773" s="265" t="s">
        <v>89</v>
      </c>
      <c r="AV773" s="13" t="s">
        <v>89</v>
      </c>
      <c r="AW773" s="13" t="s">
        <v>34</v>
      </c>
      <c r="AX773" s="13" t="s">
        <v>79</v>
      </c>
      <c r="AY773" s="265" t="s">
        <v>125</v>
      </c>
    </row>
    <row r="774" s="14" customFormat="1">
      <c r="A774" s="14"/>
      <c r="B774" s="266"/>
      <c r="C774" s="267"/>
      <c r="D774" s="251" t="s">
        <v>136</v>
      </c>
      <c r="E774" s="268" t="s">
        <v>1</v>
      </c>
      <c r="F774" s="269" t="s">
        <v>167</v>
      </c>
      <c r="G774" s="267"/>
      <c r="H774" s="270">
        <v>65.745999999999995</v>
      </c>
      <c r="I774" s="271"/>
      <c r="J774" s="267"/>
      <c r="K774" s="267"/>
      <c r="L774" s="272"/>
      <c r="M774" s="273"/>
      <c r="N774" s="274"/>
      <c r="O774" s="274"/>
      <c r="P774" s="274"/>
      <c r="Q774" s="274"/>
      <c r="R774" s="274"/>
      <c r="S774" s="274"/>
      <c r="T774" s="275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76" t="s">
        <v>136</v>
      </c>
      <c r="AU774" s="276" t="s">
        <v>89</v>
      </c>
      <c r="AV774" s="14" t="s">
        <v>132</v>
      </c>
      <c r="AW774" s="14" t="s">
        <v>34</v>
      </c>
      <c r="AX774" s="14" t="s">
        <v>79</v>
      </c>
      <c r="AY774" s="276" t="s">
        <v>125</v>
      </c>
    </row>
    <row r="775" s="13" customFormat="1">
      <c r="A775" s="13"/>
      <c r="B775" s="255"/>
      <c r="C775" s="256"/>
      <c r="D775" s="251" t="s">
        <v>136</v>
      </c>
      <c r="E775" s="257" t="s">
        <v>1</v>
      </c>
      <c r="F775" s="258" t="s">
        <v>933</v>
      </c>
      <c r="G775" s="256"/>
      <c r="H775" s="259">
        <v>131.49199999999999</v>
      </c>
      <c r="I775" s="260"/>
      <c r="J775" s="256"/>
      <c r="K775" s="256"/>
      <c r="L775" s="261"/>
      <c r="M775" s="262"/>
      <c r="N775" s="263"/>
      <c r="O775" s="263"/>
      <c r="P775" s="263"/>
      <c r="Q775" s="263"/>
      <c r="R775" s="263"/>
      <c r="S775" s="263"/>
      <c r="T775" s="264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65" t="s">
        <v>136</v>
      </c>
      <c r="AU775" s="265" t="s">
        <v>89</v>
      </c>
      <c r="AV775" s="13" t="s">
        <v>89</v>
      </c>
      <c r="AW775" s="13" t="s">
        <v>34</v>
      </c>
      <c r="AX775" s="13" t="s">
        <v>87</v>
      </c>
      <c r="AY775" s="265" t="s">
        <v>125</v>
      </c>
    </row>
    <row r="776" s="2" customFormat="1" ht="44.25" customHeight="1">
      <c r="A776" s="39"/>
      <c r="B776" s="40"/>
      <c r="C776" s="292" t="s">
        <v>934</v>
      </c>
      <c r="D776" s="292" t="s">
        <v>263</v>
      </c>
      <c r="E776" s="293" t="s">
        <v>924</v>
      </c>
      <c r="F776" s="294" t="s">
        <v>925</v>
      </c>
      <c r="G776" s="295" t="s">
        <v>316</v>
      </c>
      <c r="H776" s="296">
        <v>151.21600000000001</v>
      </c>
      <c r="I776" s="297"/>
      <c r="J776" s="298">
        <f>ROUND(I776*H776,2)</f>
        <v>0</v>
      </c>
      <c r="K776" s="299"/>
      <c r="L776" s="300"/>
      <c r="M776" s="301" t="s">
        <v>1</v>
      </c>
      <c r="N776" s="302" t="s">
        <v>44</v>
      </c>
      <c r="O776" s="92"/>
      <c r="P776" s="247">
        <f>O776*H776</f>
        <v>0</v>
      </c>
      <c r="Q776" s="247">
        <v>0.001</v>
      </c>
      <c r="R776" s="247">
        <f>Q776*H776</f>
        <v>0.15121600000000002</v>
      </c>
      <c r="S776" s="247">
        <v>0</v>
      </c>
      <c r="T776" s="248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49" t="s">
        <v>434</v>
      </c>
      <c r="AT776" s="249" t="s">
        <v>263</v>
      </c>
      <c r="AU776" s="249" t="s">
        <v>89</v>
      </c>
      <c r="AY776" s="18" t="s">
        <v>125</v>
      </c>
      <c r="BE776" s="250">
        <f>IF(N776="základní",J776,0)</f>
        <v>0</v>
      </c>
      <c r="BF776" s="250">
        <f>IF(N776="snížená",J776,0)</f>
        <v>0</v>
      </c>
      <c r="BG776" s="250">
        <f>IF(N776="zákl. přenesená",J776,0)</f>
        <v>0</v>
      </c>
      <c r="BH776" s="250">
        <f>IF(N776="sníž. přenesená",J776,0)</f>
        <v>0</v>
      </c>
      <c r="BI776" s="250">
        <f>IF(N776="nulová",J776,0)</f>
        <v>0</v>
      </c>
      <c r="BJ776" s="18" t="s">
        <v>87</v>
      </c>
      <c r="BK776" s="250">
        <f>ROUND(I776*H776,2)</f>
        <v>0</v>
      </c>
      <c r="BL776" s="18" t="s">
        <v>322</v>
      </c>
      <c r="BM776" s="249" t="s">
        <v>935</v>
      </c>
    </row>
    <row r="777" s="2" customFormat="1">
      <c r="A777" s="39"/>
      <c r="B777" s="40"/>
      <c r="C777" s="41"/>
      <c r="D777" s="251" t="s">
        <v>134</v>
      </c>
      <c r="E777" s="41"/>
      <c r="F777" s="252" t="s">
        <v>925</v>
      </c>
      <c r="G777" s="41"/>
      <c r="H777" s="41"/>
      <c r="I777" s="145"/>
      <c r="J777" s="41"/>
      <c r="K777" s="41"/>
      <c r="L777" s="45"/>
      <c r="M777" s="253"/>
      <c r="N777" s="254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134</v>
      </c>
      <c r="AU777" s="18" t="s">
        <v>89</v>
      </c>
    </row>
    <row r="778" s="13" customFormat="1">
      <c r="A778" s="13"/>
      <c r="B778" s="255"/>
      <c r="C778" s="256"/>
      <c r="D778" s="251" t="s">
        <v>136</v>
      </c>
      <c r="E778" s="257" t="s">
        <v>1</v>
      </c>
      <c r="F778" s="258" t="s">
        <v>911</v>
      </c>
      <c r="G778" s="256"/>
      <c r="H778" s="259">
        <v>22.876000000000001</v>
      </c>
      <c r="I778" s="260"/>
      <c r="J778" s="256"/>
      <c r="K778" s="256"/>
      <c r="L778" s="261"/>
      <c r="M778" s="262"/>
      <c r="N778" s="263"/>
      <c r="O778" s="263"/>
      <c r="P778" s="263"/>
      <c r="Q778" s="263"/>
      <c r="R778" s="263"/>
      <c r="S778" s="263"/>
      <c r="T778" s="26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65" t="s">
        <v>136</v>
      </c>
      <c r="AU778" s="265" t="s">
        <v>89</v>
      </c>
      <c r="AV778" s="13" t="s">
        <v>89</v>
      </c>
      <c r="AW778" s="13" t="s">
        <v>34</v>
      </c>
      <c r="AX778" s="13" t="s">
        <v>79</v>
      </c>
      <c r="AY778" s="265" t="s">
        <v>125</v>
      </c>
    </row>
    <row r="779" s="13" customFormat="1">
      <c r="A779" s="13"/>
      <c r="B779" s="255"/>
      <c r="C779" s="256"/>
      <c r="D779" s="251" t="s">
        <v>136</v>
      </c>
      <c r="E779" s="257" t="s">
        <v>1</v>
      </c>
      <c r="F779" s="258" t="s">
        <v>912</v>
      </c>
      <c r="G779" s="256"/>
      <c r="H779" s="259">
        <v>16.306999999999999</v>
      </c>
      <c r="I779" s="260"/>
      <c r="J779" s="256"/>
      <c r="K779" s="256"/>
      <c r="L779" s="261"/>
      <c r="M779" s="262"/>
      <c r="N779" s="263"/>
      <c r="O779" s="263"/>
      <c r="P779" s="263"/>
      <c r="Q779" s="263"/>
      <c r="R779" s="263"/>
      <c r="S779" s="263"/>
      <c r="T779" s="264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65" t="s">
        <v>136</v>
      </c>
      <c r="AU779" s="265" t="s">
        <v>89</v>
      </c>
      <c r="AV779" s="13" t="s">
        <v>89</v>
      </c>
      <c r="AW779" s="13" t="s">
        <v>34</v>
      </c>
      <c r="AX779" s="13" t="s">
        <v>79</v>
      </c>
      <c r="AY779" s="265" t="s">
        <v>125</v>
      </c>
    </row>
    <row r="780" s="13" customFormat="1">
      <c r="A780" s="13"/>
      <c r="B780" s="255"/>
      <c r="C780" s="256"/>
      <c r="D780" s="251" t="s">
        <v>136</v>
      </c>
      <c r="E780" s="257" t="s">
        <v>1</v>
      </c>
      <c r="F780" s="258" t="s">
        <v>913</v>
      </c>
      <c r="G780" s="256"/>
      <c r="H780" s="259">
        <v>26.562999999999999</v>
      </c>
      <c r="I780" s="260"/>
      <c r="J780" s="256"/>
      <c r="K780" s="256"/>
      <c r="L780" s="261"/>
      <c r="M780" s="262"/>
      <c r="N780" s="263"/>
      <c r="O780" s="263"/>
      <c r="P780" s="263"/>
      <c r="Q780" s="263"/>
      <c r="R780" s="263"/>
      <c r="S780" s="263"/>
      <c r="T780" s="264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65" t="s">
        <v>136</v>
      </c>
      <c r="AU780" s="265" t="s">
        <v>89</v>
      </c>
      <c r="AV780" s="13" t="s">
        <v>89</v>
      </c>
      <c r="AW780" s="13" t="s">
        <v>34</v>
      </c>
      <c r="AX780" s="13" t="s">
        <v>79</v>
      </c>
      <c r="AY780" s="265" t="s">
        <v>125</v>
      </c>
    </row>
    <row r="781" s="14" customFormat="1">
      <c r="A781" s="14"/>
      <c r="B781" s="266"/>
      <c r="C781" s="267"/>
      <c r="D781" s="251" t="s">
        <v>136</v>
      </c>
      <c r="E781" s="268" t="s">
        <v>1</v>
      </c>
      <c r="F781" s="269" t="s">
        <v>167</v>
      </c>
      <c r="G781" s="267"/>
      <c r="H781" s="270">
        <v>65.745999999999995</v>
      </c>
      <c r="I781" s="271"/>
      <c r="J781" s="267"/>
      <c r="K781" s="267"/>
      <c r="L781" s="272"/>
      <c r="M781" s="273"/>
      <c r="N781" s="274"/>
      <c r="O781" s="274"/>
      <c r="P781" s="274"/>
      <c r="Q781" s="274"/>
      <c r="R781" s="274"/>
      <c r="S781" s="274"/>
      <c r="T781" s="275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76" t="s">
        <v>136</v>
      </c>
      <c r="AU781" s="276" t="s">
        <v>89</v>
      </c>
      <c r="AV781" s="14" t="s">
        <v>132</v>
      </c>
      <c r="AW781" s="14" t="s">
        <v>34</v>
      </c>
      <c r="AX781" s="14" t="s">
        <v>79</v>
      </c>
      <c r="AY781" s="276" t="s">
        <v>125</v>
      </c>
    </row>
    <row r="782" s="13" customFormat="1">
      <c r="A782" s="13"/>
      <c r="B782" s="255"/>
      <c r="C782" s="256"/>
      <c r="D782" s="251" t="s">
        <v>136</v>
      </c>
      <c r="E782" s="257" t="s">
        <v>1</v>
      </c>
      <c r="F782" s="258" t="s">
        <v>933</v>
      </c>
      <c r="G782" s="256"/>
      <c r="H782" s="259">
        <v>131.49199999999999</v>
      </c>
      <c r="I782" s="260"/>
      <c r="J782" s="256"/>
      <c r="K782" s="256"/>
      <c r="L782" s="261"/>
      <c r="M782" s="262"/>
      <c r="N782" s="263"/>
      <c r="O782" s="263"/>
      <c r="P782" s="263"/>
      <c r="Q782" s="263"/>
      <c r="R782" s="263"/>
      <c r="S782" s="263"/>
      <c r="T782" s="26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65" t="s">
        <v>136</v>
      </c>
      <c r="AU782" s="265" t="s">
        <v>89</v>
      </c>
      <c r="AV782" s="13" t="s">
        <v>89</v>
      </c>
      <c r="AW782" s="13" t="s">
        <v>34</v>
      </c>
      <c r="AX782" s="13" t="s">
        <v>87</v>
      </c>
      <c r="AY782" s="265" t="s">
        <v>125</v>
      </c>
    </row>
    <row r="783" s="13" customFormat="1">
      <c r="A783" s="13"/>
      <c r="B783" s="255"/>
      <c r="C783" s="256"/>
      <c r="D783" s="251" t="s">
        <v>136</v>
      </c>
      <c r="E783" s="256"/>
      <c r="F783" s="258" t="s">
        <v>936</v>
      </c>
      <c r="G783" s="256"/>
      <c r="H783" s="259">
        <v>151.21600000000001</v>
      </c>
      <c r="I783" s="260"/>
      <c r="J783" s="256"/>
      <c r="K783" s="256"/>
      <c r="L783" s="261"/>
      <c r="M783" s="262"/>
      <c r="N783" s="263"/>
      <c r="O783" s="263"/>
      <c r="P783" s="263"/>
      <c r="Q783" s="263"/>
      <c r="R783" s="263"/>
      <c r="S783" s="263"/>
      <c r="T783" s="26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65" t="s">
        <v>136</v>
      </c>
      <c r="AU783" s="265" t="s">
        <v>89</v>
      </c>
      <c r="AV783" s="13" t="s">
        <v>89</v>
      </c>
      <c r="AW783" s="13" t="s">
        <v>4</v>
      </c>
      <c r="AX783" s="13" t="s">
        <v>87</v>
      </c>
      <c r="AY783" s="265" t="s">
        <v>125</v>
      </c>
    </row>
    <row r="784" s="2" customFormat="1" ht="21.75" customHeight="1">
      <c r="A784" s="39"/>
      <c r="B784" s="40"/>
      <c r="C784" s="237" t="s">
        <v>937</v>
      </c>
      <c r="D784" s="237" t="s">
        <v>128</v>
      </c>
      <c r="E784" s="238" t="s">
        <v>938</v>
      </c>
      <c r="F784" s="239" t="s">
        <v>939</v>
      </c>
      <c r="G784" s="240" t="s">
        <v>259</v>
      </c>
      <c r="H784" s="241">
        <v>16.5</v>
      </c>
      <c r="I784" s="242"/>
      <c r="J784" s="243">
        <f>ROUND(I784*H784,2)</f>
        <v>0</v>
      </c>
      <c r="K784" s="244"/>
      <c r="L784" s="45"/>
      <c r="M784" s="245" t="s">
        <v>1</v>
      </c>
      <c r="N784" s="246" t="s">
        <v>44</v>
      </c>
      <c r="O784" s="92"/>
      <c r="P784" s="247">
        <f>O784*H784</f>
        <v>0</v>
      </c>
      <c r="Q784" s="247">
        <v>4.0000000000000003E-05</v>
      </c>
      <c r="R784" s="247">
        <f>Q784*H784</f>
        <v>0.0006600000000000001</v>
      </c>
      <c r="S784" s="247">
        <v>0</v>
      </c>
      <c r="T784" s="248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49" t="s">
        <v>322</v>
      </c>
      <c r="AT784" s="249" t="s">
        <v>128</v>
      </c>
      <c r="AU784" s="249" t="s">
        <v>89</v>
      </c>
      <c r="AY784" s="18" t="s">
        <v>125</v>
      </c>
      <c r="BE784" s="250">
        <f>IF(N784="základní",J784,0)</f>
        <v>0</v>
      </c>
      <c r="BF784" s="250">
        <f>IF(N784="snížená",J784,0)</f>
        <v>0</v>
      </c>
      <c r="BG784" s="250">
        <f>IF(N784="zákl. přenesená",J784,0)</f>
        <v>0</v>
      </c>
      <c r="BH784" s="250">
        <f>IF(N784="sníž. přenesená",J784,0)</f>
        <v>0</v>
      </c>
      <c r="BI784" s="250">
        <f>IF(N784="nulová",J784,0)</f>
        <v>0</v>
      </c>
      <c r="BJ784" s="18" t="s">
        <v>87</v>
      </c>
      <c r="BK784" s="250">
        <f>ROUND(I784*H784,2)</f>
        <v>0</v>
      </c>
      <c r="BL784" s="18" t="s">
        <v>322</v>
      </c>
      <c r="BM784" s="249" t="s">
        <v>940</v>
      </c>
    </row>
    <row r="785" s="2" customFormat="1">
      <c r="A785" s="39"/>
      <c r="B785" s="40"/>
      <c r="C785" s="41"/>
      <c r="D785" s="251" t="s">
        <v>134</v>
      </c>
      <c r="E785" s="41"/>
      <c r="F785" s="252" t="s">
        <v>941</v>
      </c>
      <c r="G785" s="41"/>
      <c r="H785" s="41"/>
      <c r="I785" s="145"/>
      <c r="J785" s="41"/>
      <c r="K785" s="41"/>
      <c r="L785" s="45"/>
      <c r="M785" s="253"/>
      <c r="N785" s="254"/>
      <c r="O785" s="92"/>
      <c r="P785" s="92"/>
      <c r="Q785" s="92"/>
      <c r="R785" s="92"/>
      <c r="S785" s="92"/>
      <c r="T785" s="93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134</v>
      </c>
      <c r="AU785" s="18" t="s">
        <v>89</v>
      </c>
    </row>
    <row r="786" s="13" customFormat="1">
      <c r="A786" s="13"/>
      <c r="B786" s="255"/>
      <c r="C786" s="256"/>
      <c r="D786" s="251" t="s">
        <v>136</v>
      </c>
      <c r="E786" s="257" t="s">
        <v>1</v>
      </c>
      <c r="F786" s="258" t="s">
        <v>942</v>
      </c>
      <c r="G786" s="256"/>
      <c r="H786" s="259">
        <v>16.5</v>
      </c>
      <c r="I786" s="260"/>
      <c r="J786" s="256"/>
      <c r="K786" s="256"/>
      <c r="L786" s="261"/>
      <c r="M786" s="262"/>
      <c r="N786" s="263"/>
      <c r="O786" s="263"/>
      <c r="P786" s="263"/>
      <c r="Q786" s="263"/>
      <c r="R786" s="263"/>
      <c r="S786" s="263"/>
      <c r="T786" s="264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65" t="s">
        <v>136</v>
      </c>
      <c r="AU786" s="265" t="s">
        <v>89</v>
      </c>
      <c r="AV786" s="13" t="s">
        <v>89</v>
      </c>
      <c r="AW786" s="13" t="s">
        <v>34</v>
      </c>
      <c r="AX786" s="13" t="s">
        <v>87</v>
      </c>
      <c r="AY786" s="265" t="s">
        <v>125</v>
      </c>
    </row>
    <row r="787" s="2" customFormat="1" ht="16.5" customHeight="1">
      <c r="A787" s="39"/>
      <c r="B787" s="40"/>
      <c r="C787" s="292" t="s">
        <v>943</v>
      </c>
      <c r="D787" s="292" t="s">
        <v>263</v>
      </c>
      <c r="E787" s="293" t="s">
        <v>944</v>
      </c>
      <c r="F787" s="294" t="s">
        <v>945</v>
      </c>
      <c r="G787" s="295" t="s">
        <v>259</v>
      </c>
      <c r="H787" s="296">
        <v>17.324999999999999</v>
      </c>
      <c r="I787" s="297"/>
      <c r="J787" s="298">
        <f>ROUND(I787*H787,2)</f>
        <v>0</v>
      </c>
      <c r="K787" s="299"/>
      <c r="L787" s="300"/>
      <c r="M787" s="301" t="s">
        <v>1</v>
      </c>
      <c r="N787" s="302" t="s">
        <v>44</v>
      </c>
      <c r="O787" s="92"/>
      <c r="P787" s="247">
        <f>O787*H787</f>
        <v>0</v>
      </c>
      <c r="Q787" s="247">
        <v>0.00012</v>
      </c>
      <c r="R787" s="247">
        <f>Q787*H787</f>
        <v>0.0020790000000000001</v>
      </c>
      <c r="S787" s="247">
        <v>0</v>
      </c>
      <c r="T787" s="248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49" t="s">
        <v>434</v>
      </c>
      <c r="AT787" s="249" t="s">
        <v>263</v>
      </c>
      <c r="AU787" s="249" t="s">
        <v>89</v>
      </c>
      <c r="AY787" s="18" t="s">
        <v>125</v>
      </c>
      <c r="BE787" s="250">
        <f>IF(N787="základní",J787,0)</f>
        <v>0</v>
      </c>
      <c r="BF787" s="250">
        <f>IF(N787="snížená",J787,0)</f>
        <v>0</v>
      </c>
      <c r="BG787" s="250">
        <f>IF(N787="zákl. přenesená",J787,0)</f>
        <v>0</v>
      </c>
      <c r="BH787" s="250">
        <f>IF(N787="sníž. přenesená",J787,0)</f>
        <v>0</v>
      </c>
      <c r="BI787" s="250">
        <f>IF(N787="nulová",J787,0)</f>
        <v>0</v>
      </c>
      <c r="BJ787" s="18" t="s">
        <v>87</v>
      </c>
      <c r="BK787" s="250">
        <f>ROUND(I787*H787,2)</f>
        <v>0</v>
      </c>
      <c r="BL787" s="18" t="s">
        <v>322</v>
      </c>
      <c r="BM787" s="249" t="s">
        <v>946</v>
      </c>
    </row>
    <row r="788" s="2" customFormat="1">
      <c r="A788" s="39"/>
      <c r="B788" s="40"/>
      <c r="C788" s="41"/>
      <c r="D788" s="251" t="s">
        <v>134</v>
      </c>
      <c r="E788" s="41"/>
      <c r="F788" s="252" t="s">
        <v>945</v>
      </c>
      <c r="G788" s="41"/>
      <c r="H788" s="41"/>
      <c r="I788" s="145"/>
      <c r="J788" s="41"/>
      <c r="K788" s="41"/>
      <c r="L788" s="45"/>
      <c r="M788" s="253"/>
      <c r="N788" s="254"/>
      <c r="O788" s="92"/>
      <c r="P788" s="92"/>
      <c r="Q788" s="92"/>
      <c r="R788" s="92"/>
      <c r="S788" s="92"/>
      <c r="T788" s="93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134</v>
      </c>
      <c r="AU788" s="18" t="s">
        <v>89</v>
      </c>
    </row>
    <row r="789" s="13" customFormat="1">
      <c r="A789" s="13"/>
      <c r="B789" s="255"/>
      <c r="C789" s="256"/>
      <c r="D789" s="251" t="s">
        <v>136</v>
      </c>
      <c r="E789" s="256"/>
      <c r="F789" s="258" t="s">
        <v>947</v>
      </c>
      <c r="G789" s="256"/>
      <c r="H789" s="259">
        <v>17.324999999999999</v>
      </c>
      <c r="I789" s="260"/>
      <c r="J789" s="256"/>
      <c r="K789" s="256"/>
      <c r="L789" s="261"/>
      <c r="M789" s="262"/>
      <c r="N789" s="263"/>
      <c r="O789" s="263"/>
      <c r="P789" s="263"/>
      <c r="Q789" s="263"/>
      <c r="R789" s="263"/>
      <c r="S789" s="263"/>
      <c r="T789" s="264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65" t="s">
        <v>136</v>
      </c>
      <c r="AU789" s="265" t="s">
        <v>89</v>
      </c>
      <c r="AV789" s="13" t="s">
        <v>89</v>
      </c>
      <c r="AW789" s="13" t="s">
        <v>4</v>
      </c>
      <c r="AX789" s="13" t="s">
        <v>87</v>
      </c>
      <c r="AY789" s="265" t="s">
        <v>125</v>
      </c>
    </row>
    <row r="790" s="2" customFormat="1" ht="21.75" customHeight="1">
      <c r="A790" s="39"/>
      <c r="B790" s="40"/>
      <c r="C790" s="237" t="s">
        <v>948</v>
      </c>
      <c r="D790" s="237" t="s">
        <v>128</v>
      </c>
      <c r="E790" s="238" t="s">
        <v>949</v>
      </c>
      <c r="F790" s="239" t="s">
        <v>950</v>
      </c>
      <c r="G790" s="240" t="s">
        <v>316</v>
      </c>
      <c r="H790" s="241">
        <v>18.405999999999999</v>
      </c>
      <c r="I790" s="242"/>
      <c r="J790" s="243">
        <f>ROUND(I790*H790,2)</f>
        <v>0</v>
      </c>
      <c r="K790" s="244"/>
      <c r="L790" s="45"/>
      <c r="M790" s="245" t="s">
        <v>1</v>
      </c>
      <c r="N790" s="246" t="s">
        <v>44</v>
      </c>
      <c r="O790" s="92"/>
      <c r="P790" s="247">
        <f>O790*H790</f>
        <v>0</v>
      </c>
      <c r="Q790" s="247">
        <v>4.0000000000000003E-05</v>
      </c>
      <c r="R790" s="247">
        <f>Q790*H790</f>
        <v>0.00073623999999999998</v>
      </c>
      <c r="S790" s="247">
        <v>0</v>
      </c>
      <c r="T790" s="248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49" t="s">
        <v>322</v>
      </c>
      <c r="AT790" s="249" t="s">
        <v>128</v>
      </c>
      <c r="AU790" s="249" t="s">
        <v>89</v>
      </c>
      <c r="AY790" s="18" t="s">
        <v>125</v>
      </c>
      <c r="BE790" s="250">
        <f>IF(N790="základní",J790,0)</f>
        <v>0</v>
      </c>
      <c r="BF790" s="250">
        <f>IF(N790="snížená",J790,0)</f>
        <v>0</v>
      </c>
      <c r="BG790" s="250">
        <f>IF(N790="zákl. přenesená",J790,0)</f>
        <v>0</v>
      </c>
      <c r="BH790" s="250">
        <f>IF(N790="sníž. přenesená",J790,0)</f>
        <v>0</v>
      </c>
      <c r="BI790" s="250">
        <f>IF(N790="nulová",J790,0)</f>
        <v>0</v>
      </c>
      <c r="BJ790" s="18" t="s">
        <v>87</v>
      </c>
      <c r="BK790" s="250">
        <f>ROUND(I790*H790,2)</f>
        <v>0</v>
      </c>
      <c r="BL790" s="18" t="s">
        <v>322</v>
      </c>
      <c r="BM790" s="249" t="s">
        <v>951</v>
      </c>
    </row>
    <row r="791" s="2" customFormat="1">
      <c r="A791" s="39"/>
      <c r="B791" s="40"/>
      <c r="C791" s="41"/>
      <c r="D791" s="251" t="s">
        <v>134</v>
      </c>
      <c r="E791" s="41"/>
      <c r="F791" s="252" t="s">
        <v>952</v>
      </c>
      <c r="G791" s="41"/>
      <c r="H791" s="41"/>
      <c r="I791" s="145"/>
      <c r="J791" s="41"/>
      <c r="K791" s="41"/>
      <c r="L791" s="45"/>
      <c r="M791" s="253"/>
      <c r="N791" s="254"/>
      <c r="O791" s="92"/>
      <c r="P791" s="92"/>
      <c r="Q791" s="92"/>
      <c r="R791" s="92"/>
      <c r="S791" s="92"/>
      <c r="T791" s="93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134</v>
      </c>
      <c r="AU791" s="18" t="s">
        <v>89</v>
      </c>
    </row>
    <row r="792" s="13" customFormat="1">
      <c r="A792" s="13"/>
      <c r="B792" s="255"/>
      <c r="C792" s="256"/>
      <c r="D792" s="251" t="s">
        <v>136</v>
      </c>
      <c r="E792" s="257" t="s">
        <v>1</v>
      </c>
      <c r="F792" s="258" t="s">
        <v>953</v>
      </c>
      <c r="G792" s="256"/>
      <c r="H792" s="259">
        <v>14.630000000000001</v>
      </c>
      <c r="I792" s="260"/>
      <c r="J792" s="256"/>
      <c r="K792" s="256"/>
      <c r="L792" s="261"/>
      <c r="M792" s="262"/>
      <c r="N792" s="263"/>
      <c r="O792" s="263"/>
      <c r="P792" s="263"/>
      <c r="Q792" s="263"/>
      <c r="R792" s="263"/>
      <c r="S792" s="263"/>
      <c r="T792" s="26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65" t="s">
        <v>136</v>
      </c>
      <c r="AU792" s="265" t="s">
        <v>89</v>
      </c>
      <c r="AV792" s="13" t="s">
        <v>89</v>
      </c>
      <c r="AW792" s="13" t="s">
        <v>34</v>
      </c>
      <c r="AX792" s="13" t="s">
        <v>79</v>
      </c>
      <c r="AY792" s="265" t="s">
        <v>125</v>
      </c>
    </row>
    <row r="793" s="13" customFormat="1">
      <c r="A793" s="13"/>
      <c r="B793" s="255"/>
      <c r="C793" s="256"/>
      <c r="D793" s="251" t="s">
        <v>136</v>
      </c>
      <c r="E793" s="257" t="s">
        <v>1</v>
      </c>
      <c r="F793" s="258" t="s">
        <v>954</v>
      </c>
      <c r="G793" s="256"/>
      <c r="H793" s="259">
        <v>3.7759999999999998</v>
      </c>
      <c r="I793" s="260"/>
      <c r="J793" s="256"/>
      <c r="K793" s="256"/>
      <c r="L793" s="261"/>
      <c r="M793" s="262"/>
      <c r="N793" s="263"/>
      <c r="O793" s="263"/>
      <c r="P793" s="263"/>
      <c r="Q793" s="263"/>
      <c r="R793" s="263"/>
      <c r="S793" s="263"/>
      <c r="T793" s="264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65" t="s">
        <v>136</v>
      </c>
      <c r="AU793" s="265" t="s">
        <v>89</v>
      </c>
      <c r="AV793" s="13" t="s">
        <v>89</v>
      </c>
      <c r="AW793" s="13" t="s">
        <v>34</v>
      </c>
      <c r="AX793" s="13" t="s">
        <v>79</v>
      </c>
      <c r="AY793" s="265" t="s">
        <v>125</v>
      </c>
    </row>
    <row r="794" s="14" customFormat="1">
      <c r="A794" s="14"/>
      <c r="B794" s="266"/>
      <c r="C794" s="267"/>
      <c r="D794" s="251" t="s">
        <v>136</v>
      </c>
      <c r="E794" s="268" t="s">
        <v>1</v>
      </c>
      <c r="F794" s="269" t="s">
        <v>167</v>
      </c>
      <c r="G794" s="267"/>
      <c r="H794" s="270">
        <v>18.405999999999999</v>
      </c>
      <c r="I794" s="271"/>
      <c r="J794" s="267"/>
      <c r="K794" s="267"/>
      <c r="L794" s="272"/>
      <c r="M794" s="273"/>
      <c r="N794" s="274"/>
      <c r="O794" s="274"/>
      <c r="P794" s="274"/>
      <c r="Q794" s="274"/>
      <c r="R794" s="274"/>
      <c r="S794" s="274"/>
      <c r="T794" s="275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76" t="s">
        <v>136</v>
      </c>
      <c r="AU794" s="276" t="s">
        <v>89</v>
      </c>
      <c r="AV794" s="14" t="s">
        <v>132</v>
      </c>
      <c r="AW794" s="14" t="s">
        <v>34</v>
      </c>
      <c r="AX794" s="14" t="s">
        <v>87</v>
      </c>
      <c r="AY794" s="276" t="s">
        <v>125</v>
      </c>
    </row>
    <row r="795" s="2" customFormat="1" ht="21.75" customHeight="1">
      <c r="A795" s="39"/>
      <c r="B795" s="40"/>
      <c r="C795" s="292" t="s">
        <v>955</v>
      </c>
      <c r="D795" s="292" t="s">
        <v>263</v>
      </c>
      <c r="E795" s="293" t="s">
        <v>956</v>
      </c>
      <c r="F795" s="294" t="s">
        <v>957</v>
      </c>
      <c r="G795" s="295" t="s">
        <v>316</v>
      </c>
      <c r="H795" s="296">
        <v>22.087</v>
      </c>
      <c r="I795" s="297"/>
      <c r="J795" s="298">
        <f>ROUND(I795*H795,2)</f>
        <v>0</v>
      </c>
      <c r="K795" s="299"/>
      <c r="L795" s="300"/>
      <c r="M795" s="301" t="s">
        <v>1</v>
      </c>
      <c r="N795" s="302" t="s">
        <v>44</v>
      </c>
      <c r="O795" s="92"/>
      <c r="P795" s="247">
        <f>O795*H795</f>
        <v>0</v>
      </c>
      <c r="Q795" s="247">
        <v>0.00029999999999999997</v>
      </c>
      <c r="R795" s="247">
        <f>Q795*H795</f>
        <v>0.0066260999999999994</v>
      </c>
      <c r="S795" s="247">
        <v>0</v>
      </c>
      <c r="T795" s="248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49" t="s">
        <v>434</v>
      </c>
      <c r="AT795" s="249" t="s">
        <v>263</v>
      </c>
      <c r="AU795" s="249" t="s">
        <v>89</v>
      </c>
      <c r="AY795" s="18" t="s">
        <v>125</v>
      </c>
      <c r="BE795" s="250">
        <f>IF(N795="základní",J795,0)</f>
        <v>0</v>
      </c>
      <c r="BF795" s="250">
        <f>IF(N795="snížená",J795,0)</f>
        <v>0</v>
      </c>
      <c r="BG795" s="250">
        <f>IF(N795="zákl. přenesená",J795,0)</f>
        <v>0</v>
      </c>
      <c r="BH795" s="250">
        <f>IF(N795="sníž. přenesená",J795,0)</f>
        <v>0</v>
      </c>
      <c r="BI795" s="250">
        <f>IF(N795="nulová",J795,0)</f>
        <v>0</v>
      </c>
      <c r="BJ795" s="18" t="s">
        <v>87</v>
      </c>
      <c r="BK795" s="250">
        <f>ROUND(I795*H795,2)</f>
        <v>0</v>
      </c>
      <c r="BL795" s="18" t="s">
        <v>322</v>
      </c>
      <c r="BM795" s="249" t="s">
        <v>958</v>
      </c>
    </row>
    <row r="796" s="2" customFormat="1">
      <c r="A796" s="39"/>
      <c r="B796" s="40"/>
      <c r="C796" s="41"/>
      <c r="D796" s="251" t="s">
        <v>134</v>
      </c>
      <c r="E796" s="41"/>
      <c r="F796" s="252" t="s">
        <v>957</v>
      </c>
      <c r="G796" s="41"/>
      <c r="H796" s="41"/>
      <c r="I796" s="145"/>
      <c r="J796" s="41"/>
      <c r="K796" s="41"/>
      <c r="L796" s="45"/>
      <c r="M796" s="253"/>
      <c r="N796" s="254"/>
      <c r="O796" s="92"/>
      <c r="P796" s="92"/>
      <c r="Q796" s="92"/>
      <c r="R796" s="92"/>
      <c r="S796" s="92"/>
      <c r="T796" s="93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134</v>
      </c>
      <c r="AU796" s="18" t="s">
        <v>89</v>
      </c>
    </row>
    <row r="797" s="13" customFormat="1">
      <c r="A797" s="13"/>
      <c r="B797" s="255"/>
      <c r="C797" s="256"/>
      <c r="D797" s="251" t="s">
        <v>136</v>
      </c>
      <c r="E797" s="256"/>
      <c r="F797" s="258" t="s">
        <v>959</v>
      </c>
      <c r="G797" s="256"/>
      <c r="H797" s="259">
        <v>22.087</v>
      </c>
      <c r="I797" s="260"/>
      <c r="J797" s="256"/>
      <c r="K797" s="256"/>
      <c r="L797" s="261"/>
      <c r="M797" s="262"/>
      <c r="N797" s="263"/>
      <c r="O797" s="263"/>
      <c r="P797" s="263"/>
      <c r="Q797" s="263"/>
      <c r="R797" s="263"/>
      <c r="S797" s="263"/>
      <c r="T797" s="26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65" t="s">
        <v>136</v>
      </c>
      <c r="AU797" s="265" t="s">
        <v>89</v>
      </c>
      <c r="AV797" s="13" t="s">
        <v>89</v>
      </c>
      <c r="AW797" s="13" t="s">
        <v>4</v>
      </c>
      <c r="AX797" s="13" t="s">
        <v>87</v>
      </c>
      <c r="AY797" s="265" t="s">
        <v>125</v>
      </c>
    </row>
    <row r="798" s="2" customFormat="1" ht="21.75" customHeight="1">
      <c r="A798" s="39"/>
      <c r="B798" s="40"/>
      <c r="C798" s="237" t="s">
        <v>960</v>
      </c>
      <c r="D798" s="237" t="s">
        <v>128</v>
      </c>
      <c r="E798" s="238" t="s">
        <v>961</v>
      </c>
      <c r="F798" s="239" t="s">
        <v>962</v>
      </c>
      <c r="G798" s="240" t="s">
        <v>142</v>
      </c>
      <c r="H798" s="241">
        <v>1.3480000000000001</v>
      </c>
      <c r="I798" s="242"/>
      <c r="J798" s="243">
        <f>ROUND(I798*H798,2)</f>
        <v>0</v>
      </c>
      <c r="K798" s="244"/>
      <c r="L798" s="45"/>
      <c r="M798" s="245" t="s">
        <v>1</v>
      </c>
      <c r="N798" s="246" t="s">
        <v>44</v>
      </c>
      <c r="O798" s="92"/>
      <c r="P798" s="247">
        <f>O798*H798</f>
        <v>0</v>
      </c>
      <c r="Q798" s="247">
        <v>0</v>
      </c>
      <c r="R798" s="247">
        <f>Q798*H798</f>
        <v>0</v>
      </c>
      <c r="S798" s="247">
        <v>0</v>
      </c>
      <c r="T798" s="248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49" t="s">
        <v>322</v>
      </c>
      <c r="AT798" s="249" t="s">
        <v>128</v>
      </c>
      <c r="AU798" s="249" t="s">
        <v>89</v>
      </c>
      <c r="AY798" s="18" t="s">
        <v>125</v>
      </c>
      <c r="BE798" s="250">
        <f>IF(N798="základní",J798,0)</f>
        <v>0</v>
      </c>
      <c r="BF798" s="250">
        <f>IF(N798="snížená",J798,0)</f>
        <v>0</v>
      </c>
      <c r="BG798" s="250">
        <f>IF(N798="zákl. přenesená",J798,0)</f>
        <v>0</v>
      </c>
      <c r="BH798" s="250">
        <f>IF(N798="sníž. přenesená",J798,0)</f>
        <v>0</v>
      </c>
      <c r="BI798" s="250">
        <f>IF(N798="nulová",J798,0)</f>
        <v>0</v>
      </c>
      <c r="BJ798" s="18" t="s">
        <v>87</v>
      </c>
      <c r="BK798" s="250">
        <f>ROUND(I798*H798,2)</f>
        <v>0</v>
      </c>
      <c r="BL798" s="18" t="s">
        <v>322</v>
      </c>
      <c r="BM798" s="249" t="s">
        <v>963</v>
      </c>
    </row>
    <row r="799" s="2" customFormat="1">
      <c r="A799" s="39"/>
      <c r="B799" s="40"/>
      <c r="C799" s="41"/>
      <c r="D799" s="251" t="s">
        <v>134</v>
      </c>
      <c r="E799" s="41"/>
      <c r="F799" s="252" t="s">
        <v>964</v>
      </c>
      <c r="G799" s="41"/>
      <c r="H799" s="41"/>
      <c r="I799" s="145"/>
      <c r="J799" s="41"/>
      <c r="K799" s="41"/>
      <c r="L799" s="45"/>
      <c r="M799" s="253"/>
      <c r="N799" s="254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134</v>
      </c>
      <c r="AU799" s="18" t="s">
        <v>89</v>
      </c>
    </row>
    <row r="800" s="12" customFormat="1" ht="22.8" customHeight="1">
      <c r="A800" s="12"/>
      <c r="B800" s="221"/>
      <c r="C800" s="222"/>
      <c r="D800" s="223" t="s">
        <v>78</v>
      </c>
      <c r="E800" s="235" t="s">
        <v>965</v>
      </c>
      <c r="F800" s="235" t="s">
        <v>966</v>
      </c>
      <c r="G800" s="222"/>
      <c r="H800" s="222"/>
      <c r="I800" s="225"/>
      <c r="J800" s="236">
        <f>BK800</f>
        <v>0</v>
      </c>
      <c r="K800" s="222"/>
      <c r="L800" s="227"/>
      <c r="M800" s="228"/>
      <c r="N800" s="229"/>
      <c r="O800" s="229"/>
      <c r="P800" s="230">
        <f>SUM(P801:P855)</f>
        <v>0</v>
      </c>
      <c r="Q800" s="229"/>
      <c r="R800" s="230">
        <f>SUM(R801:R855)</f>
        <v>1.7608632700000002</v>
      </c>
      <c r="S800" s="229"/>
      <c r="T800" s="231">
        <f>SUM(T801:T855)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32" t="s">
        <v>89</v>
      </c>
      <c r="AT800" s="233" t="s">
        <v>78</v>
      </c>
      <c r="AU800" s="233" t="s">
        <v>87</v>
      </c>
      <c r="AY800" s="232" t="s">
        <v>125</v>
      </c>
      <c r="BK800" s="234">
        <f>SUM(BK801:BK855)</f>
        <v>0</v>
      </c>
    </row>
    <row r="801" s="2" customFormat="1" ht="21.75" customHeight="1">
      <c r="A801" s="39"/>
      <c r="B801" s="40"/>
      <c r="C801" s="237" t="s">
        <v>967</v>
      </c>
      <c r="D801" s="237" t="s">
        <v>128</v>
      </c>
      <c r="E801" s="238" t="s">
        <v>968</v>
      </c>
      <c r="F801" s="239" t="s">
        <v>969</v>
      </c>
      <c r="G801" s="240" t="s">
        <v>316</v>
      </c>
      <c r="H801" s="241">
        <v>319.75999999999999</v>
      </c>
      <c r="I801" s="242"/>
      <c r="J801" s="243">
        <f>ROUND(I801*H801,2)</f>
        <v>0</v>
      </c>
      <c r="K801" s="244"/>
      <c r="L801" s="45"/>
      <c r="M801" s="245" t="s">
        <v>1</v>
      </c>
      <c r="N801" s="246" t="s">
        <v>44</v>
      </c>
      <c r="O801" s="92"/>
      <c r="P801" s="247">
        <f>O801*H801</f>
        <v>0</v>
      </c>
      <c r="Q801" s="247">
        <v>0</v>
      </c>
      <c r="R801" s="247">
        <f>Q801*H801</f>
        <v>0</v>
      </c>
      <c r="S801" s="247">
        <v>0</v>
      </c>
      <c r="T801" s="248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49" t="s">
        <v>322</v>
      </c>
      <c r="AT801" s="249" t="s">
        <v>128</v>
      </c>
      <c r="AU801" s="249" t="s">
        <v>89</v>
      </c>
      <c r="AY801" s="18" t="s">
        <v>125</v>
      </c>
      <c r="BE801" s="250">
        <f>IF(N801="základní",J801,0)</f>
        <v>0</v>
      </c>
      <c r="BF801" s="250">
        <f>IF(N801="snížená",J801,0)</f>
        <v>0</v>
      </c>
      <c r="BG801" s="250">
        <f>IF(N801="zákl. přenesená",J801,0)</f>
        <v>0</v>
      </c>
      <c r="BH801" s="250">
        <f>IF(N801="sníž. přenesená",J801,0)</f>
        <v>0</v>
      </c>
      <c r="BI801" s="250">
        <f>IF(N801="nulová",J801,0)</f>
        <v>0</v>
      </c>
      <c r="BJ801" s="18" t="s">
        <v>87</v>
      </c>
      <c r="BK801" s="250">
        <f>ROUND(I801*H801,2)</f>
        <v>0</v>
      </c>
      <c r="BL801" s="18" t="s">
        <v>322</v>
      </c>
      <c r="BM801" s="249" t="s">
        <v>970</v>
      </c>
    </row>
    <row r="802" s="2" customFormat="1">
      <c r="A802" s="39"/>
      <c r="B802" s="40"/>
      <c r="C802" s="41"/>
      <c r="D802" s="251" t="s">
        <v>134</v>
      </c>
      <c r="E802" s="41"/>
      <c r="F802" s="252" t="s">
        <v>971</v>
      </c>
      <c r="G802" s="41"/>
      <c r="H802" s="41"/>
      <c r="I802" s="145"/>
      <c r="J802" s="41"/>
      <c r="K802" s="41"/>
      <c r="L802" s="45"/>
      <c r="M802" s="253"/>
      <c r="N802" s="254"/>
      <c r="O802" s="92"/>
      <c r="P802" s="92"/>
      <c r="Q802" s="92"/>
      <c r="R802" s="92"/>
      <c r="S802" s="92"/>
      <c r="T802" s="93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134</v>
      </c>
      <c r="AU802" s="18" t="s">
        <v>89</v>
      </c>
    </row>
    <row r="803" s="13" customFormat="1">
      <c r="A803" s="13"/>
      <c r="B803" s="255"/>
      <c r="C803" s="256"/>
      <c r="D803" s="251" t="s">
        <v>136</v>
      </c>
      <c r="E803" s="257" t="s">
        <v>1</v>
      </c>
      <c r="F803" s="258" t="s">
        <v>972</v>
      </c>
      <c r="G803" s="256"/>
      <c r="H803" s="259">
        <v>52.229999999999997</v>
      </c>
      <c r="I803" s="260"/>
      <c r="J803" s="256"/>
      <c r="K803" s="256"/>
      <c r="L803" s="261"/>
      <c r="M803" s="262"/>
      <c r="N803" s="263"/>
      <c r="O803" s="263"/>
      <c r="P803" s="263"/>
      <c r="Q803" s="263"/>
      <c r="R803" s="263"/>
      <c r="S803" s="263"/>
      <c r="T803" s="264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65" t="s">
        <v>136</v>
      </c>
      <c r="AU803" s="265" t="s">
        <v>89</v>
      </c>
      <c r="AV803" s="13" t="s">
        <v>89</v>
      </c>
      <c r="AW803" s="13" t="s">
        <v>34</v>
      </c>
      <c r="AX803" s="13" t="s">
        <v>79</v>
      </c>
      <c r="AY803" s="265" t="s">
        <v>125</v>
      </c>
    </row>
    <row r="804" s="13" customFormat="1">
      <c r="A804" s="13"/>
      <c r="B804" s="255"/>
      <c r="C804" s="256"/>
      <c r="D804" s="251" t="s">
        <v>136</v>
      </c>
      <c r="E804" s="257" t="s">
        <v>1</v>
      </c>
      <c r="F804" s="258" t="s">
        <v>802</v>
      </c>
      <c r="G804" s="256"/>
      <c r="H804" s="259">
        <v>109.38</v>
      </c>
      <c r="I804" s="260"/>
      <c r="J804" s="256"/>
      <c r="K804" s="256"/>
      <c r="L804" s="261"/>
      <c r="M804" s="262"/>
      <c r="N804" s="263"/>
      <c r="O804" s="263"/>
      <c r="P804" s="263"/>
      <c r="Q804" s="263"/>
      <c r="R804" s="263"/>
      <c r="S804" s="263"/>
      <c r="T804" s="264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65" t="s">
        <v>136</v>
      </c>
      <c r="AU804" s="265" t="s">
        <v>89</v>
      </c>
      <c r="AV804" s="13" t="s">
        <v>89</v>
      </c>
      <c r="AW804" s="13" t="s">
        <v>34</v>
      </c>
      <c r="AX804" s="13" t="s">
        <v>79</v>
      </c>
      <c r="AY804" s="265" t="s">
        <v>125</v>
      </c>
    </row>
    <row r="805" s="13" customFormat="1">
      <c r="A805" s="13"/>
      <c r="B805" s="255"/>
      <c r="C805" s="256"/>
      <c r="D805" s="251" t="s">
        <v>136</v>
      </c>
      <c r="E805" s="257" t="s">
        <v>1</v>
      </c>
      <c r="F805" s="258" t="s">
        <v>803</v>
      </c>
      <c r="G805" s="256"/>
      <c r="H805" s="259">
        <v>51.030000000000001</v>
      </c>
      <c r="I805" s="260"/>
      <c r="J805" s="256"/>
      <c r="K805" s="256"/>
      <c r="L805" s="261"/>
      <c r="M805" s="262"/>
      <c r="N805" s="263"/>
      <c r="O805" s="263"/>
      <c r="P805" s="263"/>
      <c r="Q805" s="263"/>
      <c r="R805" s="263"/>
      <c r="S805" s="263"/>
      <c r="T805" s="264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65" t="s">
        <v>136</v>
      </c>
      <c r="AU805" s="265" t="s">
        <v>89</v>
      </c>
      <c r="AV805" s="13" t="s">
        <v>89</v>
      </c>
      <c r="AW805" s="13" t="s">
        <v>34</v>
      </c>
      <c r="AX805" s="13" t="s">
        <v>79</v>
      </c>
      <c r="AY805" s="265" t="s">
        <v>125</v>
      </c>
    </row>
    <row r="806" s="13" customFormat="1">
      <c r="A806" s="13"/>
      <c r="B806" s="255"/>
      <c r="C806" s="256"/>
      <c r="D806" s="251" t="s">
        <v>136</v>
      </c>
      <c r="E806" s="257" t="s">
        <v>1</v>
      </c>
      <c r="F806" s="258" t="s">
        <v>804</v>
      </c>
      <c r="G806" s="256"/>
      <c r="H806" s="259">
        <v>52.200000000000003</v>
      </c>
      <c r="I806" s="260"/>
      <c r="J806" s="256"/>
      <c r="K806" s="256"/>
      <c r="L806" s="261"/>
      <c r="M806" s="262"/>
      <c r="N806" s="263"/>
      <c r="O806" s="263"/>
      <c r="P806" s="263"/>
      <c r="Q806" s="263"/>
      <c r="R806" s="263"/>
      <c r="S806" s="263"/>
      <c r="T806" s="26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65" t="s">
        <v>136</v>
      </c>
      <c r="AU806" s="265" t="s">
        <v>89</v>
      </c>
      <c r="AV806" s="13" t="s">
        <v>89</v>
      </c>
      <c r="AW806" s="13" t="s">
        <v>34</v>
      </c>
      <c r="AX806" s="13" t="s">
        <v>79</v>
      </c>
      <c r="AY806" s="265" t="s">
        <v>125</v>
      </c>
    </row>
    <row r="807" s="13" customFormat="1">
      <c r="A807" s="13"/>
      <c r="B807" s="255"/>
      <c r="C807" s="256"/>
      <c r="D807" s="251" t="s">
        <v>136</v>
      </c>
      <c r="E807" s="257" t="s">
        <v>1</v>
      </c>
      <c r="F807" s="258" t="s">
        <v>805</v>
      </c>
      <c r="G807" s="256"/>
      <c r="H807" s="259">
        <v>54.920000000000002</v>
      </c>
      <c r="I807" s="260"/>
      <c r="J807" s="256"/>
      <c r="K807" s="256"/>
      <c r="L807" s="261"/>
      <c r="M807" s="262"/>
      <c r="N807" s="263"/>
      <c r="O807" s="263"/>
      <c r="P807" s="263"/>
      <c r="Q807" s="263"/>
      <c r="R807" s="263"/>
      <c r="S807" s="263"/>
      <c r="T807" s="264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65" t="s">
        <v>136</v>
      </c>
      <c r="AU807" s="265" t="s">
        <v>89</v>
      </c>
      <c r="AV807" s="13" t="s">
        <v>89</v>
      </c>
      <c r="AW807" s="13" t="s">
        <v>34</v>
      </c>
      <c r="AX807" s="13" t="s">
        <v>79</v>
      </c>
      <c r="AY807" s="265" t="s">
        <v>125</v>
      </c>
    </row>
    <row r="808" s="14" customFormat="1">
      <c r="A808" s="14"/>
      <c r="B808" s="266"/>
      <c r="C808" s="267"/>
      <c r="D808" s="251" t="s">
        <v>136</v>
      </c>
      <c r="E808" s="268" t="s">
        <v>1</v>
      </c>
      <c r="F808" s="269" t="s">
        <v>167</v>
      </c>
      <c r="G808" s="267"/>
      <c r="H808" s="270">
        <v>319.75999999999999</v>
      </c>
      <c r="I808" s="271"/>
      <c r="J808" s="267"/>
      <c r="K808" s="267"/>
      <c r="L808" s="272"/>
      <c r="M808" s="273"/>
      <c r="N808" s="274"/>
      <c r="O808" s="274"/>
      <c r="P808" s="274"/>
      <c r="Q808" s="274"/>
      <c r="R808" s="274"/>
      <c r="S808" s="274"/>
      <c r="T808" s="275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76" t="s">
        <v>136</v>
      </c>
      <c r="AU808" s="276" t="s">
        <v>89</v>
      </c>
      <c r="AV808" s="14" t="s">
        <v>132</v>
      </c>
      <c r="AW808" s="14" t="s">
        <v>34</v>
      </c>
      <c r="AX808" s="14" t="s">
        <v>87</v>
      </c>
      <c r="AY808" s="276" t="s">
        <v>125</v>
      </c>
    </row>
    <row r="809" s="2" customFormat="1" ht="21.75" customHeight="1">
      <c r="A809" s="39"/>
      <c r="B809" s="40"/>
      <c r="C809" s="292" t="s">
        <v>973</v>
      </c>
      <c r="D809" s="292" t="s">
        <v>263</v>
      </c>
      <c r="E809" s="293" t="s">
        <v>974</v>
      </c>
      <c r="F809" s="294" t="s">
        <v>975</v>
      </c>
      <c r="G809" s="295" t="s">
        <v>316</v>
      </c>
      <c r="H809" s="296">
        <v>52.051000000000002</v>
      </c>
      <c r="I809" s="297"/>
      <c r="J809" s="298">
        <f>ROUND(I809*H809,2)</f>
        <v>0</v>
      </c>
      <c r="K809" s="299"/>
      <c r="L809" s="300"/>
      <c r="M809" s="301" t="s">
        <v>1</v>
      </c>
      <c r="N809" s="302" t="s">
        <v>44</v>
      </c>
      <c r="O809" s="92"/>
      <c r="P809" s="247">
        <f>O809*H809</f>
        <v>0</v>
      </c>
      <c r="Q809" s="247">
        <v>0.0011999999999999999</v>
      </c>
      <c r="R809" s="247">
        <f>Q809*H809</f>
        <v>0.062461199999999995</v>
      </c>
      <c r="S809" s="247">
        <v>0</v>
      </c>
      <c r="T809" s="248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49" t="s">
        <v>434</v>
      </c>
      <c r="AT809" s="249" t="s">
        <v>263</v>
      </c>
      <c r="AU809" s="249" t="s">
        <v>89</v>
      </c>
      <c r="AY809" s="18" t="s">
        <v>125</v>
      </c>
      <c r="BE809" s="250">
        <f>IF(N809="základní",J809,0)</f>
        <v>0</v>
      </c>
      <c r="BF809" s="250">
        <f>IF(N809="snížená",J809,0)</f>
        <v>0</v>
      </c>
      <c r="BG809" s="250">
        <f>IF(N809="zákl. přenesená",J809,0)</f>
        <v>0</v>
      </c>
      <c r="BH809" s="250">
        <f>IF(N809="sníž. přenesená",J809,0)</f>
        <v>0</v>
      </c>
      <c r="BI809" s="250">
        <f>IF(N809="nulová",J809,0)</f>
        <v>0</v>
      </c>
      <c r="BJ809" s="18" t="s">
        <v>87</v>
      </c>
      <c r="BK809" s="250">
        <f>ROUND(I809*H809,2)</f>
        <v>0</v>
      </c>
      <c r="BL809" s="18" t="s">
        <v>322</v>
      </c>
      <c r="BM809" s="249" t="s">
        <v>976</v>
      </c>
    </row>
    <row r="810" s="2" customFormat="1">
      <c r="A810" s="39"/>
      <c r="B810" s="40"/>
      <c r="C810" s="41"/>
      <c r="D810" s="251" t="s">
        <v>134</v>
      </c>
      <c r="E810" s="41"/>
      <c r="F810" s="252" t="s">
        <v>975</v>
      </c>
      <c r="G810" s="41"/>
      <c r="H810" s="41"/>
      <c r="I810" s="145"/>
      <c r="J810" s="41"/>
      <c r="K810" s="41"/>
      <c r="L810" s="45"/>
      <c r="M810" s="253"/>
      <c r="N810" s="254"/>
      <c r="O810" s="92"/>
      <c r="P810" s="92"/>
      <c r="Q810" s="92"/>
      <c r="R810" s="92"/>
      <c r="S810" s="92"/>
      <c r="T810" s="93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134</v>
      </c>
      <c r="AU810" s="18" t="s">
        <v>89</v>
      </c>
    </row>
    <row r="811" s="13" customFormat="1">
      <c r="A811" s="13"/>
      <c r="B811" s="255"/>
      <c r="C811" s="256"/>
      <c r="D811" s="251" t="s">
        <v>136</v>
      </c>
      <c r="E811" s="257" t="s">
        <v>1</v>
      </c>
      <c r="F811" s="258" t="s">
        <v>803</v>
      </c>
      <c r="G811" s="256"/>
      <c r="H811" s="259">
        <v>51.030000000000001</v>
      </c>
      <c r="I811" s="260"/>
      <c r="J811" s="256"/>
      <c r="K811" s="256"/>
      <c r="L811" s="261"/>
      <c r="M811" s="262"/>
      <c r="N811" s="263"/>
      <c r="O811" s="263"/>
      <c r="P811" s="263"/>
      <c r="Q811" s="263"/>
      <c r="R811" s="263"/>
      <c r="S811" s="263"/>
      <c r="T811" s="264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65" t="s">
        <v>136</v>
      </c>
      <c r="AU811" s="265" t="s">
        <v>89</v>
      </c>
      <c r="AV811" s="13" t="s">
        <v>89</v>
      </c>
      <c r="AW811" s="13" t="s">
        <v>34</v>
      </c>
      <c r="AX811" s="13" t="s">
        <v>87</v>
      </c>
      <c r="AY811" s="265" t="s">
        <v>125</v>
      </c>
    </row>
    <row r="812" s="13" customFormat="1">
      <c r="A812" s="13"/>
      <c r="B812" s="255"/>
      <c r="C812" s="256"/>
      <c r="D812" s="251" t="s">
        <v>136</v>
      </c>
      <c r="E812" s="256"/>
      <c r="F812" s="258" t="s">
        <v>977</v>
      </c>
      <c r="G812" s="256"/>
      <c r="H812" s="259">
        <v>52.051000000000002</v>
      </c>
      <c r="I812" s="260"/>
      <c r="J812" s="256"/>
      <c r="K812" s="256"/>
      <c r="L812" s="261"/>
      <c r="M812" s="262"/>
      <c r="N812" s="263"/>
      <c r="O812" s="263"/>
      <c r="P812" s="263"/>
      <c r="Q812" s="263"/>
      <c r="R812" s="263"/>
      <c r="S812" s="263"/>
      <c r="T812" s="264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65" t="s">
        <v>136</v>
      </c>
      <c r="AU812" s="265" t="s">
        <v>89</v>
      </c>
      <c r="AV812" s="13" t="s">
        <v>89</v>
      </c>
      <c r="AW812" s="13" t="s">
        <v>4</v>
      </c>
      <c r="AX812" s="13" t="s">
        <v>87</v>
      </c>
      <c r="AY812" s="265" t="s">
        <v>125</v>
      </c>
    </row>
    <row r="813" s="2" customFormat="1" ht="16.5" customHeight="1">
      <c r="A813" s="39"/>
      <c r="B813" s="40"/>
      <c r="C813" s="292" t="s">
        <v>978</v>
      </c>
      <c r="D813" s="292" t="s">
        <v>263</v>
      </c>
      <c r="E813" s="293" t="s">
        <v>979</v>
      </c>
      <c r="F813" s="294" t="s">
        <v>980</v>
      </c>
      <c r="G813" s="295" t="s">
        <v>316</v>
      </c>
      <c r="H813" s="296">
        <v>109.262</v>
      </c>
      <c r="I813" s="297"/>
      <c r="J813" s="298">
        <f>ROUND(I813*H813,2)</f>
        <v>0</v>
      </c>
      <c r="K813" s="299"/>
      <c r="L813" s="300"/>
      <c r="M813" s="301" t="s">
        <v>1</v>
      </c>
      <c r="N813" s="302" t="s">
        <v>44</v>
      </c>
      <c r="O813" s="92"/>
      <c r="P813" s="247">
        <f>O813*H813</f>
        <v>0</v>
      </c>
      <c r="Q813" s="247">
        <v>0.00051999999999999995</v>
      </c>
      <c r="R813" s="247">
        <f>Q813*H813</f>
        <v>0.056816239999999997</v>
      </c>
      <c r="S813" s="247">
        <v>0</v>
      </c>
      <c r="T813" s="248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49" t="s">
        <v>434</v>
      </c>
      <c r="AT813" s="249" t="s">
        <v>263</v>
      </c>
      <c r="AU813" s="249" t="s">
        <v>89</v>
      </c>
      <c r="AY813" s="18" t="s">
        <v>125</v>
      </c>
      <c r="BE813" s="250">
        <f>IF(N813="základní",J813,0)</f>
        <v>0</v>
      </c>
      <c r="BF813" s="250">
        <f>IF(N813="snížená",J813,0)</f>
        <v>0</v>
      </c>
      <c r="BG813" s="250">
        <f>IF(N813="zákl. přenesená",J813,0)</f>
        <v>0</v>
      </c>
      <c r="BH813" s="250">
        <f>IF(N813="sníž. přenesená",J813,0)</f>
        <v>0</v>
      </c>
      <c r="BI813" s="250">
        <f>IF(N813="nulová",J813,0)</f>
        <v>0</v>
      </c>
      <c r="BJ813" s="18" t="s">
        <v>87</v>
      </c>
      <c r="BK813" s="250">
        <f>ROUND(I813*H813,2)</f>
        <v>0</v>
      </c>
      <c r="BL813" s="18" t="s">
        <v>322</v>
      </c>
      <c r="BM813" s="249" t="s">
        <v>981</v>
      </c>
    </row>
    <row r="814" s="2" customFormat="1">
      <c r="A814" s="39"/>
      <c r="B814" s="40"/>
      <c r="C814" s="41"/>
      <c r="D814" s="251" t="s">
        <v>134</v>
      </c>
      <c r="E814" s="41"/>
      <c r="F814" s="252" t="s">
        <v>980</v>
      </c>
      <c r="G814" s="41"/>
      <c r="H814" s="41"/>
      <c r="I814" s="145"/>
      <c r="J814" s="41"/>
      <c r="K814" s="41"/>
      <c r="L814" s="45"/>
      <c r="M814" s="253"/>
      <c r="N814" s="254"/>
      <c r="O814" s="92"/>
      <c r="P814" s="92"/>
      <c r="Q814" s="92"/>
      <c r="R814" s="92"/>
      <c r="S814" s="92"/>
      <c r="T814" s="93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134</v>
      </c>
      <c r="AU814" s="18" t="s">
        <v>89</v>
      </c>
    </row>
    <row r="815" s="13" customFormat="1">
      <c r="A815" s="13"/>
      <c r="B815" s="255"/>
      <c r="C815" s="256"/>
      <c r="D815" s="251" t="s">
        <v>136</v>
      </c>
      <c r="E815" s="257" t="s">
        <v>1</v>
      </c>
      <c r="F815" s="258" t="s">
        <v>805</v>
      </c>
      <c r="G815" s="256"/>
      <c r="H815" s="259">
        <v>54.920000000000002</v>
      </c>
      <c r="I815" s="260"/>
      <c r="J815" s="256"/>
      <c r="K815" s="256"/>
      <c r="L815" s="261"/>
      <c r="M815" s="262"/>
      <c r="N815" s="263"/>
      <c r="O815" s="263"/>
      <c r="P815" s="263"/>
      <c r="Q815" s="263"/>
      <c r="R815" s="263"/>
      <c r="S815" s="263"/>
      <c r="T815" s="264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65" t="s">
        <v>136</v>
      </c>
      <c r="AU815" s="265" t="s">
        <v>89</v>
      </c>
      <c r="AV815" s="13" t="s">
        <v>89</v>
      </c>
      <c r="AW815" s="13" t="s">
        <v>34</v>
      </c>
      <c r="AX815" s="13" t="s">
        <v>79</v>
      </c>
      <c r="AY815" s="265" t="s">
        <v>125</v>
      </c>
    </row>
    <row r="816" s="13" customFormat="1">
      <c r="A816" s="13"/>
      <c r="B816" s="255"/>
      <c r="C816" s="256"/>
      <c r="D816" s="251" t="s">
        <v>136</v>
      </c>
      <c r="E816" s="257" t="s">
        <v>1</v>
      </c>
      <c r="F816" s="258" t="s">
        <v>804</v>
      </c>
      <c r="G816" s="256"/>
      <c r="H816" s="259">
        <v>52.200000000000003</v>
      </c>
      <c r="I816" s="260"/>
      <c r="J816" s="256"/>
      <c r="K816" s="256"/>
      <c r="L816" s="261"/>
      <c r="M816" s="262"/>
      <c r="N816" s="263"/>
      <c r="O816" s="263"/>
      <c r="P816" s="263"/>
      <c r="Q816" s="263"/>
      <c r="R816" s="263"/>
      <c r="S816" s="263"/>
      <c r="T816" s="264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65" t="s">
        <v>136</v>
      </c>
      <c r="AU816" s="265" t="s">
        <v>89</v>
      </c>
      <c r="AV816" s="13" t="s">
        <v>89</v>
      </c>
      <c r="AW816" s="13" t="s">
        <v>34</v>
      </c>
      <c r="AX816" s="13" t="s">
        <v>79</v>
      </c>
      <c r="AY816" s="265" t="s">
        <v>125</v>
      </c>
    </row>
    <row r="817" s="14" customFormat="1">
      <c r="A817" s="14"/>
      <c r="B817" s="266"/>
      <c r="C817" s="267"/>
      <c r="D817" s="251" t="s">
        <v>136</v>
      </c>
      <c r="E817" s="268" t="s">
        <v>1</v>
      </c>
      <c r="F817" s="269" t="s">
        <v>167</v>
      </c>
      <c r="G817" s="267"/>
      <c r="H817" s="270">
        <v>107.12000000000001</v>
      </c>
      <c r="I817" s="271"/>
      <c r="J817" s="267"/>
      <c r="K817" s="267"/>
      <c r="L817" s="272"/>
      <c r="M817" s="273"/>
      <c r="N817" s="274"/>
      <c r="O817" s="274"/>
      <c r="P817" s="274"/>
      <c r="Q817" s="274"/>
      <c r="R817" s="274"/>
      <c r="S817" s="274"/>
      <c r="T817" s="275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76" t="s">
        <v>136</v>
      </c>
      <c r="AU817" s="276" t="s">
        <v>89</v>
      </c>
      <c r="AV817" s="14" t="s">
        <v>132</v>
      </c>
      <c r="AW817" s="14" t="s">
        <v>34</v>
      </c>
      <c r="AX817" s="14" t="s">
        <v>87</v>
      </c>
      <c r="AY817" s="276" t="s">
        <v>125</v>
      </c>
    </row>
    <row r="818" s="13" customFormat="1">
      <c r="A818" s="13"/>
      <c r="B818" s="255"/>
      <c r="C818" s="256"/>
      <c r="D818" s="251" t="s">
        <v>136</v>
      </c>
      <c r="E818" s="256"/>
      <c r="F818" s="258" t="s">
        <v>982</v>
      </c>
      <c r="G818" s="256"/>
      <c r="H818" s="259">
        <v>109.262</v>
      </c>
      <c r="I818" s="260"/>
      <c r="J818" s="256"/>
      <c r="K818" s="256"/>
      <c r="L818" s="261"/>
      <c r="M818" s="262"/>
      <c r="N818" s="263"/>
      <c r="O818" s="263"/>
      <c r="P818" s="263"/>
      <c r="Q818" s="263"/>
      <c r="R818" s="263"/>
      <c r="S818" s="263"/>
      <c r="T818" s="264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65" t="s">
        <v>136</v>
      </c>
      <c r="AU818" s="265" t="s">
        <v>89</v>
      </c>
      <c r="AV818" s="13" t="s">
        <v>89</v>
      </c>
      <c r="AW818" s="13" t="s">
        <v>4</v>
      </c>
      <c r="AX818" s="13" t="s">
        <v>87</v>
      </c>
      <c r="AY818" s="265" t="s">
        <v>125</v>
      </c>
    </row>
    <row r="819" s="2" customFormat="1" ht="21.75" customHeight="1">
      <c r="A819" s="39"/>
      <c r="B819" s="40"/>
      <c r="C819" s="292" t="s">
        <v>983</v>
      </c>
      <c r="D819" s="292" t="s">
        <v>263</v>
      </c>
      <c r="E819" s="293" t="s">
        <v>984</v>
      </c>
      <c r="F819" s="294" t="s">
        <v>985</v>
      </c>
      <c r="G819" s="295" t="s">
        <v>316</v>
      </c>
      <c r="H819" s="296">
        <v>38.423000000000002</v>
      </c>
      <c r="I819" s="297"/>
      <c r="J819" s="298">
        <f>ROUND(I819*H819,2)</f>
        <v>0</v>
      </c>
      <c r="K819" s="299"/>
      <c r="L819" s="300"/>
      <c r="M819" s="301" t="s">
        <v>1</v>
      </c>
      <c r="N819" s="302" t="s">
        <v>44</v>
      </c>
      <c r="O819" s="92"/>
      <c r="P819" s="247">
        <f>O819*H819</f>
        <v>0</v>
      </c>
      <c r="Q819" s="247">
        <v>0.0015</v>
      </c>
      <c r="R819" s="247">
        <f>Q819*H819</f>
        <v>0.057634500000000005</v>
      </c>
      <c r="S819" s="247">
        <v>0</v>
      </c>
      <c r="T819" s="248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49" t="s">
        <v>434</v>
      </c>
      <c r="AT819" s="249" t="s">
        <v>263</v>
      </c>
      <c r="AU819" s="249" t="s">
        <v>89</v>
      </c>
      <c r="AY819" s="18" t="s">
        <v>125</v>
      </c>
      <c r="BE819" s="250">
        <f>IF(N819="základní",J819,0)</f>
        <v>0</v>
      </c>
      <c r="BF819" s="250">
        <f>IF(N819="snížená",J819,0)</f>
        <v>0</v>
      </c>
      <c r="BG819" s="250">
        <f>IF(N819="zákl. přenesená",J819,0)</f>
        <v>0</v>
      </c>
      <c r="BH819" s="250">
        <f>IF(N819="sníž. přenesená",J819,0)</f>
        <v>0</v>
      </c>
      <c r="BI819" s="250">
        <f>IF(N819="nulová",J819,0)</f>
        <v>0</v>
      </c>
      <c r="BJ819" s="18" t="s">
        <v>87</v>
      </c>
      <c r="BK819" s="250">
        <f>ROUND(I819*H819,2)</f>
        <v>0</v>
      </c>
      <c r="BL819" s="18" t="s">
        <v>322</v>
      </c>
      <c r="BM819" s="249" t="s">
        <v>986</v>
      </c>
    </row>
    <row r="820" s="2" customFormat="1">
      <c r="A820" s="39"/>
      <c r="B820" s="40"/>
      <c r="C820" s="41"/>
      <c r="D820" s="251" t="s">
        <v>134</v>
      </c>
      <c r="E820" s="41"/>
      <c r="F820" s="252" t="s">
        <v>985</v>
      </c>
      <c r="G820" s="41"/>
      <c r="H820" s="41"/>
      <c r="I820" s="145"/>
      <c r="J820" s="41"/>
      <c r="K820" s="41"/>
      <c r="L820" s="45"/>
      <c r="M820" s="253"/>
      <c r="N820" s="254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134</v>
      </c>
      <c r="AU820" s="18" t="s">
        <v>89</v>
      </c>
    </row>
    <row r="821" s="13" customFormat="1">
      <c r="A821" s="13"/>
      <c r="B821" s="255"/>
      <c r="C821" s="256"/>
      <c r="D821" s="251" t="s">
        <v>136</v>
      </c>
      <c r="E821" s="257" t="s">
        <v>1</v>
      </c>
      <c r="F821" s="258" t="s">
        <v>987</v>
      </c>
      <c r="G821" s="256"/>
      <c r="H821" s="259">
        <v>37.670000000000002</v>
      </c>
      <c r="I821" s="260"/>
      <c r="J821" s="256"/>
      <c r="K821" s="256"/>
      <c r="L821" s="261"/>
      <c r="M821" s="262"/>
      <c r="N821" s="263"/>
      <c r="O821" s="263"/>
      <c r="P821" s="263"/>
      <c r="Q821" s="263"/>
      <c r="R821" s="263"/>
      <c r="S821" s="263"/>
      <c r="T821" s="264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65" t="s">
        <v>136</v>
      </c>
      <c r="AU821" s="265" t="s">
        <v>89</v>
      </c>
      <c r="AV821" s="13" t="s">
        <v>89</v>
      </c>
      <c r="AW821" s="13" t="s">
        <v>34</v>
      </c>
      <c r="AX821" s="13" t="s">
        <v>87</v>
      </c>
      <c r="AY821" s="265" t="s">
        <v>125</v>
      </c>
    </row>
    <row r="822" s="13" customFormat="1">
      <c r="A822" s="13"/>
      <c r="B822" s="255"/>
      <c r="C822" s="256"/>
      <c r="D822" s="251" t="s">
        <v>136</v>
      </c>
      <c r="E822" s="256"/>
      <c r="F822" s="258" t="s">
        <v>988</v>
      </c>
      <c r="G822" s="256"/>
      <c r="H822" s="259">
        <v>38.423000000000002</v>
      </c>
      <c r="I822" s="260"/>
      <c r="J822" s="256"/>
      <c r="K822" s="256"/>
      <c r="L822" s="261"/>
      <c r="M822" s="262"/>
      <c r="N822" s="263"/>
      <c r="O822" s="263"/>
      <c r="P822" s="263"/>
      <c r="Q822" s="263"/>
      <c r="R822" s="263"/>
      <c r="S822" s="263"/>
      <c r="T822" s="264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65" t="s">
        <v>136</v>
      </c>
      <c r="AU822" s="265" t="s">
        <v>89</v>
      </c>
      <c r="AV822" s="13" t="s">
        <v>89</v>
      </c>
      <c r="AW822" s="13" t="s">
        <v>4</v>
      </c>
      <c r="AX822" s="13" t="s">
        <v>87</v>
      </c>
      <c r="AY822" s="265" t="s">
        <v>125</v>
      </c>
    </row>
    <row r="823" s="2" customFormat="1" ht="21.75" customHeight="1">
      <c r="A823" s="39"/>
      <c r="B823" s="40"/>
      <c r="C823" s="292" t="s">
        <v>989</v>
      </c>
      <c r="D823" s="292" t="s">
        <v>263</v>
      </c>
      <c r="E823" s="293" t="s">
        <v>990</v>
      </c>
      <c r="F823" s="294" t="s">
        <v>991</v>
      </c>
      <c r="G823" s="295" t="s">
        <v>316</v>
      </c>
      <c r="H823" s="296">
        <v>126.419</v>
      </c>
      <c r="I823" s="297"/>
      <c r="J823" s="298">
        <f>ROUND(I823*H823,2)</f>
        <v>0</v>
      </c>
      <c r="K823" s="299"/>
      <c r="L823" s="300"/>
      <c r="M823" s="301" t="s">
        <v>1</v>
      </c>
      <c r="N823" s="302" t="s">
        <v>44</v>
      </c>
      <c r="O823" s="92"/>
      <c r="P823" s="247">
        <f>O823*H823</f>
        <v>0</v>
      </c>
      <c r="Q823" s="247">
        <v>0.0025000000000000001</v>
      </c>
      <c r="R823" s="247">
        <f>Q823*H823</f>
        <v>0.31604749999999998</v>
      </c>
      <c r="S823" s="247">
        <v>0</v>
      </c>
      <c r="T823" s="248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49" t="s">
        <v>434</v>
      </c>
      <c r="AT823" s="249" t="s">
        <v>263</v>
      </c>
      <c r="AU823" s="249" t="s">
        <v>89</v>
      </c>
      <c r="AY823" s="18" t="s">
        <v>125</v>
      </c>
      <c r="BE823" s="250">
        <f>IF(N823="základní",J823,0)</f>
        <v>0</v>
      </c>
      <c r="BF823" s="250">
        <f>IF(N823="snížená",J823,0)</f>
        <v>0</v>
      </c>
      <c r="BG823" s="250">
        <f>IF(N823="zákl. přenesená",J823,0)</f>
        <v>0</v>
      </c>
      <c r="BH823" s="250">
        <f>IF(N823="sníž. přenesená",J823,0)</f>
        <v>0</v>
      </c>
      <c r="BI823" s="250">
        <f>IF(N823="nulová",J823,0)</f>
        <v>0</v>
      </c>
      <c r="BJ823" s="18" t="s">
        <v>87</v>
      </c>
      <c r="BK823" s="250">
        <f>ROUND(I823*H823,2)</f>
        <v>0</v>
      </c>
      <c r="BL823" s="18" t="s">
        <v>322</v>
      </c>
      <c r="BM823" s="249" t="s">
        <v>992</v>
      </c>
    </row>
    <row r="824" s="2" customFormat="1">
      <c r="A824" s="39"/>
      <c r="B824" s="40"/>
      <c r="C824" s="41"/>
      <c r="D824" s="251" t="s">
        <v>134</v>
      </c>
      <c r="E824" s="41"/>
      <c r="F824" s="252" t="s">
        <v>991</v>
      </c>
      <c r="G824" s="41"/>
      <c r="H824" s="41"/>
      <c r="I824" s="145"/>
      <c r="J824" s="41"/>
      <c r="K824" s="41"/>
      <c r="L824" s="45"/>
      <c r="M824" s="253"/>
      <c r="N824" s="254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134</v>
      </c>
      <c r="AU824" s="18" t="s">
        <v>89</v>
      </c>
    </row>
    <row r="825" s="13" customFormat="1">
      <c r="A825" s="13"/>
      <c r="B825" s="255"/>
      <c r="C825" s="256"/>
      <c r="D825" s="251" t="s">
        <v>136</v>
      </c>
      <c r="E825" s="257" t="s">
        <v>1</v>
      </c>
      <c r="F825" s="258" t="s">
        <v>801</v>
      </c>
      <c r="G825" s="256"/>
      <c r="H825" s="259">
        <v>14.560000000000001</v>
      </c>
      <c r="I825" s="260"/>
      <c r="J825" s="256"/>
      <c r="K825" s="256"/>
      <c r="L825" s="261"/>
      <c r="M825" s="262"/>
      <c r="N825" s="263"/>
      <c r="O825" s="263"/>
      <c r="P825" s="263"/>
      <c r="Q825" s="263"/>
      <c r="R825" s="263"/>
      <c r="S825" s="263"/>
      <c r="T825" s="264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65" t="s">
        <v>136</v>
      </c>
      <c r="AU825" s="265" t="s">
        <v>89</v>
      </c>
      <c r="AV825" s="13" t="s">
        <v>89</v>
      </c>
      <c r="AW825" s="13" t="s">
        <v>34</v>
      </c>
      <c r="AX825" s="13" t="s">
        <v>79</v>
      </c>
      <c r="AY825" s="265" t="s">
        <v>125</v>
      </c>
    </row>
    <row r="826" s="13" customFormat="1">
      <c r="A826" s="13"/>
      <c r="B826" s="255"/>
      <c r="C826" s="256"/>
      <c r="D826" s="251" t="s">
        <v>136</v>
      </c>
      <c r="E826" s="257" t="s">
        <v>1</v>
      </c>
      <c r="F826" s="258" t="s">
        <v>802</v>
      </c>
      <c r="G826" s="256"/>
      <c r="H826" s="259">
        <v>109.38</v>
      </c>
      <c r="I826" s="260"/>
      <c r="J826" s="256"/>
      <c r="K826" s="256"/>
      <c r="L826" s="261"/>
      <c r="M826" s="262"/>
      <c r="N826" s="263"/>
      <c r="O826" s="263"/>
      <c r="P826" s="263"/>
      <c r="Q826" s="263"/>
      <c r="R826" s="263"/>
      <c r="S826" s="263"/>
      <c r="T826" s="264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65" t="s">
        <v>136</v>
      </c>
      <c r="AU826" s="265" t="s">
        <v>89</v>
      </c>
      <c r="AV826" s="13" t="s">
        <v>89</v>
      </c>
      <c r="AW826" s="13" t="s">
        <v>34</v>
      </c>
      <c r="AX826" s="13" t="s">
        <v>79</v>
      </c>
      <c r="AY826" s="265" t="s">
        <v>125</v>
      </c>
    </row>
    <row r="827" s="14" customFormat="1">
      <c r="A827" s="14"/>
      <c r="B827" s="266"/>
      <c r="C827" s="267"/>
      <c r="D827" s="251" t="s">
        <v>136</v>
      </c>
      <c r="E827" s="268" t="s">
        <v>1</v>
      </c>
      <c r="F827" s="269" t="s">
        <v>167</v>
      </c>
      <c r="G827" s="267"/>
      <c r="H827" s="270">
        <v>123.94</v>
      </c>
      <c r="I827" s="271"/>
      <c r="J827" s="267"/>
      <c r="K827" s="267"/>
      <c r="L827" s="272"/>
      <c r="M827" s="273"/>
      <c r="N827" s="274"/>
      <c r="O827" s="274"/>
      <c r="P827" s="274"/>
      <c r="Q827" s="274"/>
      <c r="R827" s="274"/>
      <c r="S827" s="274"/>
      <c r="T827" s="275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76" t="s">
        <v>136</v>
      </c>
      <c r="AU827" s="276" t="s">
        <v>89</v>
      </c>
      <c r="AV827" s="14" t="s">
        <v>132</v>
      </c>
      <c r="AW827" s="14" t="s">
        <v>34</v>
      </c>
      <c r="AX827" s="14" t="s">
        <v>87</v>
      </c>
      <c r="AY827" s="276" t="s">
        <v>125</v>
      </c>
    </row>
    <row r="828" s="13" customFormat="1">
      <c r="A828" s="13"/>
      <c r="B828" s="255"/>
      <c r="C828" s="256"/>
      <c r="D828" s="251" t="s">
        <v>136</v>
      </c>
      <c r="E828" s="256"/>
      <c r="F828" s="258" t="s">
        <v>993</v>
      </c>
      <c r="G828" s="256"/>
      <c r="H828" s="259">
        <v>126.419</v>
      </c>
      <c r="I828" s="260"/>
      <c r="J828" s="256"/>
      <c r="K828" s="256"/>
      <c r="L828" s="261"/>
      <c r="M828" s="262"/>
      <c r="N828" s="263"/>
      <c r="O828" s="263"/>
      <c r="P828" s="263"/>
      <c r="Q828" s="263"/>
      <c r="R828" s="263"/>
      <c r="S828" s="263"/>
      <c r="T828" s="264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65" t="s">
        <v>136</v>
      </c>
      <c r="AU828" s="265" t="s">
        <v>89</v>
      </c>
      <c r="AV828" s="13" t="s">
        <v>89</v>
      </c>
      <c r="AW828" s="13" t="s">
        <v>4</v>
      </c>
      <c r="AX828" s="13" t="s">
        <v>87</v>
      </c>
      <c r="AY828" s="265" t="s">
        <v>125</v>
      </c>
    </row>
    <row r="829" s="2" customFormat="1" ht="21.75" customHeight="1">
      <c r="A829" s="39"/>
      <c r="B829" s="40"/>
      <c r="C829" s="237" t="s">
        <v>994</v>
      </c>
      <c r="D829" s="237" t="s">
        <v>128</v>
      </c>
      <c r="E829" s="238" t="s">
        <v>995</v>
      </c>
      <c r="F829" s="239" t="s">
        <v>996</v>
      </c>
      <c r="G829" s="240" t="s">
        <v>316</v>
      </c>
      <c r="H829" s="241">
        <v>2.8820000000000001</v>
      </c>
      <c r="I829" s="242"/>
      <c r="J829" s="243">
        <f>ROUND(I829*H829,2)</f>
        <v>0</v>
      </c>
      <c r="K829" s="244"/>
      <c r="L829" s="45"/>
      <c r="M829" s="245" t="s">
        <v>1</v>
      </c>
      <c r="N829" s="246" t="s">
        <v>44</v>
      </c>
      <c r="O829" s="92"/>
      <c r="P829" s="247">
        <f>O829*H829</f>
        <v>0</v>
      </c>
      <c r="Q829" s="247">
        <v>0</v>
      </c>
      <c r="R829" s="247">
        <f>Q829*H829</f>
        <v>0</v>
      </c>
      <c r="S829" s="247">
        <v>0</v>
      </c>
      <c r="T829" s="248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49" t="s">
        <v>322</v>
      </c>
      <c r="AT829" s="249" t="s">
        <v>128</v>
      </c>
      <c r="AU829" s="249" t="s">
        <v>89</v>
      </c>
      <c r="AY829" s="18" t="s">
        <v>125</v>
      </c>
      <c r="BE829" s="250">
        <f>IF(N829="základní",J829,0)</f>
        <v>0</v>
      </c>
      <c r="BF829" s="250">
        <f>IF(N829="snížená",J829,0)</f>
        <v>0</v>
      </c>
      <c r="BG829" s="250">
        <f>IF(N829="zákl. přenesená",J829,0)</f>
        <v>0</v>
      </c>
      <c r="BH829" s="250">
        <f>IF(N829="sníž. přenesená",J829,0)</f>
        <v>0</v>
      </c>
      <c r="BI829" s="250">
        <f>IF(N829="nulová",J829,0)</f>
        <v>0</v>
      </c>
      <c r="BJ829" s="18" t="s">
        <v>87</v>
      </c>
      <c r="BK829" s="250">
        <f>ROUND(I829*H829,2)</f>
        <v>0</v>
      </c>
      <c r="BL829" s="18" t="s">
        <v>322</v>
      </c>
      <c r="BM829" s="249" t="s">
        <v>997</v>
      </c>
    </row>
    <row r="830" s="2" customFormat="1">
      <c r="A830" s="39"/>
      <c r="B830" s="40"/>
      <c r="C830" s="41"/>
      <c r="D830" s="251" t="s">
        <v>134</v>
      </c>
      <c r="E830" s="41"/>
      <c r="F830" s="252" t="s">
        <v>998</v>
      </c>
      <c r="G830" s="41"/>
      <c r="H830" s="41"/>
      <c r="I830" s="145"/>
      <c r="J830" s="41"/>
      <c r="K830" s="41"/>
      <c r="L830" s="45"/>
      <c r="M830" s="253"/>
      <c r="N830" s="254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134</v>
      </c>
      <c r="AU830" s="18" t="s">
        <v>89</v>
      </c>
    </row>
    <row r="831" s="13" customFormat="1">
      <c r="A831" s="13"/>
      <c r="B831" s="255"/>
      <c r="C831" s="256"/>
      <c r="D831" s="251" t="s">
        <v>136</v>
      </c>
      <c r="E831" s="257" t="s">
        <v>1</v>
      </c>
      <c r="F831" s="258" t="s">
        <v>999</v>
      </c>
      <c r="G831" s="256"/>
      <c r="H831" s="259">
        <v>1.694</v>
      </c>
      <c r="I831" s="260"/>
      <c r="J831" s="256"/>
      <c r="K831" s="256"/>
      <c r="L831" s="261"/>
      <c r="M831" s="262"/>
      <c r="N831" s="263"/>
      <c r="O831" s="263"/>
      <c r="P831" s="263"/>
      <c r="Q831" s="263"/>
      <c r="R831" s="263"/>
      <c r="S831" s="263"/>
      <c r="T831" s="264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65" t="s">
        <v>136</v>
      </c>
      <c r="AU831" s="265" t="s">
        <v>89</v>
      </c>
      <c r="AV831" s="13" t="s">
        <v>89</v>
      </c>
      <c r="AW831" s="13" t="s">
        <v>34</v>
      </c>
      <c r="AX831" s="13" t="s">
        <v>79</v>
      </c>
      <c r="AY831" s="265" t="s">
        <v>125</v>
      </c>
    </row>
    <row r="832" s="13" customFormat="1">
      <c r="A832" s="13"/>
      <c r="B832" s="255"/>
      <c r="C832" s="256"/>
      <c r="D832" s="251" t="s">
        <v>136</v>
      </c>
      <c r="E832" s="257" t="s">
        <v>1</v>
      </c>
      <c r="F832" s="258" t="s">
        <v>1000</v>
      </c>
      <c r="G832" s="256"/>
      <c r="H832" s="259">
        <v>1.1879999999999999</v>
      </c>
      <c r="I832" s="260"/>
      <c r="J832" s="256"/>
      <c r="K832" s="256"/>
      <c r="L832" s="261"/>
      <c r="M832" s="262"/>
      <c r="N832" s="263"/>
      <c r="O832" s="263"/>
      <c r="P832" s="263"/>
      <c r="Q832" s="263"/>
      <c r="R832" s="263"/>
      <c r="S832" s="263"/>
      <c r="T832" s="264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65" t="s">
        <v>136</v>
      </c>
      <c r="AU832" s="265" t="s">
        <v>89</v>
      </c>
      <c r="AV832" s="13" t="s">
        <v>89</v>
      </c>
      <c r="AW832" s="13" t="s">
        <v>34</v>
      </c>
      <c r="AX832" s="13" t="s">
        <v>79</v>
      </c>
      <c r="AY832" s="265" t="s">
        <v>125</v>
      </c>
    </row>
    <row r="833" s="14" customFormat="1">
      <c r="A833" s="14"/>
      <c r="B833" s="266"/>
      <c r="C833" s="267"/>
      <c r="D833" s="251" t="s">
        <v>136</v>
      </c>
      <c r="E833" s="268" t="s">
        <v>1</v>
      </c>
      <c r="F833" s="269" t="s">
        <v>167</v>
      </c>
      <c r="G833" s="267"/>
      <c r="H833" s="270">
        <v>2.8819999999999997</v>
      </c>
      <c r="I833" s="271"/>
      <c r="J833" s="267"/>
      <c r="K833" s="267"/>
      <c r="L833" s="272"/>
      <c r="M833" s="273"/>
      <c r="N833" s="274"/>
      <c r="O833" s="274"/>
      <c r="P833" s="274"/>
      <c r="Q833" s="274"/>
      <c r="R833" s="274"/>
      <c r="S833" s="274"/>
      <c r="T833" s="275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76" t="s">
        <v>136</v>
      </c>
      <c r="AU833" s="276" t="s">
        <v>89</v>
      </c>
      <c r="AV833" s="14" t="s">
        <v>132</v>
      </c>
      <c r="AW833" s="14" t="s">
        <v>34</v>
      </c>
      <c r="AX833" s="14" t="s">
        <v>87</v>
      </c>
      <c r="AY833" s="276" t="s">
        <v>125</v>
      </c>
    </row>
    <row r="834" s="2" customFormat="1" ht="16.5" customHeight="1">
      <c r="A834" s="39"/>
      <c r="B834" s="40"/>
      <c r="C834" s="292" t="s">
        <v>1001</v>
      </c>
      <c r="D834" s="292" t="s">
        <v>263</v>
      </c>
      <c r="E834" s="293" t="s">
        <v>1002</v>
      </c>
      <c r="F834" s="294" t="s">
        <v>1003</v>
      </c>
      <c r="G834" s="295" t="s">
        <v>316</v>
      </c>
      <c r="H834" s="296">
        <v>1.694</v>
      </c>
      <c r="I834" s="297"/>
      <c r="J834" s="298">
        <f>ROUND(I834*H834,2)</f>
        <v>0</v>
      </c>
      <c r="K834" s="299"/>
      <c r="L834" s="300"/>
      <c r="M834" s="301" t="s">
        <v>1</v>
      </c>
      <c r="N834" s="302" t="s">
        <v>44</v>
      </c>
      <c r="O834" s="92"/>
      <c r="P834" s="247">
        <f>O834*H834</f>
        <v>0</v>
      </c>
      <c r="Q834" s="247">
        <v>0.00084999999999999995</v>
      </c>
      <c r="R834" s="247">
        <f>Q834*H834</f>
        <v>0.0014398999999999998</v>
      </c>
      <c r="S834" s="247">
        <v>0</v>
      </c>
      <c r="T834" s="248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49" t="s">
        <v>434</v>
      </c>
      <c r="AT834" s="249" t="s">
        <v>263</v>
      </c>
      <c r="AU834" s="249" t="s">
        <v>89</v>
      </c>
      <c r="AY834" s="18" t="s">
        <v>125</v>
      </c>
      <c r="BE834" s="250">
        <f>IF(N834="základní",J834,0)</f>
        <v>0</v>
      </c>
      <c r="BF834" s="250">
        <f>IF(N834="snížená",J834,0)</f>
        <v>0</v>
      </c>
      <c r="BG834" s="250">
        <f>IF(N834="zákl. přenesená",J834,0)</f>
        <v>0</v>
      </c>
      <c r="BH834" s="250">
        <f>IF(N834="sníž. přenesená",J834,0)</f>
        <v>0</v>
      </c>
      <c r="BI834" s="250">
        <f>IF(N834="nulová",J834,0)</f>
        <v>0</v>
      </c>
      <c r="BJ834" s="18" t="s">
        <v>87</v>
      </c>
      <c r="BK834" s="250">
        <f>ROUND(I834*H834,2)</f>
        <v>0</v>
      </c>
      <c r="BL834" s="18" t="s">
        <v>322</v>
      </c>
      <c r="BM834" s="249" t="s">
        <v>1004</v>
      </c>
    </row>
    <row r="835" s="2" customFormat="1">
      <c r="A835" s="39"/>
      <c r="B835" s="40"/>
      <c r="C835" s="41"/>
      <c r="D835" s="251" t="s">
        <v>134</v>
      </c>
      <c r="E835" s="41"/>
      <c r="F835" s="252" t="s">
        <v>1003</v>
      </c>
      <c r="G835" s="41"/>
      <c r="H835" s="41"/>
      <c r="I835" s="145"/>
      <c r="J835" s="41"/>
      <c r="K835" s="41"/>
      <c r="L835" s="45"/>
      <c r="M835" s="253"/>
      <c r="N835" s="254"/>
      <c r="O835" s="92"/>
      <c r="P835" s="92"/>
      <c r="Q835" s="92"/>
      <c r="R835" s="92"/>
      <c r="S835" s="92"/>
      <c r="T835" s="93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134</v>
      </c>
      <c r="AU835" s="18" t="s">
        <v>89</v>
      </c>
    </row>
    <row r="836" s="13" customFormat="1">
      <c r="A836" s="13"/>
      <c r="B836" s="255"/>
      <c r="C836" s="256"/>
      <c r="D836" s="251" t="s">
        <v>136</v>
      </c>
      <c r="E836" s="257" t="s">
        <v>1</v>
      </c>
      <c r="F836" s="258" t="s">
        <v>999</v>
      </c>
      <c r="G836" s="256"/>
      <c r="H836" s="259">
        <v>1.694</v>
      </c>
      <c r="I836" s="260"/>
      <c r="J836" s="256"/>
      <c r="K836" s="256"/>
      <c r="L836" s="261"/>
      <c r="M836" s="262"/>
      <c r="N836" s="263"/>
      <c r="O836" s="263"/>
      <c r="P836" s="263"/>
      <c r="Q836" s="263"/>
      <c r="R836" s="263"/>
      <c r="S836" s="263"/>
      <c r="T836" s="264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65" t="s">
        <v>136</v>
      </c>
      <c r="AU836" s="265" t="s">
        <v>89</v>
      </c>
      <c r="AV836" s="13" t="s">
        <v>89</v>
      </c>
      <c r="AW836" s="13" t="s">
        <v>34</v>
      </c>
      <c r="AX836" s="13" t="s">
        <v>87</v>
      </c>
      <c r="AY836" s="265" t="s">
        <v>125</v>
      </c>
    </row>
    <row r="837" s="2" customFormat="1" ht="16.5" customHeight="1">
      <c r="A837" s="39"/>
      <c r="B837" s="40"/>
      <c r="C837" s="292" t="s">
        <v>1005</v>
      </c>
      <c r="D837" s="292" t="s">
        <v>263</v>
      </c>
      <c r="E837" s="293" t="s">
        <v>1006</v>
      </c>
      <c r="F837" s="294" t="s">
        <v>1007</v>
      </c>
      <c r="G837" s="295" t="s">
        <v>316</v>
      </c>
      <c r="H837" s="296">
        <v>1.1879999999999999</v>
      </c>
      <c r="I837" s="297"/>
      <c r="J837" s="298">
        <f>ROUND(I837*H837,2)</f>
        <v>0</v>
      </c>
      <c r="K837" s="299"/>
      <c r="L837" s="300"/>
      <c r="M837" s="301" t="s">
        <v>1</v>
      </c>
      <c r="N837" s="302" t="s">
        <v>44</v>
      </c>
      <c r="O837" s="92"/>
      <c r="P837" s="247">
        <f>O837*H837</f>
        <v>0</v>
      </c>
      <c r="Q837" s="247">
        <v>0.0013600000000000001</v>
      </c>
      <c r="R837" s="247">
        <f>Q837*H837</f>
        <v>0.00161568</v>
      </c>
      <c r="S837" s="247">
        <v>0</v>
      </c>
      <c r="T837" s="248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49" t="s">
        <v>434</v>
      </c>
      <c r="AT837" s="249" t="s">
        <v>263</v>
      </c>
      <c r="AU837" s="249" t="s">
        <v>89</v>
      </c>
      <c r="AY837" s="18" t="s">
        <v>125</v>
      </c>
      <c r="BE837" s="250">
        <f>IF(N837="základní",J837,0)</f>
        <v>0</v>
      </c>
      <c r="BF837" s="250">
        <f>IF(N837="snížená",J837,0)</f>
        <v>0</v>
      </c>
      <c r="BG837" s="250">
        <f>IF(N837="zákl. přenesená",J837,0)</f>
        <v>0</v>
      </c>
      <c r="BH837" s="250">
        <f>IF(N837="sníž. přenesená",J837,0)</f>
        <v>0</v>
      </c>
      <c r="BI837" s="250">
        <f>IF(N837="nulová",J837,0)</f>
        <v>0</v>
      </c>
      <c r="BJ837" s="18" t="s">
        <v>87</v>
      </c>
      <c r="BK837" s="250">
        <f>ROUND(I837*H837,2)</f>
        <v>0</v>
      </c>
      <c r="BL837" s="18" t="s">
        <v>322</v>
      </c>
      <c r="BM837" s="249" t="s">
        <v>1008</v>
      </c>
    </row>
    <row r="838" s="2" customFormat="1">
      <c r="A838" s="39"/>
      <c r="B838" s="40"/>
      <c r="C838" s="41"/>
      <c r="D838" s="251" t="s">
        <v>134</v>
      </c>
      <c r="E838" s="41"/>
      <c r="F838" s="252" t="s">
        <v>1007</v>
      </c>
      <c r="G838" s="41"/>
      <c r="H838" s="41"/>
      <c r="I838" s="145"/>
      <c r="J838" s="41"/>
      <c r="K838" s="41"/>
      <c r="L838" s="45"/>
      <c r="M838" s="253"/>
      <c r="N838" s="254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134</v>
      </c>
      <c r="AU838" s="18" t="s">
        <v>89</v>
      </c>
    </row>
    <row r="839" s="13" customFormat="1">
      <c r="A839" s="13"/>
      <c r="B839" s="255"/>
      <c r="C839" s="256"/>
      <c r="D839" s="251" t="s">
        <v>136</v>
      </c>
      <c r="E839" s="257" t="s">
        <v>1</v>
      </c>
      <c r="F839" s="258" t="s">
        <v>1000</v>
      </c>
      <c r="G839" s="256"/>
      <c r="H839" s="259">
        <v>1.1879999999999999</v>
      </c>
      <c r="I839" s="260"/>
      <c r="J839" s="256"/>
      <c r="K839" s="256"/>
      <c r="L839" s="261"/>
      <c r="M839" s="262"/>
      <c r="N839" s="263"/>
      <c r="O839" s="263"/>
      <c r="P839" s="263"/>
      <c r="Q839" s="263"/>
      <c r="R839" s="263"/>
      <c r="S839" s="263"/>
      <c r="T839" s="264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65" t="s">
        <v>136</v>
      </c>
      <c r="AU839" s="265" t="s">
        <v>89</v>
      </c>
      <c r="AV839" s="13" t="s">
        <v>89</v>
      </c>
      <c r="AW839" s="13" t="s">
        <v>34</v>
      </c>
      <c r="AX839" s="13" t="s">
        <v>87</v>
      </c>
      <c r="AY839" s="265" t="s">
        <v>125</v>
      </c>
    </row>
    <row r="840" s="2" customFormat="1" ht="21.75" customHeight="1">
      <c r="A840" s="39"/>
      <c r="B840" s="40"/>
      <c r="C840" s="237" t="s">
        <v>1009</v>
      </c>
      <c r="D840" s="237" t="s">
        <v>128</v>
      </c>
      <c r="E840" s="238" t="s">
        <v>1010</v>
      </c>
      <c r="F840" s="239" t="s">
        <v>1011</v>
      </c>
      <c r="G840" s="240" t="s">
        <v>316</v>
      </c>
      <c r="H840" s="241">
        <v>245.554</v>
      </c>
      <c r="I840" s="242"/>
      <c r="J840" s="243">
        <f>ROUND(I840*H840,2)</f>
        <v>0</v>
      </c>
      <c r="K840" s="244"/>
      <c r="L840" s="45"/>
      <c r="M840" s="245" t="s">
        <v>1</v>
      </c>
      <c r="N840" s="246" t="s">
        <v>44</v>
      </c>
      <c r="O840" s="92"/>
      <c r="P840" s="247">
        <f>O840*H840</f>
        <v>0</v>
      </c>
      <c r="Q840" s="247">
        <v>0</v>
      </c>
      <c r="R840" s="247">
        <f>Q840*H840</f>
        <v>0</v>
      </c>
      <c r="S840" s="247">
        <v>0</v>
      </c>
      <c r="T840" s="248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49" t="s">
        <v>322</v>
      </c>
      <c r="AT840" s="249" t="s">
        <v>128</v>
      </c>
      <c r="AU840" s="249" t="s">
        <v>89</v>
      </c>
      <c r="AY840" s="18" t="s">
        <v>125</v>
      </c>
      <c r="BE840" s="250">
        <f>IF(N840="základní",J840,0)</f>
        <v>0</v>
      </c>
      <c r="BF840" s="250">
        <f>IF(N840="snížená",J840,0)</f>
        <v>0</v>
      </c>
      <c r="BG840" s="250">
        <f>IF(N840="zákl. přenesená",J840,0)</f>
        <v>0</v>
      </c>
      <c r="BH840" s="250">
        <f>IF(N840="sníž. přenesená",J840,0)</f>
        <v>0</v>
      </c>
      <c r="BI840" s="250">
        <f>IF(N840="nulová",J840,0)</f>
        <v>0</v>
      </c>
      <c r="BJ840" s="18" t="s">
        <v>87</v>
      </c>
      <c r="BK840" s="250">
        <f>ROUND(I840*H840,2)</f>
        <v>0</v>
      </c>
      <c r="BL840" s="18" t="s">
        <v>322</v>
      </c>
      <c r="BM840" s="249" t="s">
        <v>1012</v>
      </c>
    </row>
    <row r="841" s="2" customFormat="1">
      <c r="A841" s="39"/>
      <c r="B841" s="40"/>
      <c r="C841" s="41"/>
      <c r="D841" s="251" t="s">
        <v>134</v>
      </c>
      <c r="E841" s="41"/>
      <c r="F841" s="252" t="s">
        <v>1013</v>
      </c>
      <c r="G841" s="41"/>
      <c r="H841" s="41"/>
      <c r="I841" s="145"/>
      <c r="J841" s="41"/>
      <c r="K841" s="41"/>
      <c r="L841" s="45"/>
      <c r="M841" s="253"/>
      <c r="N841" s="254"/>
      <c r="O841" s="92"/>
      <c r="P841" s="92"/>
      <c r="Q841" s="92"/>
      <c r="R841" s="92"/>
      <c r="S841" s="92"/>
      <c r="T841" s="93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134</v>
      </c>
      <c r="AU841" s="18" t="s">
        <v>89</v>
      </c>
    </row>
    <row r="842" s="13" customFormat="1">
      <c r="A842" s="13"/>
      <c r="B842" s="255"/>
      <c r="C842" s="256"/>
      <c r="D842" s="251" t="s">
        <v>136</v>
      </c>
      <c r="E842" s="257" t="s">
        <v>1</v>
      </c>
      <c r="F842" s="258" t="s">
        <v>1014</v>
      </c>
      <c r="G842" s="256"/>
      <c r="H842" s="259">
        <v>245.554</v>
      </c>
      <c r="I842" s="260"/>
      <c r="J842" s="256"/>
      <c r="K842" s="256"/>
      <c r="L842" s="261"/>
      <c r="M842" s="262"/>
      <c r="N842" s="263"/>
      <c r="O842" s="263"/>
      <c r="P842" s="263"/>
      <c r="Q842" s="263"/>
      <c r="R842" s="263"/>
      <c r="S842" s="263"/>
      <c r="T842" s="264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65" t="s">
        <v>136</v>
      </c>
      <c r="AU842" s="265" t="s">
        <v>89</v>
      </c>
      <c r="AV842" s="13" t="s">
        <v>89</v>
      </c>
      <c r="AW842" s="13" t="s">
        <v>34</v>
      </c>
      <c r="AX842" s="13" t="s">
        <v>87</v>
      </c>
      <c r="AY842" s="265" t="s">
        <v>125</v>
      </c>
    </row>
    <row r="843" s="2" customFormat="1" ht="21.75" customHeight="1">
      <c r="A843" s="39"/>
      <c r="B843" s="40"/>
      <c r="C843" s="292" t="s">
        <v>1015</v>
      </c>
      <c r="D843" s="292" t="s">
        <v>263</v>
      </c>
      <c r="E843" s="293" t="s">
        <v>1016</v>
      </c>
      <c r="F843" s="294" t="s">
        <v>1017</v>
      </c>
      <c r="G843" s="295" t="s">
        <v>316</v>
      </c>
      <c r="H843" s="296">
        <v>250.465</v>
      </c>
      <c r="I843" s="297"/>
      <c r="J843" s="298">
        <f>ROUND(I843*H843,2)</f>
        <v>0</v>
      </c>
      <c r="K843" s="299"/>
      <c r="L843" s="300"/>
      <c r="M843" s="301" t="s">
        <v>1</v>
      </c>
      <c r="N843" s="302" t="s">
        <v>44</v>
      </c>
      <c r="O843" s="92"/>
      <c r="P843" s="247">
        <f>O843*H843</f>
        <v>0</v>
      </c>
      <c r="Q843" s="247">
        <v>0.0028800000000000002</v>
      </c>
      <c r="R843" s="247">
        <f>Q843*H843</f>
        <v>0.72133920000000007</v>
      </c>
      <c r="S843" s="247">
        <v>0</v>
      </c>
      <c r="T843" s="248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9" t="s">
        <v>434</v>
      </c>
      <c r="AT843" s="249" t="s">
        <v>263</v>
      </c>
      <c r="AU843" s="249" t="s">
        <v>89</v>
      </c>
      <c r="AY843" s="18" t="s">
        <v>125</v>
      </c>
      <c r="BE843" s="250">
        <f>IF(N843="základní",J843,0)</f>
        <v>0</v>
      </c>
      <c r="BF843" s="250">
        <f>IF(N843="snížená",J843,0)</f>
        <v>0</v>
      </c>
      <c r="BG843" s="250">
        <f>IF(N843="zákl. přenesená",J843,0)</f>
        <v>0</v>
      </c>
      <c r="BH843" s="250">
        <f>IF(N843="sníž. přenesená",J843,0)</f>
        <v>0</v>
      </c>
      <c r="BI843" s="250">
        <f>IF(N843="nulová",J843,0)</f>
        <v>0</v>
      </c>
      <c r="BJ843" s="18" t="s">
        <v>87</v>
      </c>
      <c r="BK843" s="250">
        <f>ROUND(I843*H843,2)</f>
        <v>0</v>
      </c>
      <c r="BL843" s="18" t="s">
        <v>322</v>
      </c>
      <c r="BM843" s="249" t="s">
        <v>1018</v>
      </c>
    </row>
    <row r="844" s="2" customFormat="1">
      <c r="A844" s="39"/>
      <c r="B844" s="40"/>
      <c r="C844" s="41"/>
      <c r="D844" s="251" t="s">
        <v>134</v>
      </c>
      <c r="E844" s="41"/>
      <c r="F844" s="252" t="s">
        <v>1017</v>
      </c>
      <c r="G844" s="41"/>
      <c r="H844" s="41"/>
      <c r="I844" s="145"/>
      <c r="J844" s="41"/>
      <c r="K844" s="41"/>
      <c r="L844" s="45"/>
      <c r="M844" s="253"/>
      <c r="N844" s="254"/>
      <c r="O844" s="92"/>
      <c r="P844" s="92"/>
      <c r="Q844" s="92"/>
      <c r="R844" s="92"/>
      <c r="S844" s="92"/>
      <c r="T844" s="93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134</v>
      </c>
      <c r="AU844" s="18" t="s">
        <v>89</v>
      </c>
    </row>
    <row r="845" s="13" customFormat="1">
      <c r="A845" s="13"/>
      <c r="B845" s="255"/>
      <c r="C845" s="256"/>
      <c r="D845" s="251" t="s">
        <v>136</v>
      </c>
      <c r="E845" s="257" t="s">
        <v>1</v>
      </c>
      <c r="F845" s="258" t="s">
        <v>1014</v>
      </c>
      <c r="G845" s="256"/>
      <c r="H845" s="259">
        <v>245.554</v>
      </c>
      <c r="I845" s="260"/>
      <c r="J845" s="256"/>
      <c r="K845" s="256"/>
      <c r="L845" s="261"/>
      <c r="M845" s="262"/>
      <c r="N845" s="263"/>
      <c r="O845" s="263"/>
      <c r="P845" s="263"/>
      <c r="Q845" s="263"/>
      <c r="R845" s="263"/>
      <c r="S845" s="263"/>
      <c r="T845" s="26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65" t="s">
        <v>136</v>
      </c>
      <c r="AU845" s="265" t="s">
        <v>89</v>
      </c>
      <c r="AV845" s="13" t="s">
        <v>89</v>
      </c>
      <c r="AW845" s="13" t="s">
        <v>34</v>
      </c>
      <c r="AX845" s="13" t="s">
        <v>87</v>
      </c>
      <c r="AY845" s="265" t="s">
        <v>125</v>
      </c>
    </row>
    <row r="846" s="13" customFormat="1">
      <c r="A846" s="13"/>
      <c r="B846" s="255"/>
      <c r="C846" s="256"/>
      <c r="D846" s="251" t="s">
        <v>136</v>
      </c>
      <c r="E846" s="256"/>
      <c r="F846" s="258" t="s">
        <v>1019</v>
      </c>
      <c r="G846" s="256"/>
      <c r="H846" s="259">
        <v>250.465</v>
      </c>
      <c r="I846" s="260"/>
      <c r="J846" s="256"/>
      <c r="K846" s="256"/>
      <c r="L846" s="261"/>
      <c r="M846" s="262"/>
      <c r="N846" s="263"/>
      <c r="O846" s="263"/>
      <c r="P846" s="263"/>
      <c r="Q846" s="263"/>
      <c r="R846" s="263"/>
      <c r="S846" s="263"/>
      <c r="T846" s="264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65" t="s">
        <v>136</v>
      </c>
      <c r="AU846" s="265" t="s">
        <v>89</v>
      </c>
      <c r="AV846" s="13" t="s">
        <v>89</v>
      </c>
      <c r="AW846" s="13" t="s">
        <v>4</v>
      </c>
      <c r="AX846" s="13" t="s">
        <v>87</v>
      </c>
      <c r="AY846" s="265" t="s">
        <v>125</v>
      </c>
    </row>
    <row r="847" s="2" customFormat="1" ht="21.75" customHeight="1">
      <c r="A847" s="39"/>
      <c r="B847" s="40"/>
      <c r="C847" s="237" t="s">
        <v>1020</v>
      </c>
      <c r="D847" s="237" t="s">
        <v>128</v>
      </c>
      <c r="E847" s="238" t="s">
        <v>1021</v>
      </c>
      <c r="F847" s="239" t="s">
        <v>1022</v>
      </c>
      <c r="G847" s="240" t="s">
        <v>316</v>
      </c>
      <c r="H847" s="241">
        <v>245.554</v>
      </c>
      <c r="I847" s="242"/>
      <c r="J847" s="243">
        <f>ROUND(I847*H847,2)</f>
        <v>0</v>
      </c>
      <c r="K847" s="244"/>
      <c r="L847" s="45"/>
      <c r="M847" s="245" t="s">
        <v>1</v>
      </c>
      <c r="N847" s="246" t="s">
        <v>44</v>
      </c>
      <c r="O847" s="92"/>
      <c r="P847" s="247">
        <f>O847*H847</f>
        <v>0</v>
      </c>
      <c r="Q847" s="247">
        <v>0</v>
      </c>
      <c r="R847" s="247">
        <f>Q847*H847</f>
        <v>0</v>
      </c>
      <c r="S847" s="247">
        <v>0</v>
      </c>
      <c r="T847" s="248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9" t="s">
        <v>322</v>
      </c>
      <c r="AT847" s="249" t="s">
        <v>128</v>
      </c>
      <c r="AU847" s="249" t="s">
        <v>89</v>
      </c>
      <c r="AY847" s="18" t="s">
        <v>125</v>
      </c>
      <c r="BE847" s="250">
        <f>IF(N847="základní",J847,0)</f>
        <v>0</v>
      </c>
      <c r="BF847" s="250">
        <f>IF(N847="snížená",J847,0)</f>
        <v>0</v>
      </c>
      <c r="BG847" s="250">
        <f>IF(N847="zákl. přenesená",J847,0)</f>
        <v>0</v>
      </c>
      <c r="BH847" s="250">
        <f>IF(N847="sníž. přenesená",J847,0)</f>
        <v>0</v>
      </c>
      <c r="BI847" s="250">
        <f>IF(N847="nulová",J847,0)</f>
        <v>0</v>
      </c>
      <c r="BJ847" s="18" t="s">
        <v>87</v>
      </c>
      <c r="BK847" s="250">
        <f>ROUND(I847*H847,2)</f>
        <v>0</v>
      </c>
      <c r="BL847" s="18" t="s">
        <v>322</v>
      </c>
      <c r="BM847" s="249" t="s">
        <v>1023</v>
      </c>
    </row>
    <row r="848" s="2" customFormat="1">
      <c r="A848" s="39"/>
      <c r="B848" s="40"/>
      <c r="C848" s="41"/>
      <c r="D848" s="251" t="s">
        <v>134</v>
      </c>
      <c r="E848" s="41"/>
      <c r="F848" s="252" t="s">
        <v>1024</v>
      </c>
      <c r="G848" s="41"/>
      <c r="H848" s="41"/>
      <c r="I848" s="145"/>
      <c r="J848" s="41"/>
      <c r="K848" s="41"/>
      <c r="L848" s="45"/>
      <c r="M848" s="253"/>
      <c r="N848" s="254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134</v>
      </c>
      <c r="AU848" s="18" t="s">
        <v>89</v>
      </c>
    </row>
    <row r="849" s="13" customFormat="1">
      <c r="A849" s="13"/>
      <c r="B849" s="255"/>
      <c r="C849" s="256"/>
      <c r="D849" s="251" t="s">
        <v>136</v>
      </c>
      <c r="E849" s="257" t="s">
        <v>1</v>
      </c>
      <c r="F849" s="258" t="s">
        <v>1014</v>
      </c>
      <c r="G849" s="256"/>
      <c r="H849" s="259">
        <v>245.554</v>
      </c>
      <c r="I849" s="260"/>
      <c r="J849" s="256"/>
      <c r="K849" s="256"/>
      <c r="L849" s="261"/>
      <c r="M849" s="262"/>
      <c r="N849" s="263"/>
      <c r="O849" s="263"/>
      <c r="P849" s="263"/>
      <c r="Q849" s="263"/>
      <c r="R849" s="263"/>
      <c r="S849" s="263"/>
      <c r="T849" s="264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65" t="s">
        <v>136</v>
      </c>
      <c r="AU849" s="265" t="s">
        <v>89</v>
      </c>
      <c r="AV849" s="13" t="s">
        <v>89</v>
      </c>
      <c r="AW849" s="13" t="s">
        <v>34</v>
      </c>
      <c r="AX849" s="13" t="s">
        <v>87</v>
      </c>
      <c r="AY849" s="265" t="s">
        <v>125</v>
      </c>
    </row>
    <row r="850" s="2" customFormat="1" ht="21.75" customHeight="1">
      <c r="A850" s="39"/>
      <c r="B850" s="40"/>
      <c r="C850" s="292" t="s">
        <v>1025</v>
      </c>
      <c r="D850" s="292" t="s">
        <v>263</v>
      </c>
      <c r="E850" s="293" t="s">
        <v>1026</v>
      </c>
      <c r="F850" s="294" t="s">
        <v>1027</v>
      </c>
      <c r="G850" s="295" t="s">
        <v>316</v>
      </c>
      <c r="H850" s="296">
        <v>250.465</v>
      </c>
      <c r="I850" s="297"/>
      <c r="J850" s="298">
        <f>ROUND(I850*H850,2)</f>
        <v>0</v>
      </c>
      <c r="K850" s="299"/>
      <c r="L850" s="300"/>
      <c r="M850" s="301" t="s">
        <v>1</v>
      </c>
      <c r="N850" s="302" t="s">
        <v>44</v>
      </c>
      <c r="O850" s="92"/>
      <c r="P850" s="247">
        <f>O850*H850</f>
        <v>0</v>
      </c>
      <c r="Q850" s="247">
        <v>0.0021700000000000001</v>
      </c>
      <c r="R850" s="247">
        <f>Q850*H850</f>
        <v>0.54350905000000005</v>
      </c>
      <c r="S850" s="247">
        <v>0</v>
      </c>
      <c r="T850" s="248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49" t="s">
        <v>434</v>
      </c>
      <c r="AT850" s="249" t="s">
        <v>263</v>
      </c>
      <c r="AU850" s="249" t="s">
        <v>89</v>
      </c>
      <c r="AY850" s="18" t="s">
        <v>125</v>
      </c>
      <c r="BE850" s="250">
        <f>IF(N850="základní",J850,0)</f>
        <v>0</v>
      </c>
      <c r="BF850" s="250">
        <f>IF(N850="snížená",J850,0)</f>
        <v>0</v>
      </c>
      <c r="BG850" s="250">
        <f>IF(N850="zákl. přenesená",J850,0)</f>
        <v>0</v>
      </c>
      <c r="BH850" s="250">
        <f>IF(N850="sníž. přenesená",J850,0)</f>
        <v>0</v>
      </c>
      <c r="BI850" s="250">
        <f>IF(N850="nulová",J850,0)</f>
        <v>0</v>
      </c>
      <c r="BJ850" s="18" t="s">
        <v>87</v>
      </c>
      <c r="BK850" s="250">
        <f>ROUND(I850*H850,2)</f>
        <v>0</v>
      </c>
      <c r="BL850" s="18" t="s">
        <v>322</v>
      </c>
      <c r="BM850" s="249" t="s">
        <v>1028</v>
      </c>
    </row>
    <row r="851" s="2" customFormat="1">
      <c r="A851" s="39"/>
      <c r="B851" s="40"/>
      <c r="C851" s="41"/>
      <c r="D851" s="251" t="s">
        <v>134</v>
      </c>
      <c r="E851" s="41"/>
      <c r="F851" s="252" t="s">
        <v>1027</v>
      </c>
      <c r="G851" s="41"/>
      <c r="H851" s="41"/>
      <c r="I851" s="145"/>
      <c r="J851" s="41"/>
      <c r="K851" s="41"/>
      <c r="L851" s="45"/>
      <c r="M851" s="253"/>
      <c r="N851" s="254"/>
      <c r="O851" s="92"/>
      <c r="P851" s="92"/>
      <c r="Q851" s="92"/>
      <c r="R851" s="92"/>
      <c r="S851" s="92"/>
      <c r="T851" s="93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134</v>
      </c>
      <c r="AU851" s="18" t="s">
        <v>89</v>
      </c>
    </row>
    <row r="852" s="13" customFormat="1">
      <c r="A852" s="13"/>
      <c r="B852" s="255"/>
      <c r="C852" s="256"/>
      <c r="D852" s="251" t="s">
        <v>136</v>
      </c>
      <c r="E852" s="257" t="s">
        <v>1</v>
      </c>
      <c r="F852" s="258" t="s">
        <v>1014</v>
      </c>
      <c r="G852" s="256"/>
      <c r="H852" s="259">
        <v>245.554</v>
      </c>
      <c r="I852" s="260"/>
      <c r="J852" s="256"/>
      <c r="K852" s="256"/>
      <c r="L852" s="261"/>
      <c r="M852" s="262"/>
      <c r="N852" s="263"/>
      <c r="O852" s="263"/>
      <c r="P852" s="263"/>
      <c r="Q852" s="263"/>
      <c r="R852" s="263"/>
      <c r="S852" s="263"/>
      <c r="T852" s="264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65" t="s">
        <v>136</v>
      </c>
      <c r="AU852" s="265" t="s">
        <v>89</v>
      </c>
      <c r="AV852" s="13" t="s">
        <v>89</v>
      </c>
      <c r="AW852" s="13" t="s">
        <v>34</v>
      </c>
      <c r="AX852" s="13" t="s">
        <v>87</v>
      </c>
      <c r="AY852" s="265" t="s">
        <v>125</v>
      </c>
    </row>
    <row r="853" s="13" customFormat="1">
      <c r="A853" s="13"/>
      <c r="B853" s="255"/>
      <c r="C853" s="256"/>
      <c r="D853" s="251" t="s">
        <v>136</v>
      </c>
      <c r="E853" s="256"/>
      <c r="F853" s="258" t="s">
        <v>1019</v>
      </c>
      <c r="G853" s="256"/>
      <c r="H853" s="259">
        <v>250.465</v>
      </c>
      <c r="I853" s="260"/>
      <c r="J853" s="256"/>
      <c r="K853" s="256"/>
      <c r="L853" s="261"/>
      <c r="M853" s="262"/>
      <c r="N853" s="263"/>
      <c r="O853" s="263"/>
      <c r="P853" s="263"/>
      <c r="Q853" s="263"/>
      <c r="R853" s="263"/>
      <c r="S853" s="263"/>
      <c r="T853" s="264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65" t="s">
        <v>136</v>
      </c>
      <c r="AU853" s="265" t="s">
        <v>89</v>
      </c>
      <c r="AV853" s="13" t="s">
        <v>89</v>
      </c>
      <c r="AW853" s="13" t="s">
        <v>4</v>
      </c>
      <c r="AX853" s="13" t="s">
        <v>87</v>
      </c>
      <c r="AY853" s="265" t="s">
        <v>125</v>
      </c>
    </row>
    <row r="854" s="2" customFormat="1" ht="21.75" customHeight="1">
      <c r="A854" s="39"/>
      <c r="B854" s="40"/>
      <c r="C854" s="237" t="s">
        <v>1029</v>
      </c>
      <c r="D854" s="237" t="s">
        <v>128</v>
      </c>
      <c r="E854" s="238" t="s">
        <v>1030</v>
      </c>
      <c r="F854" s="239" t="s">
        <v>1031</v>
      </c>
      <c r="G854" s="240" t="s">
        <v>142</v>
      </c>
      <c r="H854" s="241">
        <v>1.7609999999999999</v>
      </c>
      <c r="I854" s="242"/>
      <c r="J854" s="243">
        <f>ROUND(I854*H854,2)</f>
        <v>0</v>
      </c>
      <c r="K854" s="244"/>
      <c r="L854" s="45"/>
      <c r="M854" s="245" t="s">
        <v>1</v>
      </c>
      <c r="N854" s="246" t="s">
        <v>44</v>
      </c>
      <c r="O854" s="92"/>
      <c r="P854" s="247">
        <f>O854*H854</f>
        <v>0</v>
      </c>
      <c r="Q854" s="247">
        <v>0</v>
      </c>
      <c r="R854" s="247">
        <f>Q854*H854</f>
        <v>0</v>
      </c>
      <c r="S854" s="247">
        <v>0</v>
      </c>
      <c r="T854" s="248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49" t="s">
        <v>322</v>
      </c>
      <c r="AT854" s="249" t="s">
        <v>128</v>
      </c>
      <c r="AU854" s="249" t="s">
        <v>89</v>
      </c>
      <c r="AY854" s="18" t="s">
        <v>125</v>
      </c>
      <c r="BE854" s="250">
        <f>IF(N854="základní",J854,0)</f>
        <v>0</v>
      </c>
      <c r="BF854" s="250">
        <f>IF(N854="snížená",J854,0)</f>
        <v>0</v>
      </c>
      <c r="BG854" s="250">
        <f>IF(N854="zákl. přenesená",J854,0)</f>
        <v>0</v>
      </c>
      <c r="BH854" s="250">
        <f>IF(N854="sníž. přenesená",J854,0)</f>
        <v>0</v>
      </c>
      <c r="BI854" s="250">
        <f>IF(N854="nulová",J854,0)</f>
        <v>0</v>
      </c>
      <c r="BJ854" s="18" t="s">
        <v>87</v>
      </c>
      <c r="BK854" s="250">
        <f>ROUND(I854*H854,2)</f>
        <v>0</v>
      </c>
      <c r="BL854" s="18" t="s">
        <v>322</v>
      </c>
      <c r="BM854" s="249" t="s">
        <v>1032</v>
      </c>
    </row>
    <row r="855" s="2" customFormat="1">
      <c r="A855" s="39"/>
      <c r="B855" s="40"/>
      <c r="C855" s="41"/>
      <c r="D855" s="251" t="s">
        <v>134</v>
      </c>
      <c r="E855" s="41"/>
      <c r="F855" s="252" t="s">
        <v>1033</v>
      </c>
      <c r="G855" s="41"/>
      <c r="H855" s="41"/>
      <c r="I855" s="145"/>
      <c r="J855" s="41"/>
      <c r="K855" s="41"/>
      <c r="L855" s="45"/>
      <c r="M855" s="253"/>
      <c r="N855" s="254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134</v>
      </c>
      <c r="AU855" s="18" t="s">
        <v>89</v>
      </c>
    </row>
    <row r="856" s="12" customFormat="1" ht="22.8" customHeight="1">
      <c r="A856" s="12"/>
      <c r="B856" s="221"/>
      <c r="C856" s="222"/>
      <c r="D856" s="223" t="s">
        <v>78</v>
      </c>
      <c r="E856" s="235" t="s">
        <v>1034</v>
      </c>
      <c r="F856" s="235" t="s">
        <v>1035</v>
      </c>
      <c r="G856" s="222"/>
      <c r="H856" s="222"/>
      <c r="I856" s="225"/>
      <c r="J856" s="236">
        <f>BK856</f>
        <v>0</v>
      </c>
      <c r="K856" s="222"/>
      <c r="L856" s="227"/>
      <c r="M856" s="228"/>
      <c r="N856" s="229"/>
      <c r="O856" s="229"/>
      <c r="P856" s="230">
        <f>SUM(P857:P858)</f>
        <v>0</v>
      </c>
      <c r="Q856" s="229"/>
      <c r="R856" s="230">
        <f>SUM(R857:R858)</f>
        <v>0</v>
      </c>
      <c r="S856" s="229"/>
      <c r="T856" s="231">
        <f>SUM(T857:T858)</f>
        <v>0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32" t="s">
        <v>89</v>
      </c>
      <c r="AT856" s="233" t="s">
        <v>78</v>
      </c>
      <c r="AU856" s="233" t="s">
        <v>87</v>
      </c>
      <c r="AY856" s="232" t="s">
        <v>125</v>
      </c>
      <c r="BK856" s="234">
        <f>SUM(BK857:BK858)</f>
        <v>0</v>
      </c>
    </row>
    <row r="857" s="2" customFormat="1" ht="16.5" customHeight="1">
      <c r="A857" s="39"/>
      <c r="B857" s="40"/>
      <c r="C857" s="237" t="s">
        <v>1036</v>
      </c>
      <c r="D857" s="237" t="s">
        <v>128</v>
      </c>
      <c r="E857" s="238" t="s">
        <v>1037</v>
      </c>
      <c r="F857" s="239" t="s">
        <v>1038</v>
      </c>
      <c r="G857" s="240" t="s">
        <v>1039</v>
      </c>
      <c r="H857" s="241">
        <v>1</v>
      </c>
      <c r="I857" s="242"/>
      <c r="J857" s="243">
        <f>ROUND(I857*H857,2)</f>
        <v>0</v>
      </c>
      <c r="K857" s="244"/>
      <c r="L857" s="45"/>
      <c r="M857" s="245" t="s">
        <v>1</v>
      </c>
      <c r="N857" s="246" t="s">
        <v>44</v>
      </c>
      <c r="O857" s="92"/>
      <c r="P857" s="247">
        <f>O857*H857</f>
        <v>0</v>
      </c>
      <c r="Q857" s="247">
        <v>0</v>
      </c>
      <c r="R857" s="247">
        <f>Q857*H857</f>
        <v>0</v>
      </c>
      <c r="S857" s="247">
        <v>0</v>
      </c>
      <c r="T857" s="248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49" t="s">
        <v>322</v>
      </c>
      <c r="AT857" s="249" t="s">
        <v>128</v>
      </c>
      <c r="AU857" s="249" t="s">
        <v>89</v>
      </c>
      <c r="AY857" s="18" t="s">
        <v>125</v>
      </c>
      <c r="BE857" s="250">
        <f>IF(N857="základní",J857,0)</f>
        <v>0</v>
      </c>
      <c r="BF857" s="250">
        <f>IF(N857="snížená",J857,0)</f>
        <v>0</v>
      </c>
      <c r="BG857" s="250">
        <f>IF(N857="zákl. přenesená",J857,0)</f>
        <v>0</v>
      </c>
      <c r="BH857" s="250">
        <f>IF(N857="sníž. přenesená",J857,0)</f>
        <v>0</v>
      </c>
      <c r="BI857" s="250">
        <f>IF(N857="nulová",J857,0)</f>
        <v>0</v>
      </c>
      <c r="BJ857" s="18" t="s">
        <v>87</v>
      </c>
      <c r="BK857" s="250">
        <f>ROUND(I857*H857,2)</f>
        <v>0</v>
      </c>
      <c r="BL857" s="18" t="s">
        <v>322</v>
      </c>
      <c r="BM857" s="249" t="s">
        <v>1040</v>
      </c>
    </row>
    <row r="858" s="2" customFormat="1">
      <c r="A858" s="39"/>
      <c r="B858" s="40"/>
      <c r="C858" s="41"/>
      <c r="D858" s="251" t="s">
        <v>134</v>
      </c>
      <c r="E858" s="41"/>
      <c r="F858" s="252" t="s">
        <v>1038</v>
      </c>
      <c r="G858" s="41"/>
      <c r="H858" s="41"/>
      <c r="I858" s="145"/>
      <c r="J858" s="41"/>
      <c r="K858" s="41"/>
      <c r="L858" s="45"/>
      <c r="M858" s="253"/>
      <c r="N858" s="254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134</v>
      </c>
      <c r="AU858" s="18" t="s">
        <v>89</v>
      </c>
    </row>
    <row r="859" s="12" customFormat="1" ht="22.8" customHeight="1">
      <c r="A859" s="12"/>
      <c r="B859" s="221"/>
      <c r="C859" s="222"/>
      <c r="D859" s="223" t="s">
        <v>78</v>
      </c>
      <c r="E859" s="235" t="s">
        <v>1041</v>
      </c>
      <c r="F859" s="235" t="s">
        <v>1042</v>
      </c>
      <c r="G859" s="222"/>
      <c r="H859" s="222"/>
      <c r="I859" s="225"/>
      <c r="J859" s="236">
        <f>BK859</f>
        <v>0</v>
      </c>
      <c r="K859" s="222"/>
      <c r="L859" s="227"/>
      <c r="M859" s="228"/>
      <c r="N859" s="229"/>
      <c r="O859" s="229"/>
      <c r="P859" s="230">
        <f>SUM(P860:P861)</f>
        <v>0</v>
      </c>
      <c r="Q859" s="229"/>
      <c r="R859" s="230">
        <f>SUM(R860:R861)</f>
        <v>0</v>
      </c>
      <c r="S859" s="229"/>
      <c r="T859" s="231">
        <f>SUM(T860:T861)</f>
        <v>0</v>
      </c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R859" s="232" t="s">
        <v>89</v>
      </c>
      <c r="AT859" s="233" t="s">
        <v>78</v>
      </c>
      <c r="AU859" s="233" t="s">
        <v>87</v>
      </c>
      <c r="AY859" s="232" t="s">
        <v>125</v>
      </c>
      <c r="BK859" s="234">
        <f>SUM(BK860:BK861)</f>
        <v>0</v>
      </c>
    </row>
    <row r="860" s="2" customFormat="1" ht="16.5" customHeight="1">
      <c r="A860" s="39"/>
      <c r="B860" s="40"/>
      <c r="C860" s="237" t="s">
        <v>1043</v>
      </c>
      <c r="D860" s="237" t="s">
        <v>128</v>
      </c>
      <c r="E860" s="238" t="s">
        <v>1044</v>
      </c>
      <c r="F860" s="239" t="s">
        <v>1045</v>
      </c>
      <c r="G860" s="240" t="s">
        <v>1039</v>
      </c>
      <c r="H860" s="241">
        <v>1</v>
      </c>
      <c r="I860" s="242"/>
      <c r="J860" s="243">
        <f>ROUND(I860*H860,2)</f>
        <v>0</v>
      </c>
      <c r="K860" s="244"/>
      <c r="L860" s="45"/>
      <c r="M860" s="245" t="s">
        <v>1</v>
      </c>
      <c r="N860" s="246" t="s">
        <v>44</v>
      </c>
      <c r="O860" s="92"/>
      <c r="P860" s="247">
        <f>O860*H860</f>
        <v>0</v>
      </c>
      <c r="Q860" s="247">
        <v>0</v>
      </c>
      <c r="R860" s="247">
        <f>Q860*H860</f>
        <v>0</v>
      </c>
      <c r="S860" s="247">
        <v>0</v>
      </c>
      <c r="T860" s="248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49" t="s">
        <v>322</v>
      </c>
      <c r="AT860" s="249" t="s">
        <v>128</v>
      </c>
      <c r="AU860" s="249" t="s">
        <v>89</v>
      </c>
      <c r="AY860" s="18" t="s">
        <v>125</v>
      </c>
      <c r="BE860" s="250">
        <f>IF(N860="základní",J860,0)</f>
        <v>0</v>
      </c>
      <c r="BF860" s="250">
        <f>IF(N860="snížená",J860,0)</f>
        <v>0</v>
      </c>
      <c r="BG860" s="250">
        <f>IF(N860="zákl. přenesená",J860,0)</f>
        <v>0</v>
      </c>
      <c r="BH860" s="250">
        <f>IF(N860="sníž. přenesená",J860,0)</f>
        <v>0</v>
      </c>
      <c r="BI860" s="250">
        <f>IF(N860="nulová",J860,0)</f>
        <v>0</v>
      </c>
      <c r="BJ860" s="18" t="s">
        <v>87</v>
      </c>
      <c r="BK860" s="250">
        <f>ROUND(I860*H860,2)</f>
        <v>0</v>
      </c>
      <c r="BL860" s="18" t="s">
        <v>322</v>
      </c>
      <c r="BM860" s="249" t="s">
        <v>1046</v>
      </c>
    </row>
    <row r="861" s="2" customFormat="1">
      <c r="A861" s="39"/>
      <c r="B861" s="40"/>
      <c r="C861" s="41"/>
      <c r="D861" s="251" t="s">
        <v>134</v>
      </c>
      <c r="E861" s="41"/>
      <c r="F861" s="252" t="s">
        <v>1045</v>
      </c>
      <c r="G861" s="41"/>
      <c r="H861" s="41"/>
      <c r="I861" s="145"/>
      <c r="J861" s="41"/>
      <c r="K861" s="41"/>
      <c r="L861" s="45"/>
      <c r="M861" s="253"/>
      <c r="N861" s="254"/>
      <c r="O861" s="92"/>
      <c r="P861" s="92"/>
      <c r="Q861" s="92"/>
      <c r="R861" s="92"/>
      <c r="S861" s="92"/>
      <c r="T861" s="93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134</v>
      </c>
      <c r="AU861" s="18" t="s">
        <v>89</v>
      </c>
    </row>
    <row r="862" s="12" customFormat="1" ht="22.8" customHeight="1">
      <c r="A862" s="12"/>
      <c r="B862" s="221"/>
      <c r="C862" s="222"/>
      <c r="D862" s="223" t="s">
        <v>78</v>
      </c>
      <c r="E862" s="235" t="s">
        <v>1047</v>
      </c>
      <c r="F862" s="235" t="s">
        <v>1048</v>
      </c>
      <c r="G862" s="222"/>
      <c r="H862" s="222"/>
      <c r="I862" s="225"/>
      <c r="J862" s="236">
        <f>BK862</f>
        <v>0</v>
      </c>
      <c r="K862" s="222"/>
      <c r="L862" s="227"/>
      <c r="M862" s="228"/>
      <c r="N862" s="229"/>
      <c r="O862" s="229"/>
      <c r="P862" s="230">
        <f>SUM(P863:P864)</f>
        <v>0</v>
      </c>
      <c r="Q862" s="229"/>
      <c r="R862" s="230">
        <f>SUM(R863:R864)</f>
        <v>0</v>
      </c>
      <c r="S862" s="229"/>
      <c r="T862" s="231">
        <f>SUM(T863:T864)</f>
        <v>0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232" t="s">
        <v>89</v>
      </c>
      <c r="AT862" s="233" t="s">
        <v>78</v>
      </c>
      <c r="AU862" s="233" t="s">
        <v>87</v>
      </c>
      <c r="AY862" s="232" t="s">
        <v>125</v>
      </c>
      <c r="BK862" s="234">
        <f>SUM(BK863:BK864)</f>
        <v>0</v>
      </c>
    </row>
    <row r="863" s="2" customFormat="1" ht="16.5" customHeight="1">
      <c r="A863" s="39"/>
      <c r="B863" s="40"/>
      <c r="C863" s="237" t="s">
        <v>1049</v>
      </c>
      <c r="D863" s="237" t="s">
        <v>128</v>
      </c>
      <c r="E863" s="238" t="s">
        <v>1050</v>
      </c>
      <c r="F863" s="239" t="s">
        <v>1051</v>
      </c>
      <c r="G863" s="240" t="s">
        <v>1039</v>
      </c>
      <c r="H863" s="241">
        <v>1</v>
      </c>
      <c r="I863" s="242"/>
      <c r="J863" s="243">
        <f>ROUND(I863*H863,2)</f>
        <v>0</v>
      </c>
      <c r="K863" s="244"/>
      <c r="L863" s="45"/>
      <c r="M863" s="245" t="s">
        <v>1</v>
      </c>
      <c r="N863" s="246" t="s">
        <v>44</v>
      </c>
      <c r="O863" s="92"/>
      <c r="P863" s="247">
        <f>O863*H863</f>
        <v>0</v>
      </c>
      <c r="Q863" s="247">
        <v>0</v>
      </c>
      <c r="R863" s="247">
        <f>Q863*H863</f>
        <v>0</v>
      </c>
      <c r="S863" s="247">
        <v>0</v>
      </c>
      <c r="T863" s="248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49" t="s">
        <v>132</v>
      </c>
      <c r="AT863" s="249" t="s">
        <v>128</v>
      </c>
      <c r="AU863" s="249" t="s">
        <v>89</v>
      </c>
      <c r="AY863" s="18" t="s">
        <v>125</v>
      </c>
      <c r="BE863" s="250">
        <f>IF(N863="základní",J863,0)</f>
        <v>0</v>
      </c>
      <c r="BF863" s="250">
        <f>IF(N863="snížená",J863,0)</f>
        <v>0</v>
      </c>
      <c r="BG863" s="250">
        <f>IF(N863="zákl. přenesená",J863,0)</f>
        <v>0</v>
      </c>
      <c r="BH863" s="250">
        <f>IF(N863="sníž. přenesená",J863,0)</f>
        <v>0</v>
      </c>
      <c r="BI863" s="250">
        <f>IF(N863="nulová",J863,0)</f>
        <v>0</v>
      </c>
      <c r="BJ863" s="18" t="s">
        <v>87</v>
      </c>
      <c r="BK863" s="250">
        <f>ROUND(I863*H863,2)</f>
        <v>0</v>
      </c>
      <c r="BL863" s="18" t="s">
        <v>132</v>
      </c>
      <c r="BM863" s="249" t="s">
        <v>1052</v>
      </c>
    </row>
    <row r="864" s="2" customFormat="1">
      <c r="A864" s="39"/>
      <c r="B864" s="40"/>
      <c r="C864" s="41"/>
      <c r="D864" s="251" t="s">
        <v>134</v>
      </c>
      <c r="E864" s="41"/>
      <c r="F864" s="252" t="s">
        <v>1051</v>
      </c>
      <c r="G864" s="41"/>
      <c r="H864" s="41"/>
      <c r="I864" s="145"/>
      <c r="J864" s="41"/>
      <c r="K864" s="41"/>
      <c r="L864" s="45"/>
      <c r="M864" s="253"/>
      <c r="N864" s="254"/>
      <c r="O864" s="92"/>
      <c r="P864" s="92"/>
      <c r="Q864" s="92"/>
      <c r="R864" s="92"/>
      <c r="S864" s="92"/>
      <c r="T864" s="93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134</v>
      </c>
      <c r="AU864" s="18" t="s">
        <v>89</v>
      </c>
    </row>
    <row r="865" s="12" customFormat="1" ht="22.8" customHeight="1">
      <c r="A865" s="12"/>
      <c r="B865" s="221"/>
      <c r="C865" s="222"/>
      <c r="D865" s="223" t="s">
        <v>78</v>
      </c>
      <c r="E865" s="235" t="s">
        <v>1053</v>
      </c>
      <c r="F865" s="235" t="s">
        <v>1054</v>
      </c>
      <c r="G865" s="222"/>
      <c r="H865" s="222"/>
      <c r="I865" s="225"/>
      <c r="J865" s="236">
        <f>BK865</f>
        <v>0</v>
      </c>
      <c r="K865" s="222"/>
      <c r="L865" s="227"/>
      <c r="M865" s="228"/>
      <c r="N865" s="229"/>
      <c r="O865" s="229"/>
      <c r="P865" s="230">
        <f>SUM(P866:P867)</f>
        <v>0</v>
      </c>
      <c r="Q865" s="229"/>
      <c r="R865" s="230">
        <f>SUM(R866:R867)</f>
        <v>0</v>
      </c>
      <c r="S865" s="229"/>
      <c r="T865" s="231">
        <f>SUM(T866:T867)</f>
        <v>0</v>
      </c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R865" s="232" t="s">
        <v>89</v>
      </c>
      <c r="AT865" s="233" t="s">
        <v>78</v>
      </c>
      <c r="AU865" s="233" t="s">
        <v>87</v>
      </c>
      <c r="AY865" s="232" t="s">
        <v>125</v>
      </c>
      <c r="BK865" s="234">
        <f>SUM(BK866:BK867)</f>
        <v>0</v>
      </c>
    </row>
    <row r="866" s="2" customFormat="1" ht="16.5" customHeight="1">
      <c r="A866" s="39"/>
      <c r="B866" s="40"/>
      <c r="C866" s="237" t="s">
        <v>1055</v>
      </c>
      <c r="D866" s="237" t="s">
        <v>128</v>
      </c>
      <c r="E866" s="238" t="s">
        <v>1056</v>
      </c>
      <c r="F866" s="239" t="s">
        <v>1057</v>
      </c>
      <c r="G866" s="240" t="s">
        <v>1039</v>
      </c>
      <c r="H866" s="241">
        <v>1</v>
      </c>
      <c r="I866" s="242"/>
      <c r="J866" s="243">
        <f>ROUND(I866*H866,2)</f>
        <v>0</v>
      </c>
      <c r="K866" s="244"/>
      <c r="L866" s="45"/>
      <c r="M866" s="245" t="s">
        <v>1</v>
      </c>
      <c r="N866" s="246" t="s">
        <v>44</v>
      </c>
      <c r="O866" s="92"/>
      <c r="P866" s="247">
        <f>O866*H866</f>
        <v>0</v>
      </c>
      <c r="Q866" s="247">
        <v>0</v>
      </c>
      <c r="R866" s="247">
        <f>Q866*H866</f>
        <v>0</v>
      </c>
      <c r="S866" s="247">
        <v>0</v>
      </c>
      <c r="T866" s="248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49" t="s">
        <v>322</v>
      </c>
      <c r="AT866" s="249" t="s">
        <v>128</v>
      </c>
      <c r="AU866" s="249" t="s">
        <v>89</v>
      </c>
      <c r="AY866" s="18" t="s">
        <v>125</v>
      </c>
      <c r="BE866" s="250">
        <f>IF(N866="základní",J866,0)</f>
        <v>0</v>
      </c>
      <c r="BF866" s="250">
        <f>IF(N866="snížená",J866,0)</f>
        <v>0</v>
      </c>
      <c r="BG866" s="250">
        <f>IF(N866="zákl. přenesená",J866,0)</f>
        <v>0</v>
      </c>
      <c r="BH866" s="250">
        <f>IF(N866="sníž. přenesená",J866,0)</f>
        <v>0</v>
      </c>
      <c r="BI866" s="250">
        <f>IF(N866="nulová",J866,0)</f>
        <v>0</v>
      </c>
      <c r="BJ866" s="18" t="s">
        <v>87</v>
      </c>
      <c r="BK866" s="250">
        <f>ROUND(I866*H866,2)</f>
        <v>0</v>
      </c>
      <c r="BL866" s="18" t="s">
        <v>322</v>
      </c>
      <c r="BM866" s="249" t="s">
        <v>1058</v>
      </c>
    </row>
    <row r="867" s="2" customFormat="1">
      <c r="A867" s="39"/>
      <c r="B867" s="40"/>
      <c r="C867" s="41"/>
      <c r="D867" s="251" t="s">
        <v>134</v>
      </c>
      <c r="E867" s="41"/>
      <c r="F867" s="252" t="s">
        <v>1057</v>
      </c>
      <c r="G867" s="41"/>
      <c r="H867" s="41"/>
      <c r="I867" s="145"/>
      <c r="J867" s="41"/>
      <c r="K867" s="41"/>
      <c r="L867" s="45"/>
      <c r="M867" s="253"/>
      <c r="N867" s="254"/>
      <c r="O867" s="92"/>
      <c r="P867" s="92"/>
      <c r="Q867" s="92"/>
      <c r="R867" s="92"/>
      <c r="S867" s="92"/>
      <c r="T867" s="93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134</v>
      </c>
      <c r="AU867" s="18" t="s">
        <v>89</v>
      </c>
    </row>
    <row r="868" s="12" customFormat="1" ht="22.8" customHeight="1">
      <c r="A868" s="12"/>
      <c r="B868" s="221"/>
      <c r="C868" s="222"/>
      <c r="D868" s="223" t="s">
        <v>78</v>
      </c>
      <c r="E868" s="235" t="s">
        <v>1059</v>
      </c>
      <c r="F868" s="235" t="s">
        <v>1060</v>
      </c>
      <c r="G868" s="222"/>
      <c r="H868" s="222"/>
      <c r="I868" s="225"/>
      <c r="J868" s="236">
        <f>BK868</f>
        <v>0</v>
      </c>
      <c r="K868" s="222"/>
      <c r="L868" s="227"/>
      <c r="M868" s="228"/>
      <c r="N868" s="229"/>
      <c r="O868" s="229"/>
      <c r="P868" s="230">
        <f>SUM(P869:P874)</f>
        <v>0</v>
      </c>
      <c r="Q868" s="229"/>
      <c r="R868" s="230">
        <f>SUM(R869:R874)</f>
        <v>0</v>
      </c>
      <c r="S868" s="229"/>
      <c r="T868" s="231">
        <f>SUM(T869:T874)</f>
        <v>0</v>
      </c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R868" s="232" t="s">
        <v>89</v>
      </c>
      <c r="AT868" s="233" t="s">
        <v>78</v>
      </c>
      <c r="AU868" s="233" t="s">
        <v>87</v>
      </c>
      <c r="AY868" s="232" t="s">
        <v>125</v>
      </c>
      <c r="BK868" s="234">
        <f>SUM(BK869:BK874)</f>
        <v>0</v>
      </c>
    </row>
    <row r="869" s="2" customFormat="1" ht="16.5" customHeight="1">
      <c r="A869" s="39"/>
      <c r="B869" s="40"/>
      <c r="C869" s="237" t="s">
        <v>1061</v>
      </c>
      <c r="D869" s="237" t="s">
        <v>128</v>
      </c>
      <c r="E869" s="238" t="s">
        <v>1062</v>
      </c>
      <c r="F869" s="239" t="s">
        <v>1063</v>
      </c>
      <c r="G869" s="240" t="s">
        <v>1039</v>
      </c>
      <c r="H869" s="241">
        <v>1</v>
      </c>
      <c r="I869" s="242"/>
      <c r="J869" s="243">
        <f>ROUND(I869*H869,2)</f>
        <v>0</v>
      </c>
      <c r="K869" s="244"/>
      <c r="L869" s="45"/>
      <c r="M869" s="245" t="s">
        <v>1</v>
      </c>
      <c r="N869" s="246" t="s">
        <v>44</v>
      </c>
      <c r="O869" s="92"/>
      <c r="P869" s="247">
        <f>O869*H869</f>
        <v>0</v>
      </c>
      <c r="Q869" s="247">
        <v>0</v>
      </c>
      <c r="R869" s="247">
        <f>Q869*H869</f>
        <v>0</v>
      </c>
      <c r="S869" s="247">
        <v>0</v>
      </c>
      <c r="T869" s="248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49" t="s">
        <v>322</v>
      </c>
      <c r="AT869" s="249" t="s">
        <v>128</v>
      </c>
      <c r="AU869" s="249" t="s">
        <v>89</v>
      </c>
      <c r="AY869" s="18" t="s">
        <v>125</v>
      </c>
      <c r="BE869" s="250">
        <f>IF(N869="základní",J869,0)</f>
        <v>0</v>
      </c>
      <c r="BF869" s="250">
        <f>IF(N869="snížená",J869,0)</f>
        <v>0</v>
      </c>
      <c r="BG869" s="250">
        <f>IF(N869="zákl. přenesená",J869,0)</f>
        <v>0</v>
      </c>
      <c r="BH869" s="250">
        <f>IF(N869="sníž. přenesená",J869,0)</f>
        <v>0</v>
      </c>
      <c r="BI869" s="250">
        <f>IF(N869="nulová",J869,0)</f>
        <v>0</v>
      </c>
      <c r="BJ869" s="18" t="s">
        <v>87</v>
      </c>
      <c r="BK869" s="250">
        <f>ROUND(I869*H869,2)</f>
        <v>0</v>
      </c>
      <c r="BL869" s="18" t="s">
        <v>322</v>
      </c>
      <c r="BM869" s="249" t="s">
        <v>1064</v>
      </c>
    </row>
    <row r="870" s="2" customFormat="1">
      <c r="A870" s="39"/>
      <c r="B870" s="40"/>
      <c r="C870" s="41"/>
      <c r="D870" s="251" t="s">
        <v>134</v>
      </c>
      <c r="E870" s="41"/>
      <c r="F870" s="252" t="s">
        <v>1063</v>
      </c>
      <c r="G870" s="41"/>
      <c r="H870" s="41"/>
      <c r="I870" s="145"/>
      <c r="J870" s="41"/>
      <c r="K870" s="41"/>
      <c r="L870" s="45"/>
      <c r="M870" s="253"/>
      <c r="N870" s="254"/>
      <c r="O870" s="92"/>
      <c r="P870" s="92"/>
      <c r="Q870" s="92"/>
      <c r="R870" s="92"/>
      <c r="S870" s="92"/>
      <c r="T870" s="93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134</v>
      </c>
      <c r="AU870" s="18" t="s">
        <v>89</v>
      </c>
    </row>
    <row r="871" s="2" customFormat="1" ht="16.5" customHeight="1">
      <c r="A871" s="39"/>
      <c r="B871" s="40"/>
      <c r="C871" s="237" t="s">
        <v>1065</v>
      </c>
      <c r="D871" s="237" t="s">
        <v>128</v>
      </c>
      <c r="E871" s="238" t="s">
        <v>1066</v>
      </c>
      <c r="F871" s="239" t="s">
        <v>1067</v>
      </c>
      <c r="G871" s="240" t="s">
        <v>367</v>
      </c>
      <c r="H871" s="241">
        <v>4</v>
      </c>
      <c r="I871" s="242"/>
      <c r="J871" s="243">
        <f>ROUND(I871*H871,2)</f>
        <v>0</v>
      </c>
      <c r="K871" s="244"/>
      <c r="L871" s="45"/>
      <c r="M871" s="245" t="s">
        <v>1</v>
      </c>
      <c r="N871" s="246" t="s">
        <v>44</v>
      </c>
      <c r="O871" s="92"/>
      <c r="P871" s="247">
        <f>O871*H871</f>
        <v>0</v>
      </c>
      <c r="Q871" s="247">
        <v>0</v>
      </c>
      <c r="R871" s="247">
        <f>Q871*H871</f>
        <v>0</v>
      </c>
      <c r="S871" s="247">
        <v>0</v>
      </c>
      <c r="T871" s="248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49" t="s">
        <v>322</v>
      </c>
      <c r="AT871" s="249" t="s">
        <v>128</v>
      </c>
      <c r="AU871" s="249" t="s">
        <v>89</v>
      </c>
      <c r="AY871" s="18" t="s">
        <v>125</v>
      </c>
      <c r="BE871" s="250">
        <f>IF(N871="základní",J871,0)</f>
        <v>0</v>
      </c>
      <c r="BF871" s="250">
        <f>IF(N871="snížená",J871,0)</f>
        <v>0</v>
      </c>
      <c r="BG871" s="250">
        <f>IF(N871="zákl. přenesená",J871,0)</f>
        <v>0</v>
      </c>
      <c r="BH871" s="250">
        <f>IF(N871="sníž. přenesená",J871,0)</f>
        <v>0</v>
      </c>
      <c r="BI871" s="250">
        <f>IF(N871="nulová",J871,0)</f>
        <v>0</v>
      </c>
      <c r="BJ871" s="18" t="s">
        <v>87</v>
      </c>
      <c r="BK871" s="250">
        <f>ROUND(I871*H871,2)</f>
        <v>0</v>
      </c>
      <c r="BL871" s="18" t="s">
        <v>322</v>
      </c>
      <c r="BM871" s="249" t="s">
        <v>1068</v>
      </c>
    </row>
    <row r="872" s="2" customFormat="1">
      <c r="A872" s="39"/>
      <c r="B872" s="40"/>
      <c r="C872" s="41"/>
      <c r="D872" s="251" t="s">
        <v>134</v>
      </c>
      <c r="E872" s="41"/>
      <c r="F872" s="252" t="s">
        <v>1069</v>
      </c>
      <c r="G872" s="41"/>
      <c r="H872" s="41"/>
      <c r="I872" s="145"/>
      <c r="J872" s="41"/>
      <c r="K872" s="41"/>
      <c r="L872" s="45"/>
      <c r="M872" s="253"/>
      <c r="N872" s="254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134</v>
      </c>
      <c r="AU872" s="18" t="s">
        <v>89</v>
      </c>
    </row>
    <row r="873" s="2" customFormat="1" ht="16.5" customHeight="1">
      <c r="A873" s="39"/>
      <c r="B873" s="40"/>
      <c r="C873" s="292" t="s">
        <v>1070</v>
      </c>
      <c r="D873" s="292" t="s">
        <v>263</v>
      </c>
      <c r="E873" s="293" t="s">
        <v>1071</v>
      </c>
      <c r="F873" s="294" t="s">
        <v>1072</v>
      </c>
      <c r="G873" s="295" t="s">
        <v>865</v>
      </c>
      <c r="H873" s="296">
        <v>4</v>
      </c>
      <c r="I873" s="297"/>
      <c r="J873" s="298">
        <f>ROUND(I873*H873,2)</f>
        <v>0</v>
      </c>
      <c r="K873" s="299"/>
      <c r="L873" s="300"/>
      <c r="M873" s="301" t="s">
        <v>1</v>
      </c>
      <c r="N873" s="302" t="s">
        <v>44</v>
      </c>
      <c r="O873" s="92"/>
      <c r="P873" s="247">
        <f>O873*H873</f>
        <v>0</v>
      </c>
      <c r="Q873" s="247">
        <v>0</v>
      </c>
      <c r="R873" s="247">
        <f>Q873*H873</f>
        <v>0</v>
      </c>
      <c r="S873" s="247">
        <v>0</v>
      </c>
      <c r="T873" s="248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9" t="s">
        <v>434</v>
      </c>
      <c r="AT873" s="249" t="s">
        <v>263</v>
      </c>
      <c r="AU873" s="249" t="s">
        <v>89</v>
      </c>
      <c r="AY873" s="18" t="s">
        <v>125</v>
      </c>
      <c r="BE873" s="250">
        <f>IF(N873="základní",J873,0)</f>
        <v>0</v>
      </c>
      <c r="BF873" s="250">
        <f>IF(N873="snížená",J873,0)</f>
        <v>0</v>
      </c>
      <c r="BG873" s="250">
        <f>IF(N873="zákl. přenesená",J873,0)</f>
        <v>0</v>
      </c>
      <c r="BH873" s="250">
        <f>IF(N873="sníž. přenesená",J873,0)</f>
        <v>0</v>
      </c>
      <c r="BI873" s="250">
        <f>IF(N873="nulová",J873,0)</f>
        <v>0</v>
      </c>
      <c r="BJ873" s="18" t="s">
        <v>87</v>
      </c>
      <c r="BK873" s="250">
        <f>ROUND(I873*H873,2)</f>
        <v>0</v>
      </c>
      <c r="BL873" s="18" t="s">
        <v>322</v>
      </c>
      <c r="BM873" s="249" t="s">
        <v>1073</v>
      </c>
    </row>
    <row r="874" s="2" customFormat="1">
      <c r="A874" s="39"/>
      <c r="B874" s="40"/>
      <c r="C874" s="41"/>
      <c r="D874" s="251" t="s">
        <v>134</v>
      </c>
      <c r="E874" s="41"/>
      <c r="F874" s="252" t="s">
        <v>1072</v>
      </c>
      <c r="G874" s="41"/>
      <c r="H874" s="41"/>
      <c r="I874" s="145"/>
      <c r="J874" s="41"/>
      <c r="K874" s="41"/>
      <c r="L874" s="45"/>
      <c r="M874" s="253"/>
      <c r="N874" s="254"/>
      <c r="O874" s="92"/>
      <c r="P874" s="92"/>
      <c r="Q874" s="92"/>
      <c r="R874" s="92"/>
      <c r="S874" s="92"/>
      <c r="T874" s="93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134</v>
      </c>
      <c r="AU874" s="18" t="s">
        <v>89</v>
      </c>
    </row>
    <row r="875" s="12" customFormat="1" ht="22.8" customHeight="1">
      <c r="A875" s="12"/>
      <c r="B875" s="221"/>
      <c r="C875" s="222"/>
      <c r="D875" s="223" t="s">
        <v>78</v>
      </c>
      <c r="E875" s="235" t="s">
        <v>1074</v>
      </c>
      <c r="F875" s="235" t="s">
        <v>1075</v>
      </c>
      <c r="G875" s="222"/>
      <c r="H875" s="222"/>
      <c r="I875" s="225"/>
      <c r="J875" s="236">
        <f>BK875</f>
        <v>0</v>
      </c>
      <c r="K875" s="222"/>
      <c r="L875" s="227"/>
      <c r="M875" s="228"/>
      <c r="N875" s="229"/>
      <c r="O875" s="229"/>
      <c r="P875" s="230">
        <f>SUM(P876:P1001)</f>
        <v>0</v>
      </c>
      <c r="Q875" s="229"/>
      <c r="R875" s="230">
        <f>SUM(R876:R1001)</f>
        <v>17.93042664</v>
      </c>
      <c r="S875" s="229"/>
      <c r="T875" s="231">
        <f>SUM(T876:T1001)</f>
        <v>0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32" t="s">
        <v>89</v>
      </c>
      <c r="AT875" s="233" t="s">
        <v>78</v>
      </c>
      <c r="AU875" s="233" t="s">
        <v>87</v>
      </c>
      <c r="AY875" s="232" t="s">
        <v>125</v>
      </c>
      <c r="BK875" s="234">
        <f>SUM(BK876:BK1001)</f>
        <v>0</v>
      </c>
    </row>
    <row r="876" s="2" customFormat="1" ht="21.75" customHeight="1">
      <c r="A876" s="39"/>
      <c r="B876" s="40"/>
      <c r="C876" s="237" t="s">
        <v>1076</v>
      </c>
      <c r="D876" s="237" t="s">
        <v>128</v>
      </c>
      <c r="E876" s="238" t="s">
        <v>1077</v>
      </c>
      <c r="F876" s="239" t="s">
        <v>1078</v>
      </c>
      <c r="G876" s="240" t="s">
        <v>259</v>
      </c>
      <c r="H876" s="241">
        <v>1139.7349999999999</v>
      </c>
      <c r="I876" s="242"/>
      <c r="J876" s="243">
        <f>ROUND(I876*H876,2)</f>
        <v>0</v>
      </c>
      <c r="K876" s="244"/>
      <c r="L876" s="45"/>
      <c r="M876" s="245" t="s">
        <v>1</v>
      </c>
      <c r="N876" s="246" t="s">
        <v>44</v>
      </c>
      <c r="O876" s="92"/>
      <c r="P876" s="247">
        <f>O876*H876</f>
        <v>0</v>
      </c>
      <c r="Q876" s="247">
        <v>0</v>
      </c>
      <c r="R876" s="247">
        <f>Q876*H876</f>
        <v>0</v>
      </c>
      <c r="S876" s="247">
        <v>0</v>
      </c>
      <c r="T876" s="248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49" t="s">
        <v>322</v>
      </c>
      <c r="AT876" s="249" t="s">
        <v>128</v>
      </c>
      <c r="AU876" s="249" t="s">
        <v>89</v>
      </c>
      <c r="AY876" s="18" t="s">
        <v>125</v>
      </c>
      <c r="BE876" s="250">
        <f>IF(N876="základní",J876,0)</f>
        <v>0</v>
      </c>
      <c r="BF876" s="250">
        <f>IF(N876="snížená",J876,0)</f>
        <v>0</v>
      </c>
      <c r="BG876" s="250">
        <f>IF(N876="zákl. přenesená",J876,0)</f>
        <v>0</v>
      </c>
      <c r="BH876" s="250">
        <f>IF(N876="sníž. přenesená",J876,0)</f>
        <v>0</v>
      </c>
      <c r="BI876" s="250">
        <f>IF(N876="nulová",J876,0)</f>
        <v>0</v>
      </c>
      <c r="BJ876" s="18" t="s">
        <v>87</v>
      </c>
      <c r="BK876" s="250">
        <f>ROUND(I876*H876,2)</f>
        <v>0</v>
      </c>
      <c r="BL876" s="18" t="s">
        <v>322</v>
      </c>
      <c r="BM876" s="249" t="s">
        <v>1079</v>
      </c>
    </row>
    <row r="877" s="2" customFormat="1">
      <c r="A877" s="39"/>
      <c r="B877" s="40"/>
      <c r="C877" s="41"/>
      <c r="D877" s="251" t="s">
        <v>134</v>
      </c>
      <c r="E877" s="41"/>
      <c r="F877" s="252" t="s">
        <v>1080</v>
      </c>
      <c r="G877" s="41"/>
      <c r="H877" s="41"/>
      <c r="I877" s="145"/>
      <c r="J877" s="41"/>
      <c r="K877" s="41"/>
      <c r="L877" s="45"/>
      <c r="M877" s="253"/>
      <c r="N877" s="254"/>
      <c r="O877" s="92"/>
      <c r="P877" s="92"/>
      <c r="Q877" s="92"/>
      <c r="R877" s="92"/>
      <c r="S877" s="92"/>
      <c r="T877" s="93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T877" s="18" t="s">
        <v>134</v>
      </c>
      <c r="AU877" s="18" t="s">
        <v>89</v>
      </c>
    </row>
    <row r="878" s="13" customFormat="1">
      <c r="A878" s="13"/>
      <c r="B878" s="255"/>
      <c r="C878" s="256"/>
      <c r="D878" s="251" t="s">
        <v>136</v>
      </c>
      <c r="E878" s="257" t="s">
        <v>1</v>
      </c>
      <c r="F878" s="258" t="s">
        <v>1081</v>
      </c>
      <c r="G878" s="256"/>
      <c r="H878" s="259">
        <v>154.28</v>
      </c>
      <c r="I878" s="260"/>
      <c r="J878" s="256"/>
      <c r="K878" s="256"/>
      <c r="L878" s="261"/>
      <c r="M878" s="262"/>
      <c r="N878" s="263"/>
      <c r="O878" s="263"/>
      <c r="P878" s="263"/>
      <c r="Q878" s="263"/>
      <c r="R878" s="263"/>
      <c r="S878" s="263"/>
      <c r="T878" s="26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65" t="s">
        <v>136</v>
      </c>
      <c r="AU878" s="265" t="s">
        <v>89</v>
      </c>
      <c r="AV878" s="13" t="s">
        <v>89</v>
      </c>
      <c r="AW878" s="13" t="s">
        <v>34</v>
      </c>
      <c r="AX878" s="13" t="s">
        <v>79</v>
      </c>
      <c r="AY878" s="265" t="s">
        <v>125</v>
      </c>
    </row>
    <row r="879" s="13" customFormat="1">
      <c r="A879" s="13"/>
      <c r="B879" s="255"/>
      <c r="C879" s="256"/>
      <c r="D879" s="251" t="s">
        <v>136</v>
      </c>
      <c r="E879" s="257" t="s">
        <v>1</v>
      </c>
      <c r="F879" s="258" t="s">
        <v>1082</v>
      </c>
      <c r="G879" s="256"/>
      <c r="H879" s="259">
        <v>9</v>
      </c>
      <c r="I879" s="260"/>
      <c r="J879" s="256"/>
      <c r="K879" s="256"/>
      <c r="L879" s="261"/>
      <c r="M879" s="262"/>
      <c r="N879" s="263"/>
      <c r="O879" s="263"/>
      <c r="P879" s="263"/>
      <c r="Q879" s="263"/>
      <c r="R879" s="263"/>
      <c r="S879" s="263"/>
      <c r="T879" s="264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65" t="s">
        <v>136</v>
      </c>
      <c r="AU879" s="265" t="s">
        <v>89</v>
      </c>
      <c r="AV879" s="13" t="s">
        <v>89</v>
      </c>
      <c r="AW879" s="13" t="s">
        <v>34</v>
      </c>
      <c r="AX879" s="13" t="s">
        <v>79</v>
      </c>
      <c r="AY879" s="265" t="s">
        <v>125</v>
      </c>
    </row>
    <row r="880" s="13" customFormat="1">
      <c r="A880" s="13"/>
      <c r="B880" s="255"/>
      <c r="C880" s="256"/>
      <c r="D880" s="251" t="s">
        <v>136</v>
      </c>
      <c r="E880" s="257" t="s">
        <v>1</v>
      </c>
      <c r="F880" s="258" t="s">
        <v>1083</v>
      </c>
      <c r="G880" s="256"/>
      <c r="H880" s="259">
        <v>8</v>
      </c>
      <c r="I880" s="260"/>
      <c r="J880" s="256"/>
      <c r="K880" s="256"/>
      <c r="L880" s="261"/>
      <c r="M880" s="262"/>
      <c r="N880" s="263"/>
      <c r="O880" s="263"/>
      <c r="P880" s="263"/>
      <c r="Q880" s="263"/>
      <c r="R880" s="263"/>
      <c r="S880" s="263"/>
      <c r="T880" s="264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65" t="s">
        <v>136</v>
      </c>
      <c r="AU880" s="265" t="s">
        <v>89</v>
      </c>
      <c r="AV880" s="13" t="s">
        <v>89</v>
      </c>
      <c r="AW880" s="13" t="s">
        <v>34</v>
      </c>
      <c r="AX880" s="13" t="s">
        <v>79</v>
      </c>
      <c r="AY880" s="265" t="s">
        <v>125</v>
      </c>
    </row>
    <row r="881" s="13" customFormat="1">
      <c r="A881" s="13"/>
      <c r="B881" s="255"/>
      <c r="C881" s="256"/>
      <c r="D881" s="251" t="s">
        <v>136</v>
      </c>
      <c r="E881" s="257" t="s">
        <v>1</v>
      </c>
      <c r="F881" s="258" t="s">
        <v>1084</v>
      </c>
      <c r="G881" s="256"/>
      <c r="H881" s="259">
        <v>3</v>
      </c>
      <c r="I881" s="260"/>
      <c r="J881" s="256"/>
      <c r="K881" s="256"/>
      <c r="L881" s="261"/>
      <c r="M881" s="262"/>
      <c r="N881" s="263"/>
      <c r="O881" s="263"/>
      <c r="P881" s="263"/>
      <c r="Q881" s="263"/>
      <c r="R881" s="263"/>
      <c r="S881" s="263"/>
      <c r="T881" s="264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65" t="s">
        <v>136</v>
      </c>
      <c r="AU881" s="265" t="s">
        <v>89</v>
      </c>
      <c r="AV881" s="13" t="s">
        <v>89</v>
      </c>
      <c r="AW881" s="13" t="s">
        <v>34</v>
      </c>
      <c r="AX881" s="13" t="s">
        <v>79</v>
      </c>
      <c r="AY881" s="265" t="s">
        <v>125</v>
      </c>
    </row>
    <row r="882" s="13" customFormat="1">
      <c r="A882" s="13"/>
      <c r="B882" s="255"/>
      <c r="C882" s="256"/>
      <c r="D882" s="251" t="s">
        <v>136</v>
      </c>
      <c r="E882" s="257" t="s">
        <v>1</v>
      </c>
      <c r="F882" s="258" t="s">
        <v>1085</v>
      </c>
      <c r="G882" s="256"/>
      <c r="H882" s="259">
        <v>209</v>
      </c>
      <c r="I882" s="260"/>
      <c r="J882" s="256"/>
      <c r="K882" s="256"/>
      <c r="L882" s="261"/>
      <c r="M882" s="262"/>
      <c r="N882" s="263"/>
      <c r="O882" s="263"/>
      <c r="P882" s="263"/>
      <c r="Q882" s="263"/>
      <c r="R882" s="263"/>
      <c r="S882" s="263"/>
      <c r="T882" s="264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65" t="s">
        <v>136</v>
      </c>
      <c r="AU882" s="265" t="s">
        <v>89</v>
      </c>
      <c r="AV882" s="13" t="s">
        <v>89</v>
      </c>
      <c r="AW882" s="13" t="s">
        <v>34</v>
      </c>
      <c r="AX882" s="13" t="s">
        <v>79</v>
      </c>
      <c r="AY882" s="265" t="s">
        <v>125</v>
      </c>
    </row>
    <row r="883" s="13" customFormat="1">
      <c r="A883" s="13"/>
      <c r="B883" s="255"/>
      <c r="C883" s="256"/>
      <c r="D883" s="251" t="s">
        <v>136</v>
      </c>
      <c r="E883" s="257" t="s">
        <v>1</v>
      </c>
      <c r="F883" s="258" t="s">
        <v>1086</v>
      </c>
      <c r="G883" s="256"/>
      <c r="H883" s="259">
        <v>170.88</v>
      </c>
      <c r="I883" s="260"/>
      <c r="J883" s="256"/>
      <c r="K883" s="256"/>
      <c r="L883" s="261"/>
      <c r="M883" s="262"/>
      <c r="N883" s="263"/>
      <c r="O883" s="263"/>
      <c r="P883" s="263"/>
      <c r="Q883" s="263"/>
      <c r="R883" s="263"/>
      <c r="S883" s="263"/>
      <c r="T883" s="26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65" t="s">
        <v>136</v>
      </c>
      <c r="AU883" s="265" t="s">
        <v>89</v>
      </c>
      <c r="AV883" s="13" t="s">
        <v>89</v>
      </c>
      <c r="AW883" s="13" t="s">
        <v>34</v>
      </c>
      <c r="AX883" s="13" t="s">
        <v>79</v>
      </c>
      <c r="AY883" s="265" t="s">
        <v>125</v>
      </c>
    </row>
    <row r="884" s="13" customFormat="1">
      <c r="A884" s="13"/>
      <c r="B884" s="255"/>
      <c r="C884" s="256"/>
      <c r="D884" s="251" t="s">
        <v>136</v>
      </c>
      <c r="E884" s="257" t="s">
        <v>1</v>
      </c>
      <c r="F884" s="258" t="s">
        <v>1087</v>
      </c>
      <c r="G884" s="256"/>
      <c r="H884" s="259">
        <v>64</v>
      </c>
      <c r="I884" s="260"/>
      <c r="J884" s="256"/>
      <c r="K884" s="256"/>
      <c r="L884" s="261"/>
      <c r="M884" s="262"/>
      <c r="N884" s="263"/>
      <c r="O884" s="263"/>
      <c r="P884" s="263"/>
      <c r="Q884" s="263"/>
      <c r="R884" s="263"/>
      <c r="S884" s="263"/>
      <c r="T884" s="264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65" t="s">
        <v>136</v>
      </c>
      <c r="AU884" s="265" t="s">
        <v>89</v>
      </c>
      <c r="AV884" s="13" t="s">
        <v>89</v>
      </c>
      <c r="AW884" s="13" t="s">
        <v>34</v>
      </c>
      <c r="AX884" s="13" t="s">
        <v>79</v>
      </c>
      <c r="AY884" s="265" t="s">
        <v>125</v>
      </c>
    </row>
    <row r="885" s="13" customFormat="1">
      <c r="A885" s="13"/>
      <c r="B885" s="255"/>
      <c r="C885" s="256"/>
      <c r="D885" s="251" t="s">
        <v>136</v>
      </c>
      <c r="E885" s="257" t="s">
        <v>1</v>
      </c>
      <c r="F885" s="258" t="s">
        <v>1088</v>
      </c>
      <c r="G885" s="256"/>
      <c r="H885" s="259">
        <v>14</v>
      </c>
      <c r="I885" s="260"/>
      <c r="J885" s="256"/>
      <c r="K885" s="256"/>
      <c r="L885" s="261"/>
      <c r="M885" s="262"/>
      <c r="N885" s="263"/>
      <c r="O885" s="263"/>
      <c r="P885" s="263"/>
      <c r="Q885" s="263"/>
      <c r="R885" s="263"/>
      <c r="S885" s="263"/>
      <c r="T885" s="264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65" t="s">
        <v>136</v>
      </c>
      <c r="AU885" s="265" t="s">
        <v>89</v>
      </c>
      <c r="AV885" s="13" t="s">
        <v>89</v>
      </c>
      <c r="AW885" s="13" t="s">
        <v>34</v>
      </c>
      <c r="AX885" s="13" t="s">
        <v>79</v>
      </c>
      <c r="AY885" s="265" t="s">
        <v>125</v>
      </c>
    </row>
    <row r="886" s="13" customFormat="1">
      <c r="A886" s="13"/>
      <c r="B886" s="255"/>
      <c r="C886" s="256"/>
      <c r="D886" s="251" t="s">
        <v>136</v>
      </c>
      <c r="E886" s="257" t="s">
        <v>1</v>
      </c>
      <c r="F886" s="258" t="s">
        <v>1089</v>
      </c>
      <c r="G886" s="256"/>
      <c r="H886" s="259">
        <v>78.284999999999997</v>
      </c>
      <c r="I886" s="260"/>
      <c r="J886" s="256"/>
      <c r="K886" s="256"/>
      <c r="L886" s="261"/>
      <c r="M886" s="262"/>
      <c r="N886" s="263"/>
      <c r="O886" s="263"/>
      <c r="P886" s="263"/>
      <c r="Q886" s="263"/>
      <c r="R886" s="263"/>
      <c r="S886" s="263"/>
      <c r="T886" s="264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65" t="s">
        <v>136</v>
      </c>
      <c r="AU886" s="265" t="s">
        <v>89</v>
      </c>
      <c r="AV886" s="13" t="s">
        <v>89</v>
      </c>
      <c r="AW886" s="13" t="s">
        <v>34</v>
      </c>
      <c r="AX886" s="13" t="s">
        <v>79</v>
      </c>
      <c r="AY886" s="265" t="s">
        <v>125</v>
      </c>
    </row>
    <row r="887" s="13" customFormat="1">
      <c r="A887" s="13"/>
      <c r="B887" s="255"/>
      <c r="C887" s="256"/>
      <c r="D887" s="251" t="s">
        <v>136</v>
      </c>
      <c r="E887" s="257" t="s">
        <v>1</v>
      </c>
      <c r="F887" s="258" t="s">
        <v>1090</v>
      </c>
      <c r="G887" s="256"/>
      <c r="H887" s="259">
        <v>78</v>
      </c>
      <c r="I887" s="260"/>
      <c r="J887" s="256"/>
      <c r="K887" s="256"/>
      <c r="L887" s="261"/>
      <c r="M887" s="262"/>
      <c r="N887" s="263"/>
      <c r="O887" s="263"/>
      <c r="P887" s="263"/>
      <c r="Q887" s="263"/>
      <c r="R887" s="263"/>
      <c r="S887" s="263"/>
      <c r="T887" s="264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65" t="s">
        <v>136</v>
      </c>
      <c r="AU887" s="265" t="s">
        <v>89</v>
      </c>
      <c r="AV887" s="13" t="s">
        <v>89</v>
      </c>
      <c r="AW887" s="13" t="s">
        <v>34</v>
      </c>
      <c r="AX887" s="13" t="s">
        <v>79</v>
      </c>
      <c r="AY887" s="265" t="s">
        <v>125</v>
      </c>
    </row>
    <row r="888" s="13" customFormat="1">
      <c r="A888" s="13"/>
      <c r="B888" s="255"/>
      <c r="C888" s="256"/>
      <c r="D888" s="251" t="s">
        <v>136</v>
      </c>
      <c r="E888" s="257" t="s">
        <v>1</v>
      </c>
      <c r="F888" s="258" t="s">
        <v>1091</v>
      </c>
      <c r="G888" s="256"/>
      <c r="H888" s="259">
        <v>26.699999999999999</v>
      </c>
      <c r="I888" s="260"/>
      <c r="J888" s="256"/>
      <c r="K888" s="256"/>
      <c r="L888" s="261"/>
      <c r="M888" s="262"/>
      <c r="N888" s="263"/>
      <c r="O888" s="263"/>
      <c r="P888" s="263"/>
      <c r="Q888" s="263"/>
      <c r="R888" s="263"/>
      <c r="S888" s="263"/>
      <c r="T888" s="264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65" t="s">
        <v>136</v>
      </c>
      <c r="AU888" s="265" t="s">
        <v>89</v>
      </c>
      <c r="AV888" s="13" t="s">
        <v>89</v>
      </c>
      <c r="AW888" s="13" t="s">
        <v>34</v>
      </c>
      <c r="AX888" s="13" t="s">
        <v>79</v>
      </c>
      <c r="AY888" s="265" t="s">
        <v>125</v>
      </c>
    </row>
    <row r="889" s="13" customFormat="1">
      <c r="A889" s="13"/>
      <c r="B889" s="255"/>
      <c r="C889" s="256"/>
      <c r="D889" s="251" t="s">
        <v>136</v>
      </c>
      <c r="E889" s="257" t="s">
        <v>1</v>
      </c>
      <c r="F889" s="258" t="s">
        <v>1092</v>
      </c>
      <c r="G889" s="256"/>
      <c r="H889" s="259">
        <v>37.700000000000003</v>
      </c>
      <c r="I889" s="260"/>
      <c r="J889" s="256"/>
      <c r="K889" s="256"/>
      <c r="L889" s="261"/>
      <c r="M889" s="262"/>
      <c r="N889" s="263"/>
      <c r="O889" s="263"/>
      <c r="P889" s="263"/>
      <c r="Q889" s="263"/>
      <c r="R889" s="263"/>
      <c r="S889" s="263"/>
      <c r="T889" s="264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65" t="s">
        <v>136</v>
      </c>
      <c r="AU889" s="265" t="s">
        <v>89</v>
      </c>
      <c r="AV889" s="13" t="s">
        <v>89</v>
      </c>
      <c r="AW889" s="13" t="s">
        <v>34</v>
      </c>
      <c r="AX889" s="13" t="s">
        <v>79</v>
      </c>
      <c r="AY889" s="265" t="s">
        <v>125</v>
      </c>
    </row>
    <row r="890" s="13" customFormat="1">
      <c r="A890" s="13"/>
      <c r="B890" s="255"/>
      <c r="C890" s="256"/>
      <c r="D890" s="251" t="s">
        <v>136</v>
      </c>
      <c r="E890" s="257" t="s">
        <v>1</v>
      </c>
      <c r="F890" s="258" t="s">
        <v>1093</v>
      </c>
      <c r="G890" s="256"/>
      <c r="H890" s="259">
        <v>52.299999999999997</v>
      </c>
      <c r="I890" s="260"/>
      <c r="J890" s="256"/>
      <c r="K890" s="256"/>
      <c r="L890" s="261"/>
      <c r="M890" s="262"/>
      <c r="N890" s="263"/>
      <c r="O890" s="263"/>
      <c r="P890" s="263"/>
      <c r="Q890" s="263"/>
      <c r="R890" s="263"/>
      <c r="S890" s="263"/>
      <c r="T890" s="264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65" t="s">
        <v>136</v>
      </c>
      <c r="AU890" s="265" t="s">
        <v>89</v>
      </c>
      <c r="AV890" s="13" t="s">
        <v>89</v>
      </c>
      <c r="AW890" s="13" t="s">
        <v>34</v>
      </c>
      <c r="AX890" s="13" t="s">
        <v>79</v>
      </c>
      <c r="AY890" s="265" t="s">
        <v>125</v>
      </c>
    </row>
    <row r="891" s="13" customFormat="1">
      <c r="A891" s="13"/>
      <c r="B891" s="255"/>
      <c r="C891" s="256"/>
      <c r="D891" s="251" t="s">
        <v>136</v>
      </c>
      <c r="E891" s="257" t="s">
        <v>1</v>
      </c>
      <c r="F891" s="258" t="s">
        <v>1094</v>
      </c>
      <c r="G891" s="256"/>
      <c r="H891" s="259">
        <v>26.18</v>
      </c>
      <c r="I891" s="260"/>
      <c r="J891" s="256"/>
      <c r="K891" s="256"/>
      <c r="L891" s="261"/>
      <c r="M891" s="262"/>
      <c r="N891" s="263"/>
      <c r="O891" s="263"/>
      <c r="P891" s="263"/>
      <c r="Q891" s="263"/>
      <c r="R891" s="263"/>
      <c r="S891" s="263"/>
      <c r="T891" s="264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65" t="s">
        <v>136</v>
      </c>
      <c r="AU891" s="265" t="s">
        <v>89</v>
      </c>
      <c r="AV891" s="13" t="s">
        <v>89</v>
      </c>
      <c r="AW891" s="13" t="s">
        <v>34</v>
      </c>
      <c r="AX891" s="13" t="s">
        <v>79</v>
      </c>
      <c r="AY891" s="265" t="s">
        <v>125</v>
      </c>
    </row>
    <row r="892" s="13" customFormat="1">
      <c r="A892" s="13"/>
      <c r="B892" s="255"/>
      <c r="C892" s="256"/>
      <c r="D892" s="251" t="s">
        <v>136</v>
      </c>
      <c r="E892" s="257" t="s">
        <v>1</v>
      </c>
      <c r="F892" s="258" t="s">
        <v>1095</v>
      </c>
      <c r="G892" s="256"/>
      <c r="H892" s="259">
        <v>7.1500000000000004</v>
      </c>
      <c r="I892" s="260"/>
      <c r="J892" s="256"/>
      <c r="K892" s="256"/>
      <c r="L892" s="261"/>
      <c r="M892" s="262"/>
      <c r="N892" s="263"/>
      <c r="O892" s="263"/>
      <c r="P892" s="263"/>
      <c r="Q892" s="263"/>
      <c r="R892" s="263"/>
      <c r="S892" s="263"/>
      <c r="T892" s="264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65" t="s">
        <v>136</v>
      </c>
      <c r="AU892" s="265" t="s">
        <v>89</v>
      </c>
      <c r="AV892" s="13" t="s">
        <v>89</v>
      </c>
      <c r="AW892" s="13" t="s">
        <v>34</v>
      </c>
      <c r="AX892" s="13" t="s">
        <v>79</v>
      </c>
      <c r="AY892" s="265" t="s">
        <v>125</v>
      </c>
    </row>
    <row r="893" s="13" customFormat="1">
      <c r="A893" s="13"/>
      <c r="B893" s="255"/>
      <c r="C893" s="256"/>
      <c r="D893" s="251" t="s">
        <v>136</v>
      </c>
      <c r="E893" s="257" t="s">
        <v>1</v>
      </c>
      <c r="F893" s="258" t="s">
        <v>1096</v>
      </c>
      <c r="G893" s="256"/>
      <c r="H893" s="259">
        <v>24.800000000000001</v>
      </c>
      <c r="I893" s="260"/>
      <c r="J893" s="256"/>
      <c r="K893" s="256"/>
      <c r="L893" s="261"/>
      <c r="M893" s="262"/>
      <c r="N893" s="263"/>
      <c r="O893" s="263"/>
      <c r="P893" s="263"/>
      <c r="Q893" s="263"/>
      <c r="R893" s="263"/>
      <c r="S893" s="263"/>
      <c r="T893" s="264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65" t="s">
        <v>136</v>
      </c>
      <c r="AU893" s="265" t="s">
        <v>89</v>
      </c>
      <c r="AV893" s="13" t="s">
        <v>89</v>
      </c>
      <c r="AW893" s="13" t="s">
        <v>34</v>
      </c>
      <c r="AX893" s="13" t="s">
        <v>79</v>
      </c>
      <c r="AY893" s="265" t="s">
        <v>125</v>
      </c>
    </row>
    <row r="894" s="13" customFormat="1">
      <c r="A894" s="13"/>
      <c r="B894" s="255"/>
      <c r="C894" s="256"/>
      <c r="D894" s="251" t="s">
        <v>136</v>
      </c>
      <c r="E894" s="257" t="s">
        <v>1</v>
      </c>
      <c r="F894" s="258" t="s">
        <v>1097</v>
      </c>
      <c r="G894" s="256"/>
      <c r="H894" s="259">
        <v>9.0500000000000007</v>
      </c>
      <c r="I894" s="260"/>
      <c r="J894" s="256"/>
      <c r="K894" s="256"/>
      <c r="L894" s="261"/>
      <c r="M894" s="262"/>
      <c r="N894" s="263"/>
      <c r="O894" s="263"/>
      <c r="P894" s="263"/>
      <c r="Q894" s="263"/>
      <c r="R894" s="263"/>
      <c r="S894" s="263"/>
      <c r="T894" s="264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65" t="s">
        <v>136</v>
      </c>
      <c r="AU894" s="265" t="s">
        <v>89</v>
      </c>
      <c r="AV894" s="13" t="s">
        <v>89</v>
      </c>
      <c r="AW894" s="13" t="s">
        <v>34</v>
      </c>
      <c r="AX894" s="13" t="s">
        <v>79</v>
      </c>
      <c r="AY894" s="265" t="s">
        <v>125</v>
      </c>
    </row>
    <row r="895" s="13" customFormat="1">
      <c r="A895" s="13"/>
      <c r="B895" s="255"/>
      <c r="C895" s="256"/>
      <c r="D895" s="251" t="s">
        <v>136</v>
      </c>
      <c r="E895" s="257" t="s">
        <v>1</v>
      </c>
      <c r="F895" s="258" t="s">
        <v>1098</v>
      </c>
      <c r="G895" s="256"/>
      <c r="H895" s="259">
        <v>4.4100000000000001</v>
      </c>
      <c r="I895" s="260"/>
      <c r="J895" s="256"/>
      <c r="K895" s="256"/>
      <c r="L895" s="261"/>
      <c r="M895" s="262"/>
      <c r="N895" s="263"/>
      <c r="O895" s="263"/>
      <c r="P895" s="263"/>
      <c r="Q895" s="263"/>
      <c r="R895" s="263"/>
      <c r="S895" s="263"/>
      <c r="T895" s="26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65" t="s">
        <v>136</v>
      </c>
      <c r="AU895" s="265" t="s">
        <v>89</v>
      </c>
      <c r="AV895" s="13" t="s">
        <v>89</v>
      </c>
      <c r="AW895" s="13" t="s">
        <v>34</v>
      </c>
      <c r="AX895" s="13" t="s">
        <v>79</v>
      </c>
      <c r="AY895" s="265" t="s">
        <v>125</v>
      </c>
    </row>
    <row r="896" s="13" customFormat="1">
      <c r="A896" s="13"/>
      <c r="B896" s="255"/>
      <c r="C896" s="256"/>
      <c r="D896" s="251" t="s">
        <v>136</v>
      </c>
      <c r="E896" s="257" t="s">
        <v>1</v>
      </c>
      <c r="F896" s="258" t="s">
        <v>1099</v>
      </c>
      <c r="G896" s="256"/>
      <c r="H896" s="259">
        <v>39</v>
      </c>
      <c r="I896" s="260"/>
      <c r="J896" s="256"/>
      <c r="K896" s="256"/>
      <c r="L896" s="261"/>
      <c r="M896" s="262"/>
      <c r="N896" s="263"/>
      <c r="O896" s="263"/>
      <c r="P896" s="263"/>
      <c r="Q896" s="263"/>
      <c r="R896" s="263"/>
      <c r="S896" s="263"/>
      <c r="T896" s="264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65" t="s">
        <v>136</v>
      </c>
      <c r="AU896" s="265" t="s">
        <v>89</v>
      </c>
      <c r="AV896" s="13" t="s">
        <v>89</v>
      </c>
      <c r="AW896" s="13" t="s">
        <v>34</v>
      </c>
      <c r="AX896" s="13" t="s">
        <v>79</v>
      </c>
      <c r="AY896" s="265" t="s">
        <v>125</v>
      </c>
    </row>
    <row r="897" s="13" customFormat="1">
      <c r="A897" s="13"/>
      <c r="B897" s="255"/>
      <c r="C897" s="256"/>
      <c r="D897" s="251" t="s">
        <v>136</v>
      </c>
      <c r="E897" s="257" t="s">
        <v>1</v>
      </c>
      <c r="F897" s="258" t="s">
        <v>1100</v>
      </c>
      <c r="G897" s="256"/>
      <c r="H897" s="259">
        <v>60</v>
      </c>
      <c r="I897" s="260"/>
      <c r="J897" s="256"/>
      <c r="K897" s="256"/>
      <c r="L897" s="261"/>
      <c r="M897" s="262"/>
      <c r="N897" s="263"/>
      <c r="O897" s="263"/>
      <c r="P897" s="263"/>
      <c r="Q897" s="263"/>
      <c r="R897" s="263"/>
      <c r="S897" s="263"/>
      <c r="T897" s="264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65" t="s">
        <v>136</v>
      </c>
      <c r="AU897" s="265" t="s">
        <v>89</v>
      </c>
      <c r="AV897" s="13" t="s">
        <v>89</v>
      </c>
      <c r="AW897" s="13" t="s">
        <v>34</v>
      </c>
      <c r="AX897" s="13" t="s">
        <v>79</v>
      </c>
      <c r="AY897" s="265" t="s">
        <v>125</v>
      </c>
    </row>
    <row r="898" s="13" customFormat="1">
      <c r="A898" s="13"/>
      <c r="B898" s="255"/>
      <c r="C898" s="256"/>
      <c r="D898" s="251" t="s">
        <v>136</v>
      </c>
      <c r="E898" s="257" t="s">
        <v>1</v>
      </c>
      <c r="F898" s="258" t="s">
        <v>1101</v>
      </c>
      <c r="G898" s="256"/>
      <c r="H898" s="259">
        <v>16.375</v>
      </c>
      <c r="I898" s="260"/>
      <c r="J898" s="256"/>
      <c r="K898" s="256"/>
      <c r="L898" s="261"/>
      <c r="M898" s="262"/>
      <c r="N898" s="263"/>
      <c r="O898" s="263"/>
      <c r="P898" s="263"/>
      <c r="Q898" s="263"/>
      <c r="R898" s="263"/>
      <c r="S898" s="263"/>
      <c r="T898" s="264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65" t="s">
        <v>136</v>
      </c>
      <c r="AU898" s="265" t="s">
        <v>89</v>
      </c>
      <c r="AV898" s="13" t="s">
        <v>89</v>
      </c>
      <c r="AW898" s="13" t="s">
        <v>34</v>
      </c>
      <c r="AX898" s="13" t="s">
        <v>79</v>
      </c>
      <c r="AY898" s="265" t="s">
        <v>125</v>
      </c>
    </row>
    <row r="899" s="13" customFormat="1">
      <c r="A899" s="13"/>
      <c r="B899" s="255"/>
      <c r="C899" s="256"/>
      <c r="D899" s="251" t="s">
        <v>136</v>
      </c>
      <c r="E899" s="257" t="s">
        <v>1</v>
      </c>
      <c r="F899" s="258" t="s">
        <v>1102</v>
      </c>
      <c r="G899" s="256"/>
      <c r="H899" s="259">
        <v>27.625</v>
      </c>
      <c r="I899" s="260"/>
      <c r="J899" s="256"/>
      <c r="K899" s="256"/>
      <c r="L899" s="261"/>
      <c r="M899" s="262"/>
      <c r="N899" s="263"/>
      <c r="O899" s="263"/>
      <c r="P899" s="263"/>
      <c r="Q899" s="263"/>
      <c r="R899" s="263"/>
      <c r="S899" s="263"/>
      <c r="T899" s="264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65" t="s">
        <v>136</v>
      </c>
      <c r="AU899" s="265" t="s">
        <v>89</v>
      </c>
      <c r="AV899" s="13" t="s">
        <v>89</v>
      </c>
      <c r="AW899" s="13" t="s">
        <v>34</v>
      </c>
      <c r="AX899" s="13" t="s">
        <v>79</v>
      </c>
      <c r="AY899" s="265" t="s">
        <v>125</v>
      </c>
    </row>
    <row r="900" s="13" customFormat="1">
      <c r="A900" s="13"/>
      <c r="B900" s="255"/>
      <c r="C900" s="256"/>
      <c r="D900" s="251" t="s">
        <v>136</v>
      </c>
      <c r="E900" s="257" t="s">
        <v>1</v>
      </c>
      <c r="F900" s="258" t="s">
        <v>1103</v>
      </c>
      <c r="G900" s="256"/>
      <c r="H900" s="259">
        <v>20</v>
      </c>
      <c r="I900" s="260"/>
      <c r="J900" s="256"/>
      <c r="K900" s="256"/>
      <c r="L900" s="261"/>
      <c r="M900" s="262"/>
      <c r="N900" s="263"/>
      <c r="O900" s="263"/>
      <c r="P900" s="263"/>
      <c r="Q900" s="263"/>
      <c r="R900" s="263"/>
      <c r="S900" s="263"/>
      <c r="T900" s="264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65" t="s">
        <v>136</v>
      </c>
      <c r="AU900" s="265" t="s">
        <v>89</v>
      </c>
      <c r="AV900" s="13" t="s">
        <v>89</v>
      </c>
      <c r="AW900" s="13" t="s">
        <v>34</v>
      </c>
      <c r="AX900" s="13" t="s">
        <v>79</v>
      </c>
      <c r="AY900" s="265" t="s">
        <v>125</v>
      </c>
    </row>
    <row r="901" s="14" customFormat="1">
      <c r="A901" s="14"/>
      <c r="B901" s="266"/>
      <c r="C901" s="267"/>
      <c r="D901" s="251" t="s">
        <v>136</v>
      </c>
      <c r="E901" s="268" t="s">
        <v>1</v>
      </c>
      <c r="F901" s="269" t="s">
        <v>167</v>
      </c>
      <c r="G901" s="267"/>
      <c r="H901" s="270">
        <v>1139.7349999999997</v>
      </c>
      <c r="I901" s="271"/>
      <c r="J901" s="267"/>
      <c r="K901" s="267"/>
      <c r="L901" s="272"/>
      <c r="M901" s="273"/>
      <c r="N901" s="274"/>
      <c r="O901" s="274"/>
      <c r="P901" s="274"/>
      <c r="Q901" s="274"/>
      <c r="R901" s="274"/>
      <c r="S901" s="274"/>
      <c r="T901" s="275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76" t="s">
        <v>136</v>
      </c>
      <c r="AU901" s="276" t="s">
        <v>89</v>
      </c>
      <c r="AV901" s="14" t="s">
        <v>132</v>
      </c>
      <c r="AW901" s="14" t="s">
        <v>34</v>
      </c>
      <c r="AX901" s="14" t="s">
        <v>87</v>
      </c>
      <c r="AY901" s="276" t="s">
        <v>125</v>
      </c>
    </row>
    <row r="902" s="2" customFormat="1" ht="16.5" customHeight="1">
      <c r="A902" s="39"/>
      <c r="B902" s="40"/>
      <c r="C902" s="292" t="s">
        <v>1104</v>
      </c>
      <c r="D902" s="292" t="s">
        <v>263</v>
      </c>
      <c r="E902" s="293" t="s">
        <v>1105</v>
      </c>
      <c r="F902" s="294" t="s">
        <v>1106</v>
      </c>
      <c r="G902" s="295" t="s">
        <v>131</v>
      </c>
      <c r="H902" s="296">
        <v>18.236999999999998</v>
      </c>
      <c r="I902" s="297"/>
      <c r="J902" s="298">
        <f>ROUND(I902*H902,2)</f>
        <v>0</v>
      </c>
      <c r="K902" s="299"/>
      <c r="L902" s="300"/>
      <c r="M902" s="301" t="s">
        <v>1</v>
      </c>
      <c r="N902" s="302" t="s">
        <v>44</v>
      </c>
      <c r="O902" s="92"/>
      <c r="P902" s="247">
        <f>O902*H902</f>
        <v>0</v>
      </c>
      <c r="Q902" s="247">
        <v>0.55000000000000004</v>
      </c>
      <c r="R902" s="247">
        <f>Q902*H902</f>
        <v>10.03035</v>
      </c>
      <c r="S902" s="247">
        <v>0</v>
      </c>
      <c r="T902" s="248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49" t="s">
        <v>434</v>
      </c>
      <c r="AT902" s="249" t="s">
        <v>263</v>
      </c>
      <c r="AU902" s="249" t="s">
        <v>89</v>
      </c>
      <c r="AY902" s="18" t="s">
        <v>125</v>
      </c>
      <c r="BE902" s="250">
        <f>IF(N902="základní",J902,0)</f>
        <v>0</v>
      </c>
      <c r="BF902" s="250">
        <f>IF(N902="snížená",J902,0)</f>
        <v>0</v>
      </c>
      <c r="BG902" s="250">
        <f>IF(N902="zákl. přenesená",J902,0)</f>
        <v>0</v>
      </c>
      <c r="BH902" s="250">
        <f>IF(N902="sníž. přenesená",J902,0)</f>
        <v>0</v>
      </c>
      <c r="BI902" s="250">
        <f>IF(N902="nulová",J902,0)</f>
        <v>0</v>
      </c>
      <c r="BJ902" s="18" t="s">
        <v>87</v>
      </c>
      <c r="BK902" s="250">
        <f>ROUND(I902*H902,2)</f>
        <v>0</v>
      </c>
      <c r="BL902" s="18" t="s">
        <v>322</v>
      </c>
      <c r="BM902" s="249" t="s">
        <v>1107</v>
      </c>
    </row>
    <row r="903" s="2" customFormat="1">
      <c r="A903" s="39"/>
      <c r="B903" s="40"/>
      <c r="C903" s="41"/>
      <c r="D903" s="251" t="s">
        <v>134</v>
      </c>
      <c r="E903" s="41"/>
      <c r="F903" s="252" t="s">
        <v>1106</v>
      </c>
      <c r="G903" s="41"/>
      <c r="H903" s="41"/>
      <c r="I903" s="145"/>
      <c r="J903" s="41"/>
      <c r="K903" s="41"/>
      <c r="L903" s="45"/>
      <c r="M903" s="253"/>
      <c r="N903" s="254"/>
      <c r="O903" s="92"/>
      <c r="P903" s="92"/>
      <c r="Q903" s="92"/>
      <c r="R903" s="92"/>
      <c r="S903" s="92"/>
      <c r="T903" s="93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T903" s="18" t="s">
        <v>134</v>
      </c>
      <c r="AU903" s="18" t="s">
        <v>89</v>
      </c>
    </row>
    <row r="904" s="13" customFormat="1">
      <c r="A904" s="13"/>
      <c r="B904" s="255"/>
      <c r="C904" s="256"/>
      <c r="D904" s="251" t="s">
        <v>136</v>
      </c>
      <c r="E904" s="257" t="s">
        <v>1</v>
      </c>
      <c r="F904" s="258" t="s">
        <v>1108</v>
      </c>
      <c r="G904" s="256"/>
      <c r="H904" s="259">
        <v>3.0859999999999999</v>
      </c>
      <c r="I904" s="260"/>
      <c r="J904" s="256"/>
      <c r="K904" s="256"/>
      <c r="L904" s="261"/>
      <c r="M904" s="262"/>
      <c r="N904" s="263"/>
      <c r="O904" s="263"/>
      <c r="P904" s="263"/>
      <c r="Q904" s="263"/>
      <c r="R904" s="263"/>
      <c r="S904" s="263"/>
      <c r="T904" s="264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65" t="s">
        <v>136</v>
      </c>
      <c r="AU904" s="265" t="s">
        <v>89</v>
      </c>
      <c r="AV904" s="13" t="s">
        <v>89</v>
      </c>
      <c r="AW904" s="13" t="s">
        <v>34</v>
      </c>
      <c r="AX904" s="13" t="s">
        <v>79</v>
      </c>
      <c r="AY904" s="265" t="s">
        <v>125</v>
      </c>
    </row>
    <row r="905" s="13" customFormat="1">
      <c r="A905" s="13"/>
      <c r="B905" s="255"/>
      <c r="C905" s="256"/>
      <c r="D905" s="251" t="s">
        <v>136</v>
      </c>
      <c r="E905" s="257" t="s">
        <v>1</v>
      </c>
      <c r="F905" s="258" t="s">
        <v>1109</v>
      </c>
      <c r="G905" s="256"/>
      <c r="H905" s="259">
        <v>0.17999999999999999</v>
      </c>
      <c r="I905" s="260"/>
      <c r="J905" s="256"/>
      <c r="K905" s="256"/>
      <c r="L905" s="261"/>
      <c r="M905" s="262"/>
      <c r="N905" s="263"/>
      <c r="O905" s="263"/>
      <c r="P905" s="263"/>
      <c r="Q905" s="263"/>
      <c r="R905" s="263"/>
      <c r="S905" s="263"/>
      <c r="T905" s="264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65" t="s">
        <v>136</v>
      </c>
      <c r="AU905" s="265" t="s">
        <v>89</v>
      </c>
      <c r="AV905" s="13" t="s">
        <v>89</v>
      </c>
      <c r="AW905" s="13" t="s">
        <v>34</v>
      </c>
      <c r="AX905" s="13" t="s">
        <v>79</v>
      </c>
      <c r="AY905" s="265" t="s">
        <v>125</v>
      </c>
    </row>
    <row r="906" s="13" customFormat="1">
      <c r="A906" s="13"/>
      <c r="B906" s="255"/>
      <c r="C906" s="256"/>
      <c r="D906" s="251" t="s">
        <v>136</v>
      </c>
      <c r="E906" s="257" t="s">
        <v>1</v>
      </c>
      <c r="F906" s="258" t="s">
        <v>1110</v>
      </c>
      <c r="G906" s="256"/>
      <c r="H906" s="259">
        <v>0.16</v>
      </c>
      <c r="I906" s="260"/>
      <c r="J906" s="256"/>
      <c r="K906" s="256"/>
      <c r="L906" s="261"/>
      <c r="M906" s="262"/>
      <c r="N906" s="263"/>
      <c r="O906" s="263"/>
      <c r="P906" s="263"/>
      <c r="Q906" s="263"/>
      <c r="R906" s="263"/>
      <c r="S906" s="263"/>
      <c r="T906" s="264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65" t="s">
        <v>136</v>
      </c>
      <c r="AU906" s="265" t="s">
        <v>89</v>
      </c>
      <c r="AV906" s="13" t="s">
        <v>89</v>
      </c>
      <c r="AW906" s="13" t="s">
        <v>34</v>
      </c>
      <c r="AX906" s="13" t="s">
        <v>79</v>
      </c>
      <c r="AY906" s="265" t="s">
        <v>125</v>
      </c>
    </row>
    <row r="907" s="13" customFormat="1">
      <c r="A907" s="13"/>
      <c r="B907" s="255"/>
      <c r="C907" s="256"/>
      <c r="D907" s="251" t="s">
        <v>136</v>
      </c>
      <c r="E907" s="257" t="s">
        <v>1</v>
      </c>
      <c r="F907" s="258" t="s">
        <v>1111</v>
      </c>
      <c r="G907" s="256"/>
      <c r="H907" s="259">
        <v>0.059999999999999998</v>
      </c>
      <c r="I907" s="260"/>
      <c r="J907" s="256"/>
      <c r="K907" s="256"/>
      <c r="L907" s="261"/>
      <c r="M907" s="262"/>
      <c r="N907" s="263"/>
      <c r="O907" s="263"/>
      <c r="P907" s="263"/>
      <c r="Q907" s="263"/>
      <c r="R907" s="263"/>
      <c r="S907" s="263"/>
      <c r="T907" s="264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65" t="s">
        <v>136</v>
      </c>
      <c r="AU907" s="265" t="s">
        <v>89</v>
      </c>
      <c r="AV907" s="13" t="s">
        <v>89</v>
      </c>
      <c r="AW907" s="13" t="s">
        <v>34</v>
      </c>
      <c r="AX907" s="13" t="s">
        <v>79</v>
      </c>
      <c r="AY907" s="265" t="s">
        <v>125</v>
      </c>
    </row>
    <row r="908" s="13" customFormat="1">
      <c r="A908" s="13"/>
      <c r="B908" s="255"/>
      <c r="C908" s="256"/>
      <c r="D908" s="251" t="s">
        <v>136</v>
      </c>
      <c r="E908" s="257" t="s">
        <v>1</v>
      </c>
      <c r="F908" s="258" t="s">
        <v>1112</v>
      </c>
      <c r="G908" s="256"/>
      <c r="H908" s="259">
        <v>3.0099999999999998</v>
      </c>
      <c r="I908" s="260"/>
      <c r="J908" s="256"/>
      <c r="K908" s="256"/>
      <c r="L908" s="261"/>
      <c r="M908" s="262"/>
      <c r="N908" s="263"/>
      <c r="O908" s="263"/>
      <c r="P908" s="263"/>
      <c r="Q908" s="263"/>
      <c r="R908" s="263"/>
      <c r="S908" s="263"/>
      <c r="T908" s="264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65" t="s">
        <v>136</v>
      </c>
      <c r="AU908" s="265" t="s">
        <v>89</v>
      </c>
      <c r="AV908" s="13" t="s">
        <v>89</v>
      </c>
      <c r="AW908" s="13" t="s">
        <v>34</v>
      </c>
      <c r="AX908" s="13" t="s">
        <v>79</v>
      </c>
      <c r="AY908" s="265" t="s">
        <v>125</v>
      </c>
    </row>
    <row r="909" s="13" customFormat="1">
      <c r="A909" s="13"/>
      <c r="B909" s="255"/>
      <c r="C909" s="256"/>
      <c r="D909" s="251" t="s">
        <v>136</v>
      </c>
      <c r="E909" s="257" t="s">
        <v>1</v>
      </c>
      <c r="F909" s="258" t="s">
        <v>1113</v>
      </c>
      <c r="G909" s="256"/>
      <c r="H909" s="259">
        <v>2.4609999999999999</v>
      </c>
      <c r="I909" s="260"/>
      <c r="J909" s="256"/>
      <c r="K909" s="256"/>
      <c r="L909" s="261"/>
      <c r="M909" s="262"/>
      <c r="N909" s="263"/>
      <c r="O909" s="263"/>
      <c r="P909" s="263"/>
      <c r="Q909" s="263"/>
      <c r="R909" s="263"/>
      <c r="S909" s="263"/>
      <c r="T909" s="264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65" t="s">
        <v>136</v>
      </c>
      <c r="AU909" s="265" t="s">
        <v>89</v>
      </c>
      <c r="AV909" s="13" t="s">
        <v>89</v>
      </c>
      <c r="AW909" s="13" t="s">
        <v>34</v>
      </c>
      <c r="AX909" s="13" t="s">
        <v>79</v>
      </c>
      <c r="AY909" s="265" t="s">
        <v>125</v>
      </c>
    </row>
    <row r="910" s="13" customFormat="1">
      <c r="A910" s="13"/>
      <c r="B910" s="255"/>
      <c r="C910" s="256"/>
      <c r="D910" s="251" t="s">
        <v>136</v>
      </c>
      <c r="E910" s="257" t="s">
        <v>1</v>
      </c>
      <c r="F910" s="258" t="s">
        <v>1114</v>
      </c>
      <c r="G910" s="256"/>
      <c r="H910" s="259">
        <v>0.92200000000000004</v>
      </c>
      <c r="I910" s="260"/>
      <c r="J910" s="256"/>
      <c r="K910" s="256"/>
      <c r="L910" s="261"/>
      <c r="M910" s="262"/>
      <c r="N910" s="263"/>
      <c r="O910" s="263"/>
      <c r="P910" s="263"/>
      <c r="Q910" s="263"/>
      <c r="R910" s="263"/>
      <c r="S910" s="263"/>
      <c r="T910" s="264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65" t="s">
        <v>136</v>
      </c>
      <c r="AU910" s="265" t="s">
        <v>89</v>
      </c>
      <c r="AV910" s="13" t="s">
        <v>89</v>
      </c>
      <c r="AW910" s="13" t="s">
        <v>34</v>
      </c>
      <c r="AX910" s="13" t="s">
        <v>79</v>
      </c>
      <c r="AY910" s="265" t="s">
        <v>125</v>
      </c>
    </row>
    <row r="911" s="13" customFormat="1">
      <c r="A911" s="13"/>
      <c r="B911" s="255"/>
      <c r="C911" s="256"/>
      <c r="D911" s="251" t="s">
        <v>136</v>
      </c>
      <c r="E911" s="257" t="s">
        <v>1</v>
      </c>
      <c r="F911" s="258" t="s">
        <v>1115</v>
      </c>
      <c r="G911" s="256"/>
      <c r="H911" s="259">
        <v>0.20200000000000001</v>
      </c>
      <c r="I911" s="260"/>
      <c r="J911" s="256"/>
      <c r="K911" s="256"/>
      <c r="L911" s="261"/>
      <c r="M911" s="262"/>
      <c r="N911" s="263"/>
      <c r="O911" s="263"/>
      <c r="P911" s="263"/>
      <c r="Q911" s="263"/>
      <c r="R911" s="263"/>
      <c r="S911" s="263"/>
      <c r="T911" s="264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65" t="s">
        <v>136</v>
      </c>
      <c r="AU911" s="265" t="s">
        <v>89</v>
      </c>
      <c r="AV911" s="13" t="s">
        <v>89</v>
      </c>
      <c r="AW911" s="13" t="s">
        <v>34</v>
      </c>
      <c r="AX911" s="13" t="s">
        <v>79</v>
      </c>
      <c r="AY911" s="265" t="s">
        <v>125</v>
      </c>
    </row>
    <row r="912" s="13" customFormat="1">
      <c r="A912" s="13"/>
      <c r="B912" s="255"/>
      <c r="C912" s="256"/>
      <c r="D912" s="251" t="s">
        <v>136</v>
      </c>
      <c r="E912" s="257" t="s">
        <v>1</v>
      </c>
      <c r="F912" s="258" t="s">
        <v>1116</v>
      </c>
      <c r="G912" s="256"/>
      <c r="H912" s="259">
        <v>1.002</v>
      </c>
      <c r="I912" s="260"/>
      <c r="J912" s="256"/>
      <c r="K912" s="256"/>
      <c r="L912" s="261"/>
      <c r="M912" s="262"/>
      <c r="N912" s="263"/>
      <c r="O912" s="263"/>
      <c r="P912" s="263"/>
      <c r="Q912" s="263"/>
      <c r="R912" s="263"/>
      <c r="S912" s="263"/>
      <c r="T912" s="264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65" t="s">
        <v>136</v>
      </c>
      <c r="AU912" s="265" t="s">
        <v>89</v>
      </c>
      <c r="AV912" s="13" t="s">
        <v>89</v>
      </c>
      <c r="AW912" s="13" t="s">
        <v>34</v>
      </c>
      <c r="AX912" s="13" t="s">
        <v>79</v>
      </c>
      <c r="AY912" s="265" t="s">
        <v>125</v>
      </c>
    </row>
    <row r="913" s="13" customFormat="1">
      <c r="A913" s="13"/>
      <c r="B913" s="255"/>
      <c r="C913" s="256"/>
      <c r="D913" s="251" t="s">
        <v>136</v>
      </c>
      <c r="E913" s="257" t="s">
        <v>1</v>
      </c>
      <c r="F913" s="258" t="s">
        <v>1117</v>
      </c>
      <c r="G913" s="256"/>
      <c r="H913" s="259">
        <v>1.123</v>
      </c>
      <c r="I913" s="260"/>
      <c r="J913" s="256"/>
      <c r="K913" s="256"/>
      <c r="L913" s="261"/>
      <c r="M913" s="262"/>
      <c r="N913" s="263"/>
      <c r="O913" s="263"/>
      <c r="P913" s="263"/>
      <c r="Q913" s="263"/>
      <c r="R913" s="263"/>
      <c r="S913" s="263"/>
      <c r="T913" s="264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65" t="s">
        <v>136</v>
      </c>
      <c r="AU913" s="265" t="s">
        <v>89</v>
      </c>
      <c r="AV913" s="13" t="s">
        <v>89</v>
      </c>
      <c r="AW913" s="13" t="s">
        <v>34</v>
      </c>
      <c r="AX913" s="13" t="s">
        <v>79</v>
      </c>
      <c r="AY913" s="265" t="s">
        <v>125</v>
      </c>
    </row>
    <row r="914" s="13" customFormat="1">
      <c r="A914" s="13"/>
      <c r="B914" s="255"/>
      <c r="C914" s="256"/>
      <c r="D914" s="251" t="s">
        <v>136</v>
      </c>
      <c r="E914" s="257" t="s">
        <v>1</v>
      </c>
      <c r="F914" s="258" t="s">
        <v>1118</v>
      </c>
      <c r="G914" s="256"/>
      <c r="H914" s="259">
        <v>0.38400000000000001</v>
      </c>
      <c r="I914" s="260"/>
      <c r="J914" s="256"/>
      <c r="K914" s="256"/>
      <c r="L914" s="261"/>
      <c r="M914" s="262"/>
      <c r="N914" s="263"/>
      <c r="O914" s="263"/>
      <c r="P914" s="263"/>
      <c r="Q914" s="263"/>
      <c r="R914" s="263"/>
      <c r="S914" s="263"/>
      <c r="T914" s="264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65" t="s">
        <v>136</v>
      </c>
      <c r="AU914" s="265" t="s">
        <v>89</v>
      </c>
      <c r="AV914" s="13" t="s">
        <v>89</v>
      </c>
      <c r="AW914" s="13" t="s">
        <v>34</v>
      </c>
      <c r="AX914" s="13" t="s">
        <v>79</v>
      </c>
      <c r="AY914" s="265" t="s">
        <v>125</v>
      </c>
    </row>
    <row r="915" s="13" customFormat="1">
      <c r="A915" s="13"/>
      <c r="B915" s="255"/>
      <c r="C915" s="256"/>
      <c r="D915" s="251" t="s">
        <v>136</v>
      </c>
      <c r="E915" s="257" t="s">
        <v>1</v>
      </c>
      <c r="F915" s="258" t="s">
        <v>1119</v>
      </c>
      <c r="G915" s="256"/>
      <c r="H915" s="259">
        <v>0.54300000000000004</v>
      </c>
      <c r="I915" s="260"/>
      <c r="J915" s="256"/>
      <c r="K915" s="256"/>
      <c r="L915" s="261"/>
      <c r="M915" s="262"/>
      <c r="N915" s="263"/>
      <c r="O915" s="263"/>
      <c r="P915" s="263"/>
      <c r="Q915" s="263"/>
      <c r="R915" s="263"/>
      <c r="S915" s="263"/>
      <c r="T915" s="264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65" t="s">
        <v>136</v>
      </c>
      <c r="AU915" s="265" t="s">
        <v>89</v>
      </c>
      <c r="AV915" s="13" t="s">
        <v>89</v>
      </c>
      <c r="AW915" s="13" t="s">
        <v>34</v>
      </c>
      <c r="AX915" s="13" t="s">
        <v>79</v>
      </c>
      <c r="AY915" s="265" t="s">
        <v>125</v>
      </c>
    </row>
    <row r="916" s="13" customFormat="1">
      <c r="A916" s="13"/>
      <c r="B916" s="255"/>
      <c r="C916" s="256"/>
      <c r="D916" s="251" t="s">
        <v>136</v>
      </c>
      <c r="E916" s="257" t="s">
        <v>1</v>
      </c>
      <c r="F916" s="258" t="s">
        <v>1120</v>
      </c>
      <c r="G916" s="256"/>
      <c r="H916" s="259">
        <v>0.66900000000000004</v>
      </c>
      <c r="I916" s="260"/>
      <c r="J916" s="256"/>
      <c r="K916" s="256"/>
      <c r="L916" s="261"/>
      <c r="M916" s="262"/>
      <c r="N916" s="263"/>
      <c r="O916" s="263"/>
      <c r="P916" s="263"/>
      <c r="Q916" s="263"/>
      <c r="R916" s="263"/>
      <c r="S916" s="263"/>
      <c r="T916" s="264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65" t="s">
        <v>136</v>
      </c>
      <c r="AU916" s="265" t="s">
        <v>89</v>
      </c>
      <c r="AV916" s="13" t="s">
        <v>89</v>
      </c>
      <c r="AW916" s="13" t="s">
        <v>34</v>
      </c>
      <c r="AX916" s="13" t="s">
        <v>79</v>
      </c>
      <c r="AY916" s="265" t="s">
        <v>125</v>
      </c>
    </row>
    <row r="917" s="13" customFormat="1">
      <c r="A917" s="13"/>
      <c r="B917" s="255"/>
      <c r="C917" s="256"/>
      <c r="D917" s="251" t="s">
        <v>136</v>
      </c>
      <c r="E917" s="257" t="s">
        <v>1</v>
      </c>
      <c r="F917" s="258" t="s">
        <v>1121</v>
      </c>
      <c r="G917" s="256"/>
      <c r="H917" s="259">
        <v>0.44</v>
      </c>
      <c r="I917" s="260"/>
      <c r="J917" s="256"/>
      <c r="K917" s="256"/>
      <c r="L917" s="261"/>
      <c r="M917" s="262"/>
      <c r="N917" s="263"/>
      <c r="O917" s="263"/>
      <c r="P917" s="263"/>
      <c r="Q917" s="263"/>
      <c r="R917" s="263"/>
      <c r="S917" s="263"/>
      <c r="T917" s="264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65" t="s">
        <v>136</v>
      </c>
      <c r="AU917" s="265" t="s">
        <v>89</v>
      </c>
      <c r="AV917" s="13" t="s">
        <v>89</v>
      </c>
      <c r="AW917" s="13" t="s">
        <v>34</v>
      </c>
      <c r="AX917" s="13" t="s">
        <v>79</v>
      </c>
      <c r="AY917" s="265" t="s">
        <v>125</v>
      </c>
    </row>
    <row r="918" s="13" customFormat="1">
      <c r="A918" s="13"/>
      <c r="B918" s="255"/>
      <c r="C918" s="256"/>
      <c r="D918" s="251" t="s">
        <v>136</v>
      </c>
      <c r="E918" s="257" t="s">
        <v>1</v>
      </c>
      <c r="F918" s="258" t="s">
        <v>1122</v>
      </c>
      <c r="G918" s="256"/>
      <c r="H918" s="259">
        <v>0.12</v>
      </c>
      <c r="I918" s="260"/>
      <c r="J918" s="256"/>
      <c r="K918" s="256"/>
      <c r="L918" s="261"/>
      <c r="M918" s="262"/>
      <c r="N918" s="263"/>
      <c r="O918" s="263"/>
      <c r="P918" s="263"/>
      <c r="Q918" s="263"/>
      <c r="R918" s="263"/>
      <c r="S918" s="263"/>
      <c r="T918" s="264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65" t="s">
        <v>136</v>
      </c>
      <c r="AU918" s="265" t="s">
        <v>89</v>
      </c>
      <c r="AV918" s="13" t="s">
        <v>89</v>
      </c>
      <c r="AW918" s="13" t="s">
        <v>34</v>
      </c>
      <c r="AX918" s="13" t="s">
        <v>79</v>
      </c>
      <c r="AY918" s="265" t="s">
        <v>125</v>
      </c>
    </row>
    <row r="919" s="13" customFormat="1">
      <c r="A919" s="13"/>
      <c r="B919" s="255"/>
      <c r="C919" s="256"/>
      <c r="D919" s="251" t="s">
        <v>136</v>
      </c>
      <c r="E919" s="257" t="s">
        <v>1</v>
      </c>
      <c r="F919" s="258" t="s">
        <v>1123</v>
      </c>
      <c r="G919" s="256"/>
      <c r="H919" s="259">
        <v>0.41699999999999998</v>
      </c>
      <c r="I919" s="260"/>
      <c r="J919" s="256"/>
      <c r="K919" s="256"/>
      <c r="L919" s="261"/>
      <c r="M919" s="262"/>
      <c r="N919" s="263"/>
      <c r="O919" s="263"/>
      <c r="P919" s="263"/>
      <c r="Q919" s="263"/>
      <c r="R919" s="263"/>
      <c r="S919" s="263"/>
      <c r="T919" s="264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65" t="s">
        <v>136</v>
      </c>
      <c r="AU919" s="265" t="s">
        <v>89</v>
      </c>
      <c r="AV919" s="13" t="s">
        <v>89</v>
      </c>
      <c r="AW919" s="13" t="s">
        <v>34</v>
      </c>
      <c r="AX919" s="13" t="s">
        <v>79</v>
      </c>
      <c r="AY919" s="265" t="s">
        <v>125</v>
      </c>
    </row>
    <row r="920" s="13" customFormat="1">
      <c r="A920" s="13"/>
      <c r="B920" s="255"/>
      <c r="C920" s="256"/>
      <c r="D920" s="251" t="s">
        <v>136</v>
      </c>
      <c r="E920" s="257" t="s">
        <v>1</v>
      </c>
      <c r="F920" s="258" t="s">
        <v>1124</v>
      </c>
      <c r="G920" s="256"/>
      <c r="H920" s="259">
        <v>0.152</v>
      </c>
      <c r="I920" s="260"/>
      <c r="J920" s="256"/>
      <c r="K920" s="256"/>
      <c r="L920" s="261"/>
      <c r="M920" s="262"/>
      <c r="N920" s="263"/>
      <c r="O920" s="263"/>
      <c r="P920" s="263"/>
      <c r="Q920" s="263"/>
      <c r="R920" s="263"/>
      <c r="S920" s="263"/>
      <c r="T920" s="264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65" t="s">
        <v>136</v>
      </c>
      <c r="AU920" s="265" t="s">
        <v>89</v>
      </c>
      <c r="AV920" s="13" t="s">
        <v>89</v>
      </c>
      <c r="AW920" s="13" t="s">
        <v>34</v>
      </c>
      <c r="AX920" s="13" t="s">
        <v>79</v>
      </c>
      <c r="AY920" s="265" t="s">
        <v>125</v>
      </c>
    </row>
    <row r="921" s="13" customFormat="1">
      <c r="A921" s="13"/>
      <c r="B921" s="255"/>
      <c r="C921" s="256"/>
      <c r="D921" s="251" t="s">
        <v>136</v>
      </c>
      <c r="E921" s="257" t="s">
        <v>1</v>
      </c>
      <c r="F921" s="258" t="s">
        <v>1125</v>
      </c>
      <c r="G921" s="256"/>
      <c r="H921" s="259">
        <v>0.085999999999999993</v>
      </c>
      <c r="I921" s="260"/>
      <c r="J921" s="256"/>
      <c r="K921" s="256"/>
      <c r="L921" s="261"/>
      <c r="M921" s="262"/>
      <c r="N921" s="263"/>
      <c r="O921" s="263"/>
      <c r="P921" s="263"/>
      <c r="Q921" s="263"/>
      <c r="R921" s="263"/>
      <c r="S921" s="263"/>
      <c r="T921" s="264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65" t="s">
        <v>136</v>
      </c>
      <c r="AU921" s="265" t="s">
        <v>89</v>
      </c>
      <c r="AV921" s="13" t="s">
        <v>89</v>
      </c>
      <c r="AW921" s="13" t="s">
        <v>34</v>
      </c>
      <c r="AX921" s="13" t="s">
        <v>79</v>
      </c>
      <c r="AY921" s="265" t="s">
        <v>125</v>
      </c>
    </row>
    <row r="922" s="13" customFormat="1">
      <c r="A922" s="13"/>
      <c r="B922" s="255"/>
      <c r="C922" s="256"/>
      <c r="D922" s="251" t="s">
        <v>136</v>
      </c>
      <c r="E922" s="257" t="s">
        <v>1</v>
      </c>
      <c r="F922" s="258" t="s">
        <v>1126</v>
      </c>
      <c r="G922" s="256"/>
      <c r="H922" s="259">
        <v>0.76400000000000001</v>
      </c>
      <c r="I922" s="260"/>
      <c r="J922" s="256"/>
      <c r="K922" s="256"/>
      <c r="L922" s="261"/>
      <c r="M922" s="262"/>
      <c r="N922" s="263"/>
      <c r="O922" s="263"/>
      <c r="P922" s="263"/>
      <c r="Q922" s="263"/>
      <c r="R922" s="263"/>
      <c r="S922" s="263"/>
      <c r="T922" s="264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65" t="s">
        <v>136</v>
      </c>
      <c r="AU922" s="265" t="s">
        <v>89</v>
      </c>
      <c r="AV922" s="13" t="s">
        <v>89</v>
      </c>
      <c r="AW922" s="13" t="s">
        <v>34</v>
      </c>
      <c r="AX922" s="13" t="s">
        <v>79</v>
      </c>
      <c r="AY922" s="265" t="s">
        <v>125</v>
      </c>
    </row>
    <row r="923" s="13" customFormat="1">
      <c r="A923" s="13"/>
      <c r="B923" s="255"/>
      <c r="C923" s="256"/>
      <c r="D923" s="251" t="s">
        <v>136</v>
      </c>
      <c r="E923" s="257" t="s">
        <v>1</v>
      </c>
      <c r="F923" s="258" t="s">
        <v>1127</v>
      </c>
      <c r="G923" s="256"/>
      <c r="H923" s="259">
        <v>0.76800000000000002</v>
      </c>
      <c r="I923" s="260"/>
      <c r="J923" s="256"/>
      <c r="K923" s="256"/>
      <c r="L923" s="261"/>
      <c r="M923" s="262"/>
      <c r="N923" s="263"/>
      <c r="O923" s="263"/>
      <c r="P923" s="263"/>
      <c r="Q923" s="263"/>
      <c r="R923" s="263"/>
      <c r="S923" s="263"/>
      <c r="T923" s="264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65" t="s">
        <v>136</v>
      </c>
      <c r="AU923" s="265" t="s">
        <v>89</v>
      </c>
      <c r="AV923" s="13" t="s">
        <v>89</v>
      </c>
      <c r="AW923" s="13" t="s">
        <v>34</v>
      </c>
      <c r="AX923" s="13" t="s">
        <v>79</v>
      </c>
      <c r="AY923" s="265" t="s">
        <v>125</v>
      </c>
    </row>
    <row r="924" s="13" customFormat="1">
      <c r="A924" s="13"/>
      <c r="B924" s="255"/>
      <c r="C924" s="256"/>
      <c r="D924" s="251" t="s">
        <v>136</v>
      </c>
      <c r="E924" s="257" t="s">
        <v>1</v>
      </c>
      <c r="F924" s="258" t="s">
        <v>1128</v>
      </c>
      <c r="G924" s="256"/>
      <c r="H924" s="259">
        <v>0.20999999999999999</v>
      </c>
      <c r="I924" s="260"/>
      <c r="J924" s="256"/>
      <c r="K924" s="256"/>
      <c r="L924" s="261"/>
      <c r="M924" s="262"/>
      <c r="N924" s="263"/>
      <c r="O924" s="263"/>
      <c r="P924" s="263"/>
      <c r="Q924" s="263"/>
      <c r="R924" s="263"/>
      <c r="S924" s="263"/>
      <c r="T924" s="264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65" t="s">
        <v>136</v>
      </c>
      <c r="AU924" s="265" t="s">
        <v>89</v>
      </c>
      <c r="AV924" s="13" t="s">
        <v>89</v>
      </c>
      <c r="AW924" s="13" t="s">
        <v>34</v>
      </c>
      <c r="AX924" s="13" t="s">
        <v>79</v>
      </c>
      <c r="AY924" s="265" t="s">
        <v>125</v>
      </c>
    </row>
    <row r="925" s="13" customFormat="1">
      <c r="A925" s="13"/>
      <c r="B925" s="255"/>
      <c r="C925" s="256"/>
      <c r="D925" s="251" t="s">
        <v>136</v>
      </c>
      <c r="E925" s="257" t="s">
        <v>1</v>
      </c>
      <c r="F925" s="258" t="s">
        <v>1129</v>
      </c>
      <c r="G925" s="256"/>
      <c r="H925" s="259">
        <v>0.35399999999999998</v>
      </c>
      <c r="I925" s="260"/>
      <c r="J925" s="256"/>
      <c r="K925" s="256"/>
      <c r="L925" s="261"/>
      <c r="M925" s="262"/>
      <c r="N925" s="263"/>
      <c r="O925" s="263"/>
      <c r="P925" s="263"/>
      <c r="Q925" s="263"/>
      <c r="R925" s="263"/>
      <c r="S925" s="263"/>
      <c r="T925" s="264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65" t="s">
        <v>136</v>
      </c>
      <c r="AU925" s="265" t="s">
        <v>89</v>
      </c>
      <c r="AV925" s="13" t="s">
        <v>89</v>
      </c>
      <c r="AW925" s="13" t="s">
        <v>34</v>
      </c>
      <c r="AX925" s="13" t="s">
        <v>79</v>
      </c>
      <c r="AY925" s="265" t="s">
        <v>125</v>
      </c>
    </row>
    <row r="926" s="13" customFormat="1">
      <c r="A926" s="13"/>
      <c r="B926" s="255"/>
      <c r="C926" s="256"/>
      <c r="D926" s="251" t="s">
        <v>136</v>
      </c>
      <c r="E926" s="257" t="s">
        <v>1</v>
      </c>
      <c r="F926" s="258" t="s">
        <v>1130</v>
      </c>
      <c r="G926" s="256"/>
      <c r="H926" s="259">
        <v>0.25600000000000001</v>
      </c>
      <c r="I926" s="260"/>
      <c r="J926" s="256"/>
      <c r="K926" s="256"/>
      <c r="L926" s="261"/>
      <c r="M926" s="262"/>
      <c r="N926" s="263"/>
      <c r="O926" s="263"/>
      <c r="P926" s="263"/>
      <c r="Q926" s="263"/>
      <c r="R926" s="263"/>
      <c r="S926" s="263"/>
      <c r="T926" s="264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65" t="s">
        <v>136</v>
      </c>
      <c r="AU926" s="265" t="s">
        <v>89</v>
      </c>
      <c r="AV926" s="13" t="s">
        <v>89</v>
      </c>
      <c r="AW926" s="13" t="s">
        <v>34</v>
      </c>
      <c r="AX926" s="13" t="s">
        <v>79</v>
      </c>
      <c r="AY926" s="265" t="s">
        <v>125</v>
      </c>
    </row>
    <row r="927" s="14" customFormat="1">
      <c r="A927" s="14"/>
      <c r="B927" s="266"/>
      <c r="C927" s="267"/>
      <c r="D927" s="251" t="s">
        <v>136</v>
      </c>
      <c r="E927" s="268" t="s">
        <v>1</v>
      </c>
      <c r="F927" s="269" t="s">
        <v>167</v>
      </c>
      <c r="G927" s="267"/>
      <c r="H927" s="270">
        <v>17.369</v>
      </c>
      <c r="I927" s="271"/>
      <c r="J927" s="267"/>
      <c r="K927" s="267"/>
      <c r="L927" s="272"/>
      <c r="M927" s="273"/>
      <c r="N927" s="274"/>
      <c r="O927" s="274"/>
      <c r="P927" s="274"/>
      <c r="Q927" s="274"/>
      <c r="R927" s="274"/>
      <c r="S927" s="274"/>
      <c r="T927" s="275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76" t="s">
        <v>136</v>
      </c>
      <c r="AU927" s="276" t="s">
        <v>89</v>
      </c>
      <c r="AV927" s="14" t="s">
        <v>132</v>
      </c>
      <c r="AW927" s="14" t="s">
        <v>34</v>
      </c>
      <c r="AX927" s="14" t="s">
        <v>87</v>
      </c>
      <c r="AY927" s="276" t="s">
        <v>125</v>
      </c>
    </row>
    <row r="928" s="13" customFormat="1">
      <c r="A928" s="13"/>
      <c r="B928" s="255"/>
      <c r="C928" s="256"/>
      <c r="D928" s="251" t="s">
        <v>136</v>
      </c>
      <c r="E928" s="256"/>
      <c r="F928" s="258" t="s">
        <v>1131</v>
      </c>
      <c r="G928" s="256"/>
      <c r="H928" s="259">
        <v>18.236999999999998</v>
      </c>
      <c r="I928" s="260"/>
      <c r="J928" s="256"/>
      <c r="K928" s="256"/>
      <c r="L928" s="261"/>
      <c r="M928" s="262"/>
      <c r="N928" s="263"/>
      <c r="O928" s="263"/>
      <c r="P928" s="263"/>
      <c r="Q928" s="263"/>
      <c r="R928" s="263"/>
      <c r="S928" s="263"/>
      <c r="T928" s="264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65" t="s">
        <v>136</v>
      </c>
      <c r="AU928" s="265" t="s">
        <v>89</v>
      </c>
      <c r="AV928" s="13" t="s">
        <v>89</v>
      </c>
      <c r="AW928" s="13" t="s">
        <v>4</v>
      </c>
      <c r="AX928" s="13" t="s">
        <v>87</v>
      </c>
      <c r="AY928" s="265" t="s">
        <v>125</v>
      </c>
    </row>
    <row r="929" s="2" customFormat="1" ht="21.75" customHeight="1">
      <c r="A929" s="39"/>
      <c r="B929" s="40"/>
      <c r="C929" s="237" t="s">
        <v>1132</v>
      </c>
      <c r="D929" s="237" t="s">
        <v>128</v>
      </c>
      <c r="E929" s="238" t="s">
        <v>1133</v>
      </c>
      <c r="F929" s="239" t="s">
        <v>1134</v>
      </c>
      <c r="G929" s="240" t="s">
        <v>259</v>
      </c>
      <c r="H929" s="241">
        <v>41.350000000000001</v>
      </c>
      <c r="I929" s="242"/>
      <c r="J929" s="243">
        <f>ROUND(I929*H929,2)</f>
        <v>0</v>
      </c>
      <c r="K929" s="244"/>
      <c r="L929" s="45"/>
      <c r="M929" s="245" t="s">
        <v>1</v>
      </c>
      <c r="N929" s="246" t="s">
        <v>44</v>
      </c>
      <c r="O929" s="92"/>
      <c r="P929" s="247">
        <f>O929*H929</f>
        <v>0</v>
      </c>
      <c r="Q929" s="247">
        <v>0</v>
      </c>
      <c r="R929" s="247">
        <f>Q929*H929</f>
        <v>0</v>
      </c>
      <c r="S929" s="247">
        <v>0</v>
      </c>
      <c r="T929" s="248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49" t="s">
        <v>322</v>
      </c>
      <c r="AT929" s="249" t="s">
        <v>128</v>
      </c>
      <c r="AU929" s="249" t="s">
        <v>89</v>
      </c>
      <c r="AY929" s="18" t="s">
        <v>125</v>
      </c>
      <c r="BE929" s="250">
        <f>IF(N929="základní",J929,0)</f>
        <v>0</v>
      </c>
      <c r="BF929" s="250">
        <f>IF(N929="snížená",J929,0)</f>
        <v>0</v>
      </c>
      <c r="BG929" s="250">
        <f>IF(N929="zákl. přenesená",J929,0)</f>
        <v>0</v>
      </c>
      <c r="BH929" s="250">
        <f>IF(N929="sníž. přenesená",J929,0)</f>
        <v>0</v>
      </c>
      <c r="BI929" s="250">
        <f>IF(N929="nulová",J929,0)</f>
        <v>0</v>
      </c>
      <c r="BJ929" s="18" t="s">
        <v>87</v>
      </c>
      <c r="BK929" s="250">
        <f>ROUND(I929*H929,2)</f>
        <v>0</v>
      </c>
      <c r="BL929" s="18" t="s">
        <v>322</v>
      </c>
      <c r="BM929" s="249" t="s">
        <v>1135</v>
      </c>
    </row>
    <row r="930" s="2" customFormat="1">
      <c r="A930" s="39"/>
      <c r="B930" s="40"/>
      <c r="C930" s="41"/>
      <c r="D930" s="251" t="s">
        <v>134</v>
      </c>
      <c r="E930" s="41"/>
      <c r="F930" s="252" t="s">
        <v>1136</v>
      </c>
      <c r="G930" s="41"/>
      <c r="H930" s="41"/>
      <c r="I930" s="145"/>
      <c r="J930" s="41"/>
      <c r="K930" s="41"/>
      <c r="L930" s="45"/>
      <c r="M930" s="253"/>
      <c r="N930" s="254"/>
      <c r="O930" s="92"/>
      <c r="P930" s="92"/>
      <c r="Q930" s="92"/>
      <c r="R930" s="92"/>
      <c r="S930" s="92"/>
      <c r="T930" s="93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T930" s="18" t="s">
        <v>134</v>
      </c>
      <c r="AU930" s="18" t="s">
        <v>89</v>
      </c>
    </row>
    <row r="931" s="13" customFormat="1">
      <c r="A931" s="13"/>
      <c r="B931" s="255"/>
      <c r="C931" s="256"/>
      <c r="D931" s="251" t="s">
        <v>136</v>
      </c>
      <c r="E931" s="257" t="s">
        <v>1</v>
      </c>
      <c r="F931" s="258" t="s">
        <v>1137</v>
      </c>
      <c r="G931" s="256"/>
      <c r="H931" s="259">
        <v>13</v>
      </c>
      <c r="I931" s="260"/>
      <c r="J931" s="256"/>
      <c r="K931" s="256"/>
      <c r="L931" s="261"/>
      <c r="M931" s="262"/>
      <c r="N931" s="263"/>
      <c r="O931" s="263"/>
      <c r="P931" s="263"/>
      <c r="Q931" s="263"/>
      <c r="R931" s="263"/>
      <c r="S931" s="263"/>
      <c r="T931" s="264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65" t="s">
        <v>136</v>
      </c>
      <c r="AU931" s="265" t="s">
        <v>89</v>
      </c>
      <c r="AV931" s="13" t="s">
        <v>89</v>
      </c>
      <c r="AW931" s="13" t="s">
        <v>34</v>
      </c>
      <c r="AX931" s="13" t="s">
        <v>79</v>
      </c>
      <c r="AY931" s="265" t="s">
        <v>125</v>
      </c>
    </row>
    <row r="932" s="13" customFormat="1">
      <c r="A932" s="13"/>
      <c r="B932" s="255"/>
      <c r="C932" s="256"/>
      <c r="D932" s="251" t="s">
        <v>136</v>
      </c>
      <c r="E932" s="257" t="s">
        <v>1</v>
      </c>
      <c r="F932" s="258" t="s">
        <v>1138</v>
      </c>
      <c r="G932" s="256"/>
      <c r="H932" s="259">
        <v>2.48</v>
      </c>
      <c r="I932" s="260"/>
      <c r="J932" s="256"/>
      <c r="K932" s="256"/>
      <c r="L932" s="261"/>
      <c r="M932" s="262"/>
      <c r="N932" s="263"/>
      <c r="O932" s="263"/>
      <c r="P932" s="263"/>
      <c r="Q932" s="263"/>
      <c r="R932" s="263"/>
      <c r="S932" s="263"/>
      <c r="T932" s="264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65" t="s">
        <v>136</v>
      </c>
      <c r="AU932" s="265" t="s">
        <v>89</v>
      </c>
      <c r="AV932" s="13" t="s">
        <v>89</v>
      </c>
      <c r="AW932" s="13" t="s">
        <v>34</v>
      </c>
      <c r="AX932" s="13" t="s">
        <v>79</v>
      </c>
      <c r="AY932" s="265" t="s">
        <v>125</v>
      </c>
    </row>
    <row r="933" s="13" customFormat="1">
      <c r="A933" s="13"/>
      <c r="B933" s="255"/>
      <c r="C933" s="256"/>
      <c r="D933" s="251" t="s">
        <v>136</v>
      </c>
      <c r="E933" s="257" t="s">
        <v>1</v>
      </c>
      <c r="F933" s="258" t="s">
        <v>1139</v>
      </c>
      <c r="G933" s="256"/>
      <c r="H933" s="259">
        <v>2.98</v>
      </c>
      <c r="I933" s="260"/>
      <c r="J933" s="256"/>
      <c r="K933" s="256"/>
      <c r="L933" s="261"/>
      <c r="M933" s="262"/>
      <c r="N933" s="263"/>
      <c r="O933" s="263"/>
      <c r="P933" s="263"/>
      <c r="Q933" s="263"/>
      <c r="R933" s="263"/>
      <c r="S933" s="263"/>
      <c r="T933" s="264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65" t="s">
        <v>136</v>
      </c>
      <c r="AU933" s="265" t="s">
        <v>89</v>
      </c>
      <c r="AV933" s="13" t="s">
        <v>89</v>
      </c>
      <c r="AW933" s="13" t="s">
        <v>34</v>
      </c>
      <c r="AX933" s="13" t="s">
        <v>79</v>
      </c>
      <c r="AY933" s="265" t="s">
        <v>125</v>
      </c>
    </row>
    <row r="934" s="13" customFormat="1">
      <c r="A934" s="13"/>
      <c r="B934" s="255"/>
      <c r="C934" s="256"/>
      <c r="D934" s="251" t="s">
        <v>136</v>
      </c>
      <c r="E934" s="257" t="s">
        <v>1</v>
      </c>
      <c r="F934" s="258" t="s">
        <v>1140</v>
      </c>
      <c r="G934" s="256"/>
      <c r="H934" s="259">
        <v>2.7999999999999998</v>
      </c>
      <c r="I934" s="260"/>
      <c r="J934" s="256"/>
      <c r="K934" s="256"/>
      <c r="L934" s="261"/>
      <c r="M934" s="262"/>
      <c r="N934" s="263"/>
      <c r="O934" s="263"/>
      <c r="P934" s="263"/>
      <c r="Q934" s="263"/>
      <c r="R934" s="263"/>
      <c r="S934" s="263"/>
      <c r="T934" s="264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65" t="s">
        <v>136</v>
      </c>
      <c r="AU934" s="265" t="s">
        <v>89</v>
      </c>
      <c r="AV934" s="13" t="s">
        <v>89</v>
      </c>
      <c r="AW934" s="13" t="s">
        <v>34</v>
      </c>
      <c r="AX934" s="13" t="s">
        <v>79</v>
      </c>
      <c r="AY934" s="265" t="s">
        <v>125</v>
      </c>
    </row>
    <row r="935" s="13" customFormat="1">
      <c r="A935" s="13"/>
      <c r="B935" s="255"/>
      <c r="C935" s="256"/>
      <c r="D935" s="251" t="s">
        <v>136</v>
      </c>
      <c r="E935" s="257" t="s">
        <v>1</v>
      </c>
      <c r="F935" s="258" t="s">
        <v>1141</v>
      </c>
      <c r="G935" s="256"/>
      <c r="H935" s="259">
        <v>5</v>
      </c>
      <c r="I935" s="260"/>
      <c r="J935" s="256"/>
      <c r="K935" s="256"/>
      <c r="L935" s="261"/>
      <c r="M935" s="262"/>
      <c r="N935" s="263"/>
      <c r="O935" s="263"/>
      <c r="P935" s="263"/>
      <c r="Q935" s="263"/>
      <c r="R935" s="263"/>
      <c r="S935" s="263"/>
      <c r="T935" s="264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65" t="s">
        <v>136</v>
      </c>
      <c r="AU935" s="265" t="s">
        <v>89</v>
      </c>
      <c r="AV935" s="13" t="s">
        <v>89</v>
      </c>
      <c r="AW935" s="13" t="s">
        <v>34</v>
      </c>
      <c r="AX935" s="13" t="s">
        <v>79</v>
      </c>
      <c r="AY935" s="265" t="s">
        <v>125</v>
      </c>
    </row>
    <row r="936" s="13" customFormat="1">
      <c r="A936" s="13"/>
      <c r="B936" s="255"/>
      <c r="C936" s="256"/>
      <c r="D936" s="251" t="s">
        <v>136</v>
      </c>
      <c r="E936" s="257" t="s">
        <v>1</v>
      </c>
      <c r="F936" s="258" t="s">
        <v>1142</v>
      </c>
      <c r="G936" s="256"/>
      <c r="H936" s="259">
        <v>13.800000000000001</v>
      </c>
      <c r="I936" s="260"/>
      <c r="J936" s="256"/>
      <c r="K936" s="256"/>
      <c r="L936" s="261"/>
      <c r="M936" s="262"/>
      <c r="N936" s="263"/>
      <c r="O936" s="263"/>
      <c r="P936" s="263"/>
      <c r="Q936" s="263"/>
      <c r="R936" s="263"/>
      <c r="S936" s="263"/>
      <c r="T936" s="264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65" t="s">
        <v>136</v>
      </c>
      <c r="AU936" s="265" t="s">
        <v>89</v>
      </c>
      <c r="AV936" s="13" t="s">
        <v>89</v>
      </c>
      <c r="AW936" s="13" t="s">
        <v>34</v>
      </c>
      <c r="AX936" s="13" t="s">
        <v>79</v>
      </c>
      <c r="AY936" s="265" t="s">
        <v>125</v>
      </c>
    </row>
    <row r="937" s="13" customFormat="1">
      <c r="A937" s="13"/>
      <c r="B937" s="255"/>
      <c r="C937" s="256"/>
      <c r="D937" s="251" t="s">
        <v>136</v>
      </c>
      <c r="E937" s="257" t="s">
        <v>1</v>
      </c>
      <c r="F937" s="258" t="s">
        <v>1143</v>
      </c>
      <c r="G937" s="256"/>
      <c r="H937" s="259">
        <v>1.29</v>
      </c>
      <c r="I937" s="260"/>
      <c r="J937" s="256"/>
      <c r="K937" s="256"/>
      <c r="L937" s="261"/>
      <c r="M937" s="262"/>
      <c r="N937" s="263"/>
      <c r="O937" s="263"/>
      <c r="P937" s="263"/>
      <c r="Q937" s="263"/>
      <c r="R937" s="263"/>
      <c r="S937" s="263"/>
      <c r="T937" s="264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65" t="s">
        <v>136</v>
      </c>
      <c r="AU937" s="265" t="s">
        <v>89</v>
      </c>
      <c r="AV937" s="13" t="s">
        <v>89</v>
      </c>
      <c r="AW937" s="13" t="s">
        <v>34</v>
      </c>
      <c r="AX937" s="13" t="s">
        <v>79</v>
      </c>
      <c r="AY937" s="265" t="s">
        <v>125</v>
      </c>
    </row>
    <row r="938" s="14" customFormat="1">
      <c r="A938" s="14"/>
      <c r="B938" s="266"/>
      <c r="C938" s="267"/>
      <c r="D938" s="251" t="s">
        <v>136</v>
      </c>
      <c r="E938" s="268" t="s">
        <v>1</v>
      </c>
      <c r="F938" s="269" t="s">
        <v>167</v>
      </c>
      <c r="G938" s="267"/>
      <c r="H938" s="270">
        <v>41.350000000000001</v>
      </c>
      <c r="I938" s="271"/>
      <c r="J938" s="267"/>
      <c r="K938" s="267"/>
      <c r="L938" s="272"/>
      <c r="M938" s="273"/>
      <c r="N938" s="274"/>
      <c r="O938" s="274"/>
      <c r="P938" s="274"/>
      <c r="Q938" s="274"/>
      <c r="R938" s="274"/>
      <c r="S938" s="274"/>
      <c r="T938" s="275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76" t="s">
        <v>136</v>
      </c>
      <c r="AU938" s="276" t="s">
        <v>89</v>
      </c>
      <c r="AV938" s="14" t="s">
        <v>132</v>
      </c>
      <c r="AW938" s="14" t="s">
        <v>34</v>
      </c>
      <c r="AX938" s="14" t="s">
        <v>87</v>
      </c>
      <c r="AY938" s="276" t="s">
        <v>125</v>
      </c>
    </row>
    <row r="939" s="2" customFormat="1" ht="16.5" customHeight="1">
      <c r="A939" s="39"/>
      <c r="B939" s="40"/>
      <c r="C939" s="292" t="s">
        <v>1144</v>
      </c>
      <c r="D939" s="292" t="s">
        <v>263</v>
      </c>
      <c r="E939" s="293" t="s">
        <v>1145</v>
      </c>
      <c r="F939" s="294" t="s">
        <v>1146</v>
      </c>
      <c r="G939" s="295" t="s">
        <v>131</v>
      </c>
      <c r="H939" s="296">
        <v>1.1539999999999999</v>
      </c>
      <c r="I939" s="297"/>
      <c r="J939" s="298">
        <f>ROUND(I939*H939,2)</f>
        <v>0</v>
      </c>
      <c r="K939" s="299"/>
      <c r="L939" s="300"/>
      <c r="M939" s="301" t="s">
        <v>1</v>
      </c>
      <c r="N939" s="302" t="s">
        <v>44</v>
      </c>
      <c r="O939" s="92"/>
      <c r="P939" s="247">
        <f>O939*H939</f>
        <v>0</v>
      </c>
      <c r="Q939" s="247">
        <v>0.55000000000000004</v>
      </c>
      <c r="R939" s="247">
        <f>Q939*H939</f>
        <v>0.63470000000000004</v>
      </c>
      <c r="S939" s="247">
        <v>0</v>
      </c>
      <c r="T939" s="248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49" t="s">
        <v>434</v>
      </c>
      <c r="AT939" s="249" t="s">
        <v>263</v>
      </c>
      <c r="AU939" s="249" t="s">
        <v>89</v>
      </c>
      <c r="AY939" s="18" t="s">
        <v>125</v>
      </c>
      <c r="BE939" s="250">
        <f>IF(N939="základní",J939,0)</f>
        <v>0</v>
      </c>
      <c r="BF939" s="250">
        <f>IF(N939="snížená",J939,0)</f>
        <v>0</v>
      </c>
      <c r="BG939" s="250">
        <f>IF(N939="zákl. přenesená",J939,0)</f>
        <v>0</v>
      </c>
      <c r="BH939" s="250">
        <f>IF(N939="sníž. přenesená",J939,0)</f>
        <v>0</v>
      </c>
      <c r="BI939" s="250">
        <f>IF(N939="nulová",J939,0)</f>
        <v>0</v>
      </c>
      <c r="BJ939" s="18" t="s">
        <v>87</v>
      </c>
      <c r="BK939" s="250">
        <f>ROUND(I939*H939,2)</f>
        <v>0</v>
      </c>
      <c r="BL939" s="18" t="s">
        <v>322</v>
      </c>
      <c r="BM939" s="249" t="s">
        <v>1147</v>
      </c>
    </row>
    <row r="940" s="2" customFormat="1">
      <c r="A940" s="39"/>
      <c r="B940" s="40"/>
      <c r="C940" s="41"/>
      <c r="D940" s="251" t="s">
        <v>134</v>
      </c>
      <c r="E940" s="41"/>
      <c r="F940" s="252" t="s">
        <v>1146</v>
      </c>
      <c r="G940" s="41"/>
      <c r="H940" s="41"/>
      <c r="I940" s="145"/>
      <c r="J940" s="41"/>
      <c r="K940" s="41"/>
      <c r="L940" s="45"/>
      <c r="M940" s="253"/>
      <c r="N940" s="254"/>
      <c r="O940" s="92"/>
      <c r="P940" s="92"/>
      <c r="Q940" s="92"/>
      <c r="R940" s="92"/>
      <c r="S940" s="92"/>
      <c r="T940" s="93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T940" s="18" t="s">
        <v>134</v>
      </c>
      <c r="AU940" s="18" t="s">
        <v>89</v>
      </c>
    </row>
    <row r="941" s="13" customFormat="1">
      <c r="A941" s="13"/>
      <c r="B941" s="255"/>
      <c r="C941" s="256"/>
      <c r="D941" s="251" t="s">
        <v>136</v>
      </c>
      <c r="E941" s="257" t="s">
        <v>1</v>
      </c>
      <c r="F941" s="258" t="s">
        <v>1148</v>
      </c>
      <c r="G941" s="256"/>
      <c r="H941" s="259">
        <v>0.374</v>
      </c>
      <c r="I941" s="260"/>
      <c r="J941" s="256"/>
      <c r="K941" s="256"/>
      <c r="L941" s="261"/>
      <c r="M941" s="262"/>
      <c r="N941" s="263"/>
      <c r="O941" s="263"/>
      <c r="P941" s="263"/>
      <c r="Q941" s="263"/>
      <c r="R941" s="263"/>
      <c r="S941" s="263"/>
      <c r="T941" s="264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65" t="s">
        <v>136</v>
      </c>
      <c r="AU941" s="265" t="s">
        <v>89</v>
      </c>
      <c r="AV941" s="13" t="s">
        <v>89</v>
      </c>
      <c r="AW941" s="13" t="s">
        <v>34</v>
      </c>
      <c r="AX941" s="13" t="s">
        <v>79</v>
      </c>
      <c r="AY941" s="265" t="s">
        <v>125</v>
      </c>
    </row>
    <row r="942" s="13" customFormat="1">
      <c r="A942" s="13"/>
      <c r="B942" s="255"/>
      <c r="C942" s="256"/>
      <c r="D942" s="251" t="s">
        <v>136</v>
      </c>
      <c r="E942" s="257" t="s">
        <v>1</v>
      </c>
      <c r="F942" s="258" t="s">
        <v>1149</v>
      </c>
      <c r="G942" s="256"/>
      <c r="H942" s="259">
        <v>0.063</v>
      </c>
      <c r="I942" s="260"/>
      <c r="J942" s="256"/>
      <c r="K942" s="256"/>
      <c r="L942" s="261"/>
      <c r="M942" s="262"/>
      <c r="N942" s="263"/>
      <c r="O942" s="263"/>
      <c r="P942" s="263"/>
      <c r="Q942" s="263"/>
      <c r="R942" s="263"/>
      <c r="S942" s="263"/>
      <c r="T942" s="264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65" t="s">
        <v>136</v>
      </c>
      <c r="AU942" s="265" t="s">
        <v>89</v>
      </c>
      <c r="AV942" s="13" t="s">
        <v>89</v>
      </c>
      <c r="AW942" s="13" t="s">
        <v>34</v>
      </c>
      <c r="AX942" s="13" t="s">
        <v>79</v>
      </c>
      <c r="AY942" s="265" t="s">
        <v>125</v>
      </c>
    </row>
    <row r="943" s="13" customFormat="1">
      <c r="A943" s="13"/>
      <c r="B943" s="255"/>
      <c r="C943" s="256"/>
      <c r="D943" s="251" t="s">
        <v>136</v>
      </c>
      <c r="E943" s="257" t="s">
        <v>1</v>
      </c>
      <c r="F943" s="258" t="s">
        <v>1150</v>
      </c>
      <c r="G943" s="256"/>
      <c r="H943" s="259">
        <v>0.075999999999999998</v>
      </c>
      <c r="I943" s="260"/>
      <c r="J943" s="256"/>
      <c r="K943" s="256"/>
      <c r="L943" s="261"/>
      <c r="M943" s="262"/>
      <c r="N943" s="263"/>
      <c r="O943" s="263"/>
      <c r="P943" s="263"/>
      <c r="Q943" s="263"/>
      <c r="R943" s="263"/>
      <c r="S943" s="263"/>
      <c r="T943" s="264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65" t="s">
        <v>136</v>
      </c>
      <c r="AU943" s="265" t="s">
        <v>89</v>
      </c>
      <c r="AV943" s="13" t="s">
        <v>89</v>
      </c>
      <c r="AW943" s="13" t="s">
        <v>34</v>
      </c>
      <c r="AX943" s="13" t="s">
        <v>79</v>
      </c>
      <c r="AY943" s="265" t="s">
        <v>125</v>
      </c>
    </row>
    <row r="944" s="13" customFormat="1">
      <c r="A944" s="13"/>
      <c r="B944" s="255"/>
      <c r="C944" s="256"/>
      <c r="D944" s="251" t="s">
        <v>136</v>
      </c>
      <c r="E944" s="257" t="s">
        <v>1</v>
      </c>
      <c r="F944" s="258" t="s">
        <v>1151</v>
      </c>
      <c r="G944" s="256"/>
      <c r="H944" s="259">
        <v>0.071999999999999995</v>
      </c>
      <c r="I944" s="260"/>
      <c r="J944" s="256"/>
      <c r="K944" s="256"/>
      <c r="L944" s="261"/>
      <c r="M944" s="262"/>
      <c r="N944" s="263"/>
      <c r="O944" s="263"/>
      <c r="P944" s="263"/>
      <c r="Q944" s="263"/>
      <c r="R944" s="263"/>
      <c r="S944" s="263"/>
      <c r="T944" s="264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65" t="s">
        <v>136</v>
      </c>
      <c r="AU944" s="265" t="s">
        <v>89</v>
      </c>
      <c r="AV944" s="13" t="s">
        <v>89</v>
      </c>
      <c r="AW944" s="13" t="s">
        <v>34</v>
      </c>
      <c r="AX944" s="13" t="s">
        <v>79</v>
      </c>
      <c r="AY944" s="265" t="s">
        <v>125</v>
      </c>
    </row>
    <row r="945" s="13" customFormat="1">
      <c r="A945" s="13"/>
      <c r="B945" s="255"/>
      <c r="C945" s="256"/>
      <c r="D945" s="251" t="s">
        <v>136</v>
      </c>
      <c r="E945" s="257" t="s">
        <v>1</v>
      </c>
      <c r="F945" s="258" t="s">
        <v>1152</v>
      </c>
      <c r="G945" s="256"/>
      <c r="H945" s="259">
        <v>0.128</v>
      </c>
      <c r="I945" s="260"/>
      <c r="J945" s="256"/>
      <c r="K945" s="256"/>
      <c r="L945" s="261"/>
      <c r="M945" s="262"/>
      <c r="N945" s="263"/>
      <c r="O945" s="263"/>
      <c r="P945" s="263"/>
      <c r="Q945" s="263"/>
      <c r="R945" s="263"/>
      <c r="S945" s="263"/>
      <c r="T945" s="264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65" t="s">
        <v>136</v>
      </c>
      <c r="AU945" s="265" t="s">
        <v>89</v>
      </c>
      <c r="AV945" s="13" t="s">
        <v>89</v>
      </c>
      <c r="AW945" s="13" t="s">
        <v>34</v>
      </c>
      <c r="AX945" s="13" t="s">
        <v>79</v>
      </c>
      <c r="AY945" s="265" t="s">
        <v>125</v>
      </c>
    </row>
    <row r="946" s="13" customFormat="1">
      <c r="A946" s="13"/>
      <c r="B946" s="255"/>
      <c r="C946" s="256"/>
      <c r="D946" s="251" t="s">
        <v>136</v>
      </c>
      <c r="E946" s="257" t="s">
        <v>1</v>
      </c>
      <c r="F946" s="258" t="s">
        <v>1153</v>
      </c>
      <c r="G946" s="256"/>
      <c r="H946" s="259">
        <v>0.35299999999999998</v>
      </c>
      <c r="I946" s="260"/>
      <c r="J946" s="256"/>
      <c r="K946" s="256"/>
      <c r="L946" s="261"/>
      <c r="M946" s="262"/>
      <c r="N946" s="263"/>
      <c r="O946" s="263"/>
      <c r="P946" s="263"/>
      <c r="Q946" s="263"/>
      <c r="R946" s="263"/>
      <c r="S946" s="263"/>
      <c r="T946" s="264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65" t="s">
        <v>136</v>
      </c>
      <c r="AU946" s="265" t="s">
        <v>89</v>
      </c>
      <c r="AV946" s="13" t="s">
        <v>89</v>
      </c>
      <c r="AW946" s="13" t="s">
        <v>34</v>
      </c>
      <c r="AX946" s="13" t="s">
        <v>79</v>
      </c>
      <c r="AY946" s="265" t="s">
        <v>125</v>
      </c>
    </row>
    <row r="947" s="13" customFormat="1">
      <c r="A947" s="13"/>
      <c r="B947" s="255"/>
      <c r="C947" s="256"/>
      <c r="D947" s="251" t="s">
        <v>136</v>
      </c>
      <c r="E947" s="257" t="s">
        <v>1</v>
      </c>
      <c r="F947" s="258" t="s">
        <v>1154</v>
      </c>
      <c r="G947" s="256"/>
      <c r="H947" s="259">
        <v>0.033000000000000002</v>
      </c>
      <c r="I947" s="260"/>
      <c r="J947" s="256"/>
      <c r="K947" s="256"/>
      <c r="L947" s="261"/>
      <c r="M947" s="262"/>
      <c r="N947" s="263"/>
      <c r="O947" s="263"/>
      <c r="P947" s="263"/>
      <c r="Q947" s="263"/>
      <c r="R947" s="263"/>
      <c r="S947" s="263"/>
      <c r="T947" s="264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65" t="s">
        <v>136</v>
      </c>
      <c r="AU947" s="265" t="s">
        <v>89</v>
      </c>
      <c r="AV947" s="13" t="s">
        <v>89</v>
      </c>
      <c r="AW947" s="13" t="s">
        <v>34</v>
      </c>
      <c r="AX947" s="13" t="s">
        <v>79</v>
      </c>
      <c r="AY947" s="265" t="s">
        <v>125</v>
      </c>
    </row>
    <row r="948" s="14" customFormat="1">
      <c r="A948" s="14"/>
      <c r="B948" s="266"/>
      <c r="C948" s="267"/>
      <c r="D948" s="251" t="s">
        <v>136</v>
      </c>
      <c r="E948" s="268" t="s">
        <v>1</v>
      </c>
      <c r="F948" s="269" t="s">
        <v>167</v>
      </c>
      <c r="G948" s="267"/>
      <c r="H948" s="270">
        <v>1.0989999999999998</v>
      </c>
      <c r="I948" s="271"/>
      <c r="J948" s="267"/>
      <c r="K948" s="267"/>
      <c r="L948" s="272"/>
      <c r="M948" s="273"/>
      <c r="N948" s="274"/>
      <c r="O948" s="274"/>
      <c r="P948" s="274"/>
      <c r="Q948" s="274"/>
      <c r="R948" s="274"/>
      <c r="S948" s="274"/>
      <c r="T948" s="275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76" t="s">
        <v>136</v>
      </c>
      <c r="AU948" s="276" t="s">
        <v>89</v>
      </c>
      <c r="AV948" s="14" t="s">
        <v>132</v>
      </c>
      <c r="AW948" s="14" t="s">
        <v>34</v>
      </c>
      <c r="AX948" s="14" t="s">
        <v>87</v>
      </c>
      <c r="AY948" s="276" t="s">
        <v>125</v>
      </c>
    </row>
    <row r="949" s="13" customFormat="1">
      <c r="A949" s="13"/>
      <c r="B949" s="255"/>
      <c r="C949" s="256"/>
      <c r="D949" s="251" t="s">
        <v>136</v>
      </c>
      <c r="E949" s="256"/>
      <c r="F949" s="258" t="s">
        <v>1155</v>
      </c>
      <c r="G949" s="256"/>
      <c r="H949" s="259">
        <v>1.1539999999999999</v>
      </c>
      <c r="I949" s="260"/>
      <c r="J949" s="256"/>
      <c r="K949" s="256"/>
      <c r="L949" s="261"/>
      <c r="M949" s="262"/>
      <c r="N949" s="263"/>
      <c r="O949" s="263"/>
      <c r="P949" s="263"/>
      <c r="Q949" s="263"/>
      <c r="R949" s="263"/>
      <c r="S949" s="263"/>
      <c r="T949" s="264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65" t="s">
        <v>136</v>
      </c>
      <c r="AU949" s="265" t="s">
        <v>89</v>
      </c>
      <c r="AV949" s="13" t="s">
        <v>89</v>
      </c>
      <c r="AW949" s="13" t="s">
        <v>4</v>
      </c>
      <c r="AX949" s="13" t="s">
        <v>87</v>
      </c>
      <c r="AY949" s="265" t="s">
        <v>125</v>
      </c>
    </row>
    <row r="950" s="2" customFormat="1" ht="21.75" customHeight="1">
      <c r="A950" s="39"/>
      <c r="B950" s="40"/>
      <c r="C950" s="237" t="s">
        <v>1156</v>
      </c>
      <c r="D950" s="237" t="s">
        <v>128</v>
      </c>
      <c r="E950" s="238" t="s">
        <v>1157</v>
      </c>
      <c r="F950" s="239" t="s">
        <v>1158</v>
      </c>
      <c r="G950" s="240" t="s">
        <v>259</v>
      </c>
      <c r="H950" s="241">
        <v>92.950000000000003</v>
      </c>
      <c r="I950" s="242"/>
      <c r="J950" s="243">
        <f>ROUND(I950*H950,2)</f>
        <v>0</v>
      </c>
      <c r="K950" s="244"/>
      <c r="L950" s="45"/>
      <c r="M950" s="245" t="s">
        <v>1</v>
      </c>
      <c r="N950" s="246" t="s">
        <v>44</v>
      </c>
      <c r="O950" s="92"/>
      <c r="P950" s="247">
        <f>O950*H950</f>
        <v>0</v>
      </c>
      <c r="Q950" s="247">
        <v>0</v>
      </c>
      <c r="R950" s="247">
        <f>Q950*H950</f>
        <v>0</v>
      </c>
      <c r="S950" s="247">
        <v>0</v>
      </c>
      <c r="T950" s="248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49" t="s">
        <v>322</v>
      </c>
      <c r="AT950" s="249" t="s">
        <v>128</v>
      </c>
      <c r="AU950" s="249" t="s">
        <v>89</v>
      </c>
      <c r="AY950" s="18" t="s">
        <v>125</v>
      </c>
      <c r="BE950" s="250">
        <f>IF(N950="základní",J950,0)</f>
        <v>0</v>
      </c>
      <c r="BF950" s="250">
        <f>IF(N950="snížená",J950,0)</f>
        <v>0</v>
      </c>
      <c r="BG950" s="250">
        <f>IF(N950="zákl. přenesená",J950,0)</f>
        <v>0</v>
      </c>
      <c r="BH950" s="250">
        <f>IF(N950="sníž. přenesená",J950,0)</f>
        <v>0</v>
      </c>
      <c r="BI950" s="250">
        <f>IF(N950="nulová",J950,0)</f>
        <v>0</v>
      </c>
      <c r="BJ950" s="18" t="s">
        <v>87</v>
      </c>
      <c r="BK950" s="250">
        <f>ROUND(I950*H950,2)</f>
        <v>0</v>
      </c>
      <c r="BL950" s="18" t="s">
        <v>322</v>
      </c>
      <c r="BM950" s="249" t="s">
        <v>1159</v>
      </c>
    </row>
    <row r="951" s="2" customFormat="1">
      <c r="A951" s="39"/>
      <c r="B951" s="40"/>
      <c r="C951" s="41"/>
      <c r="D951" s="251" t="s">
        <v>134</v>
      </c>
      <c r="E951" s="41"/>
      <c r="F951" s="252" t="s">
        <v>1160</v>
      </c>
      <c r="G951" s="41"/>
      <c r="H951" s="41"/>
      <c r="I951" s="145"/>
      <c r="J951" s="41"/>
      <c r="K951" s="41"/>
      <c r="L951" s="45"/>
      <c r="M951" s="253"/>
      <c r="N951" s="254"/>
      <c r="O951" s="92"/>
      <c r="P951" s="92"/>
      <c r="Q951" s="92"/>
      <c r="R951" s="92"/>
      <c r="S951" s="92"/>
      <c r="T951" s="93"/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T951" s="18" t="s">
        <v>134</v>
      </c>
      <c r="AU951" s="18" t="s">
        <v>89</v>
      </c>
    </row>
    <row r="952" s="13" customFormat="1">
      <c r="A952" s="13"/>
      <c r="B952" s="255"/>
      <c r="C952" s="256"/>
      <c r="D952" s="251" t="s">
        <v>136</v>
      </c>
      <c r="E952" s="257" t="s">
        <v>1</v>
      </c>
      <c r="F952" s="258" t="s">
        <v>1161</v>
      </c>
      <c r="G952" s="256"/>
      <c r="H952" s="259">
        <v>16</v>
      </c>
      <c r="I952" s="260"/>
      <c r="J952" s="256"/>
      <c r="K952" s="256"/>
      <c r="L952" s="261"/>
      <c r="M952" s="262"/>
      <c r="N952" s="263"/>
      <c r="O952" s="263"/>
      <c r="P952" s="263"/>
      <c r="Q952" s="263"/>
      <c r="R952" s="263"/>
      <c r="S952" s="263"/>
      <c r="T952" s="264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65" t="s">
        <v>136</v>
      </c>
      <c r="AU952" s="265" t="s">
        <v>89</v>
      </c>
      <c r="AV952" s="13" t="s">
        <v>89</v>
      </c>
      <c r="AW952" s="13" t="s">
        <v>34</v>
      </c>
      <c r="AX952" s="13" t="s">
        <v>79</v>
      </c>
      <c r="AY952" s="265" t="s">
        <v>125</v>
      </c>
    </row>
    <row r="953" s="13" customFormat="1">
      <c r="A953" s="13"/>
      <c r="B953" s="255"/>
      <c r="C953" s="256"/>
      <c r="D953" s="251" t="s">
        <v>136</v>
      </c>
      <c r="E953" s="257" t="s">
        <v>1</v>
      </c>
      <c r="F953" s="258" t="s">
        <v>1162</v>
      </c>
      <c r="G953" s="256"/>
      <c r="H953" s="259">
        <v>17.149999999999999</v>
      </c>
      <c r="I953" s="260"/>
      <c r="J953" s="256"/>
      <c r="K953" s="256"/>
      <c r="L953" s="261"/>
      <c r="M953" s="262"/>
      <c r="N953" s="263"/>
      <c r="O953" s="263"/>
      <c r="P953" s="263"/>
      <c r="Q953" s="263"/>
      <c r="R953" s="263"/>
      <c r="S953" s="263"/>
      <c r="T953" s="264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65" t="s">
        <v>136</v>
      </c>
      <c r="AU953" s="265" t="s">
        <v>89</v>
      </c>
      <c r="AV953" s="13" t="s">
        <v>89</v>
      </c>
      <c r="AW953" s="13" t="s">
        <v>34</v>
      </c>
      <c r="AX953" s="13" t="s">
        <v>79</v>
      </c>
      <c r="AY953" s="265" t="s">
        <v>125</v>
      </c>
    </row>
    <row r="954" s="13" customFormat="1">
      <c r="A954" s="13"/>
      <c r="B954" s="255"/>
      <c r="C954" s="256"/>
      <c r="D954" s="251" t="s">
        <v>136</v>
      </c>
      <c r="E954" s="257" t="s">
        <v>1</v>
      </c>
      <c r="F954" s="258" t="s">
        <v>1163</v>
      </c>
      <c r="G954" s="256"/>
      <c r="H954" s="259">
        <v>25.199999999999999</v>
      </c>
      <c r="I954" s="260"/>
      <c r="J954" s="256"/>
      <c r="K954" s="256"/>
      <c r="L954" s="261"/>
      <c r="M954" s="262"/>
      <c r="N954" s="263"/>
      <c r="O954" s="263"/>
      <c r="P954" s="263"/>
      <c r="Q954" s="263"/>
      <c r="R954" s="263"/>
      <c r="S954" s="263"/>
      <c r="T954" s="264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65" t="s">
        <v>136</v>
      </c>
      <c r="AU954" s="265" t="s">
        <v>89</v>
      </c>
      <c r="AV954" s="13" t="s">
        <v>89</v>
      </c>
      <c r="AW954" s="13" t="s">
        <v>34</v>
      </c>
      <c r="AX954" s="13" t="s">
        <v>79</v>
      </c>
      <c r="AY954" s="265" t="s">
        <v>125</v>
      </c>
    </row>
    <row r="955" s="13" customFormat="1">
      <c r="A955" s="13"/>
      <c r="B955" s="255"/>
      <c r="C955" s="256"/>
      <c r="D955" s="251" t="s">
        <v>136</v>
      </c>
      <c r="E955" s="257" t="s">
        <v>1</v>
      </c>
      <c r="F955" s="258" t="s">
        <v>1164</v>
      </c>
      <c r="G955" s="256"/>
      <c r="H955" s="259">
        <v>9.4499999999999993</v>
      </c>
      <c r="I955" s="260"/>
      <c r="J955" s="256"/>
      <c r="K955" s="256"/>
      <c r="L955" s="261"/>
      <c r="M955" s="262"/>
      <c r="N955" s="263"/>
      <c r="O955" s="263"/>
      <c r="P955" s="263"/>
      <c r="Q955" s="263"/>
      <c r="R955" s="263"/>
      <c r="S955" s="263"/>
      <c r="T955" s="264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65" t="s">
        <v>136</v>
      </c>
      <c r="AU955" s="265" t="s">
        <v>89</v>
      </c>
      <c r="AV955" s="13" t="s">
        <v>89</v>
      </c>
      <c r="AW955" s="13" t="s">
        <v>34</v>
      </c>
      <c r="AX955" s="13" t="s">
        <v>79</v>
      </c>
      <c r="AY955" s="265" t="s">
        <v>125</v>
      </c>
    </row>
    <row r="956" s="13" customFormat="1">
      <c r="A956" s="13"/>
      <c r="B956" s="255"/>
      <c r="C956" s="256"/>
      <c r="D956" s="251" t="s">
        <v>136</v>
      </c>
      <c r="E956" s="257" t="s">
        <v>1</v>
      </c>
      <c r="F956" s="258" t="s">
        <v>1165</v>
      </c>
      <c r="G956" s="256"/>
      <c r="H956" s="259">
        <v>15.699999999999999</v>
      </c>
      <c r="I956" s="260"/>
      <c r="J956" s="256"/>
      <c r="K956" s="256"/>
      <c r="L956" s="261"/>
      <c r="M956" s="262"/>
      <c r="N956" s="263"/>
      <c r="O956" s="263"/>
      <c r="P956" s="263"/>
      <c r="Q956" s="263"/>
      <c r="R956" s="263"/>
      <c r="S956" s="263"/>
      <c r="T956" s="264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65" t="s">
        <v>136</v>
      </c>
      <c r="AU956" s="265" t="s">
        <v>89</v>
      </c>
      <c r="AV956" s="13" t="s">
        <v>89</v>
      </c>
      <c r="AW956" s="13" t="s">
        <v>34</v>
      </c>
      <c r="AX956" s="13" t="s">
        <v>79</v>
      </c>
      <c r="AY956" s="265" t="s">
        <v>125</v>
      </c>
    </row>
    <row r="957" s="13" customFormat="1">
      <c r="A957" s="13"/>
      <c r="B957" s="255"/>
      <c r="C957" s="256"/>
      <c r="D957" s="251" t="s">
        <v>136</v>
      </c>
      <c r="E957" s="257" t="s">
        <v>1</v>
      </c>
      <c r="F957" s="258" t="s">
        <v>1166</v>
      </c>
      <c r="G957" s="256"/>
      <c r="H957" s="259">
        <v>9.4499999999999993</v>
      </c>
      <c r="I957" s="260"/>
      <c r="J957" s="256"/>
      <c r="K957" s="256"/>
      <c r="L957" s="261"/>
      <c r="M957" s="262"/>
      <c r="N957" s="263"/>
      <c r="O957" s="263"/>
      <c r="P957" s="263"/>
      <c r="Q957" s="263"/>
      <c r="R957" s="263"/>
      <c r="S957" s="263"/>
      <c r="T957" s="264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65" t="s">
        <v>136</v>
      </c>
      <c r="AU957" s="265" t="s">
        <v>89</v>
      </c>
      <c r="AV957" s="13" t="s">
        <v>89</v>
      </c>
      <c r="AW957" s="13" t="s">
        <v>34</v>
      </c>
      <c r="AX957" s="13" t="s">
        <v>79</v>
      </c>
      <c r="AY957" s="265" t="s">
        <v>125</v>
      </c>
    </row>
    <row r="958" s="14" customFormat="1">
      <c r="A958" s="14"/>
      <c r="B958" s="266"/>
      <c r="C958" s="267"/>
      <c r="D958" s="251" t="s">
        <v>136</v>
      </c>
      <c r="E958" s="268" t="s">
        <v>1</v>
      </c>
      <c r="F958" s="269" t="s">
        <v>167</v>
      </c>
      <c r="G958" s="267"/>
      <c r="H958" s="270">
        <v>92.950000000000003</v>
      </c>
      <c r="I958" s="271"/>
      <c r="J958" s="267"/>
      <c r="K958" s="267"/>
      <c r="L958" s="272"/>
      <c r="M958" s="273"/>
      <c r="N958" s="274"/>
      <c r="O958" s="274"/>
      <c r="P958" s="274"/>
      <c r="Q958" s="274"/>
      <c r="R958" s="274"/>
      <c r="S958" s="274"/>
      <c r="T958" s="275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76" t="s">
        <v>136</v>
      </c>
      <c r="AU958" s="276" t="s">
        <v>89</v>
      </c>
      <c r="AV958" s="14" t="s">
        <v>132</v>
      </c>
      <c r="AW958" s="14" t="s">
        <v>34</v>
      </c>
      <c r="AX958" s="14" t="s">
        <v>87</v>
      </c>
      <c r="AY958" s="276" t="s">
        <v>125</v>
      </c>
    </row>
    <row r="959" s="2" customFormat="1" ht="16.5" customHeight="1">
      <c r="A959" s="39"/>
      <c r="B959" s="40"/>
      <c r="C959" s="292" t="s">
        <v>1167</v>
      </c>
      <c r="D959" s="292" t="s">
        <v>263</v>
      </c>
      <c r="E959" s="293" t="s">
        <v>1168</v>
      </c>
      <c r="F959" s="294" t="s">
        <v>1169</v>
      </c>
      <c r="G959" s="295" t="s">
        <v>131</v>
      </c>
      <c r="H959" s="296">
        <v>3.3439999999999999</v>
      </c>
      <c r="I959" s="297"/>
      <c r="J959" s="298">
        <f>ROUND(I959*H959,2)</f>
        <v>0</v>
      </c>
      <c r="K959" s="299"/>
      <c r="L959" s="300"/>
      <c r="M959" s="301" t="s">
        <v>1</v>
      </c>
      <c r="N959" s="302" t="s">
        <v>44</v>
      </c>
      <c r="O959" s="92"/>
      <c r="P959" s="247">
        <f>O959*H959</f>
        <v>0</v>
      </c>
      <c r="Q959" s="247">
        <v>0.55000000000000004</v>
      </c>
      <c r="R959" s="247">
        <f>Q959*H959</f>
        <v>1.8392000000000002</v>
      </c>
      <c r="S959" s="247">
        <v>0</v>
      </c>
      <c r="T959" s="248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49" t="s">
        <v>434</v>
      </c>
      <c r="AT959" s="249" t="s">
        <v>263</v>
      </c>
      <c r="AU959" s="249" t="s">
        <v>89</v>
      </c>
      <c r="AY959" s="18" t="s">
        <v>125</v>
      </c>
      <c r="BE959" s="250">
        <f>IF(N959="základní",J959,0)</f>
        <v>0</v>
      </c>
      <c r="BF959" s="250">
        <f>IF(N959="snížená",J959,0)</f>
        <v>0</v>
      </c>
      <c r="BG959" s="250">
        <f>IF(N959="zákl. přenesená",J959,0)</f>
        <v>0</v>
      </c>
      <c r="BH959" s="250">
        <f>IF(N959="sníž. přenesená",J959,0)</f>
        <v>0</v>
      </c>
      <c r="BI959" s="250">
        <f>IF(N959="nulová",J959,0)</f>
        <v>0</v>
      </c>
      <c r="BJ959" s="18" t="s">
        <v>87</v>
      </c>
      <c r="BK959" s="250">
        <f>ROUND(I959*H959,2)</f>
        <v>0</v>
      </c>
      <c r="BL959" s="18" t="s">
        <v>322</v>
      </c>
      <c r="BM959" s="249" t="s">
        <v>1170</v>
      </c>
    </row>
    <row r="960" s="2" customFormat="1">
      <c r="A960" s="39"/>
      <c r="B960" s="40"/>
      <c r="C960" s="41"/>
      <c r="D960" s="251" t="s">
        <v>134</v>
      </c>
      <c r="E960" s="41"/>
      <c r="F960" s="252" t="s">
        <v>1169</v>
      </c>
      <c r="G960" s="41"/>
      <c r="H960" s="41"/>
      <c r="I960" s="145"/>
      <c r="J960" s="41"/>
      <c r="K960" s="41"/>
      <c r="L960" s="45"/>
      <c r="M960" s="253"/>
      <c r="N960" s="254"/>
      <c r="O960" s="92"/>
      <c r="P960" s="92"/>
      <c r="Q960" s="92"/>
      <c r="R960" s="92"/>
      <c r="S960" s="92"/>
      <c r="T960" s="93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T960" s="18" t="s">
        <v>134</v>
      </c>
      <c r="AU960" s="18" t="s">
        <v>89</v>
      </c>
    </row>
    <row r="961" s="13" customFormat="1">
      <c r="A961" s="13"/>
      <c r="B961" s="255"/>
      <c r="C961" s="256"/>
      <c r="D961" s="251" t="s">
        <v>136</v>
      </c>
      <c r="E961" s="257" t="s">
        <v>1</v>
      </c>
      <c r="F961" s="258" t="s">
        <v>1171</v>
      </c>
      <c r="G961" s="256"/>
      <c r="H961" s="259">
        <v>0.61399999999999999</v>
      </c>
      <c r="I961" s="260"/>
      <c r="J961" s="256"/>
      <c r="K961" s="256"/>
      <c r="L961" s="261"/>
      <c r="M961" s="262"/>
      <c r="N961" s="263"/>
      <c r="O961" s="263"/>
      <c r="P961" s="263"/>
      <c r="Q961" s="263"/>
      <c r="R961" s="263"/>
      <c r="S961" s="263"/>
      <c r="T961" s="264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65" t="s">
        <v>136</v>
      </c>
      <c r="AU961" s="265" t="s">
        <v>89</v>
      </c>
      <c r="AV961" s="13" t="s">
        <v>89</v>
      </c>
      <c r="AW961" s="13" t="s">
        <v>34</v>
      </c>
      <c r="AX961" s="13" t="s">
        <v>79</v>
      </c>
      <c r="AY961" s="265" t="s">
        <v>125</v>
      </c>
    </row>
    <row r="962" s="13" customFormat="1">
      <c r="A962" s="13"/>
      <c r="B962" s="255"/>
      <c r="C962" s="256"/>
      <c r="D962" s="251" t="s">
        <v>136</v>
      </c>
      <c r="E962" s="257" t="s">
        <v>1</v>
      </c>
      <c r="F962" s="258" t="s">
        <v>1172</v>
      </c>
      <c r="G962" s="256"/>
      <c r="H962" s="259">
        <v>0.65900000000000003</v>
      </c>
      <c r="I962" s="260"/>
      <c r="J962" s="256"/>
      <c r="K962" s="256"/>
      <c r="L962" s="261"/>
      <c r="M962" s="262"/>
      <c r="N962" s="263"/>
      <c r="O962" s="263"/>
      <c r="P962" s="263"/>
      <c r="Q962" s="263"/>
      <c r="R962" s="263"/>
      <c r="S962" s="263"/>
      <c r="T962" s="264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65" t="s">
        <v>136</v>
      </c>
      <c r="AU962" s="265" t="s">
        <v>89</v>
      </c>
      <c r="AV962" s="13" t="s">
        <v>89</v>
      </c>
      <c r="AW962" s="13" t="s">
        <v>34</v>
      </c>
      <c r="AX962" s="13" t="s">
        <v>79</v>
      </c>
      <c r="AY962" s="265" t="s">
        <v>125</v>
      </c>
    </row>
    <row r="963" s="13" customFormat="1">
      <c r="A963" s="13"/>
      <c r="B963" s="255"/>
      <c r="C963" s="256"/>
      <c r="D963" s="251" t="s">
        <v>136</v>
      </c>
      <c r="E963" s="257" t="s">
        <v>1</v>
      </c>
      <c r="F963" s="258" t="s">
        <v>1173</v>
      </c>
      <c r="G963" s="256"/>
      <c r="H963" s="259">
        <v>0.80600000000000005</v>
      </c>
      <c r="I963" s="260"/>
      <c r="J963" s="256"/>
      <c r="K963" s="256"/>
      <c r="L963" s="261"/>
      <c r="M963" s="262"/>
      <c r="N963" s="263"/>
      <c r="O963" s="263"/>
      <c r="P963" s="263"/>
      <c r="Q963" s="263"/>
      <c r="R963" s="263"/>
      <c r="S963" s="263"/>
      <c r="T963" s="264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65" t="s">
        <v>136</v>
      </c>
      <c r="AU963" s="265" t="s">
        <v>89</v>
      </c>
      <c r="AV963" s="13" t="s">
        <v>89</v>
      </c>
      <c r="AW963" s="13" t="s">
        <v>34</v>
      </c>
      <c r="AX963" s="13" t="s">
        <v>79</v>
      </c>
      <c r="AY963" s="265" t="s">
        <v>125</v>
      </c>
    </row>
    <row r="964" s="13" customFormat="1">
      <c r="A964" s="13"/>
      <c r="B964" s="255"/>
      <c r="C964" s="256"/>
      <c r="D964" s="251" t="s">
        <v>136</v>
      </c>
      <c r="E964" s="257" t="s">
        <v>1</v>
      </c>
      <c r="F964" s="258" t="s">
        <v>1174</v>
      </c>
      <c r="G964" s="256"/>
      <c r="H964" s="259">
        <v>0.30199999999999999</v>
      </c>
      <c r="I964" s="260"/>
      <c r="J964" s="256"/>
      <c r="K964" s="256"/>
      <c r="L964" s="261"/>
      <c r="M964" s="262"/>
      <c r="N964" s="263"/>
      <c r="O964" s="263"/>
      <c r="P964" s="263"/>
      <c r="Q964" s="263"/>
      <c r="R964" s="263"/>
      <c r="S964" s="263"/>
      <c r="T964" s="264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65" t="s">
        <v>136</v>
      </c>
      <c r="AU964" s="265" t="s">
        <v>89</v>
      </c>
      <c r="AV964" s="13" t="s">
        <v>89</v>
      </c>
      <c r="AW964" s="13" t="s">
        <v>34</v>
      </c>
      <c r="AX964" s="13" t="s">
        <v>79</v>
      </c>
      <c r="AY964" s="265" t="s">
        <v>125</v>
      </c>
    </row>
    <row r="965" s="13" customFormat="1">
      <c r="A965" s="13"/>
      <c r="B965" s="255"/>
      <c r="C965" s="256"/>
      <c r="D965" s="251" t="s">
        <v>136</v>
      </c>
      <c r="E965" s="257" t="s">
        <v>1</v>
      </c>
      <c r="F965" s="258" t="s">
        <v>1175</v>
      </c>
      <c r="G965" s="256"/>
      <c r="H965" s="259">
        <v>0.502</v>
      </c>
      <c r="I965" s="260"/>
      <c r="J965" s="256"/>
      <c r="K965" s="256"/>
      <c r="L965" s="261"/>
      <c r="M965" s="262"/>
      <c r="N965" s="263"/>
      <c r="O965" s="263"/>
      <c r="P965" s="263"/>
      <c r="Q965" s="263"/>
      <c r="R965" s="263"/>
      <c r="S965" s="263"/>
      <c r="T965" s="264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65" t="s">
        <v>136</v>
      </c>
      <c r="AU965" s="265" t="s">
        <v>89</v>
      </c>
      <c r="AV965" s="13" t="s">
        <v>89</v>
      </c>
      <c r="AW965" s="13" t="s">
        <v>34</v>
      </c>
      <c r="AX965" s="13" t="s">
        <v>79</v>
      </c>
      <c r="AY965" s="265" t="s">
        <v>125</v>
      </c>
    </row>
    <row r="966" s="13" customFormat="1">
      <c r="A966" s="13"/>
      <c r="B966" s="255"/>
      <c r="C966" s="256"/>
      <c r="D966" s="251" t="s">
        <v>136</v>
      </c>
      <c r="E966" s="257" t="s">
        <v>1</v>
      </c>
      <c r="F966" s="258" t="s">
        <v>1176</v>
      </c>
      <c r="G966" s="256"/>
      <c r="H966" s="259">
        <v>0.30199999999999999</v>
      </c>
      <c r="I966" s="260"/>
      <c r="J966" s="256"/>
      <c r="K966" s="256"/>
      <c r="L966" s="261"/>
      <c r="M966" s="262"/>
      <c r="N966" s="263"/>
      <c r="O966" s="263"/>
      <c r="P966" s="263"/>
      <c r="Q966" s="263"/>
      <c r="R966" s="263"/>
      <c r="S966" s="263"/>
      <c r="T966" s="264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65" t="s">
        <v>136</v>
      </c>
      <c r="AU966" s="265" t="s">
        <v>89</v>
      </c>
      <c r="AV966" s="13" t="s">
        <v>89</v>
      </c>
      <c r="AW966" s="13" t="s">
        <v>34</v>
      </c>
      <c r="AX966" s="13" t="s">
        <v>79</v>
      </c>
      <c r="AY966" s="265" t="s">
        <v>125</v>
      </c>
    </row>
    <row r="967" s="14" customFormat="1">
      <c r="A967" s="14"/>
      <c r="B967" s="266"/>
      <c r="C967" s="267"/>
      <c r="D967" s="251" t="s">
        <v>136</v>
      </c>
      <c r="E967" s="268" t="s">
        <v>1</v>
      </c>
      <c r="F967" s="269" t="s">
        <v>167</v>
      </c>
      <c r="G967" s="267"/>
      <c r="H967" s="270">
        <v>3.1850000000000001</v>
      </c>
      <c r="I967" s="271"/>
      <c r="J967" s="267"/>
      <c r="K967" s="267"/>
      <c r="L967" s="272"/>
      <c r="M967" s="273"/>
      <c r="N967" s="274"/>
      <c r="O967" s="274"/>
      <c r="P967" s="274"/>
      <c r="Q967" s="274"/>
      <c r="R967" s="274"/>
      <c r="S967" s="274"/>
      <c r="T967" s="275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76" t="s">
        <v>136</v>
      </c>
      <c r="AU967" s="276" t="s">
        <v>89</v>
      </c>
      <c r="AV967" s="14" t="s">
        <v>132</v>
      </c>
      <c r="AW967" s="14" t="s">
        <v>34</v>
      </c>
      <c r="AX967" s="14" t="s">
        <v>87</v>
      </c>
      <c r="AY967" s="276" t="s">
        <v>125</v>
      </c>
    </row>
    <row r="968" s="13" customFormat="1">
      <c r="A968" s="13"/>
      <c r="B968" s="255"/>
      <c r="C968" s="256"/>
      <c r="D968" s="251" t="s">
        <v>136</v>
      </c>
      <c r="E968" s="256"/>
      <c r="F968" s="258" t="s">
        <v>1177</v>
      </c>
      <c r="G968" s="256"/>
      <c r="H968" s="259">
        <v>3.3439999999999999</v>
      </c>
      <c r="I968" s="260"/>
      <c r="J968" s="256"/>
      <c r="K968" s="256"/>
      <c r="L968" s="261"/>
      <c r="M968" s="262"/>
      <c r="N968" s="263"/>
      <c r="O968" s="263"/>
      <c r="P968" s="263"/>
      <c r="Q968" s="263"/>
      <c r="R968" s="263"/>
      <c r="S968" s="263"/>
      <c r="T968" s="264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65" t="s">
        <v>136</v>
      </c>
      <c r="AU968" s="265" t="s">
        <v>89</v>
      </c>
      <c r="AV968" s="13" t="s">
        <v>89</v>
      </c>
      <c r="AW968" s="13" t="s">
        <v>4</v>
      </c>
      <c r="AX968" s="13" t="s">
        <v>87</v>
      </c>
      <c r="AY968" s="265" t="s">
        <v>125</v>
      </c>
    </row>
    <row r="969" s="2" customFormat="1" ht="21.75" customHeight="1">
      <c r="A969" s="39"/>
      <c r="B969" s="40"/>
      <c r="C969" s="237" t="s">
        <v>1178</v>
      </c>
      <c r="D969" s="237" t="s">
        <v>128</v>
      </c>
      <c r="E969" s="238" t="s">
        <v>1179</v>
      </c>
      <c r="F969" s="239" t="s">
        <v>1180</v>
      </c>
      <c r="G969" s="240" t="s">
        <v>259</v>
      </c>
      <c r="H969" s="241">
        <v>16.359999999999999</v>
      </c>
      <c r="I969" s="242"/>
      <c r="J969" s="243">
        <f>ROUND(I969*H969,2)</f>
        <v>0</v>
      </c>
      <c r="K969" s="244"/>
      <c r="L969" s="45"/>
      <c r="M969" s="245" t="s">
        <v>1</v>
      </c>
      <c r="N969" s="246" t="s">
        <v>44</v>
      </c>
      <c r="O969" s="92"/>
      <c r="P969" s="247">
        <f>O969*H969</f>
        <v>0</v>
      </c>
      <c r="Q969" s="247">
        <v>0</v>
      </c>
      <c r="R969" s="247">
        <f>Q969*H969</f>
        <v>0</v>
      </c>
      <c r="S969" s="247">
        <v>0</v>
      </c>
      <c r="T969" s="248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49" t="s">
        <v>322</v>
      </c>
      <c r="AT969" s="249" t="s">
        <v>128</v>
      </c>
      <c r="AU969" s="249" t="s">
        <v>89</v>
      </c>
      <c r="AY969" s="18" t="s">
        <v>125</v>
      </c>
      <c r="BE969" s="250">
        <f>IF(N969="základní",J969,0)</f>
        <v>0</v>
      </c>
      <c r="BF969" s="250">
        <f>IF(N969="snížená",J969,0)</f>
        <v>0</v>
      </c>
      <c r="BG969" s="250">
        <f>IF(N969="zákl. přenesená",J969,0)</f>
        <v>0</v>
      </c>
      <c r="BH969" s="250">
        <f>IF(N969="sníž. přenesená",J969,0)</f>
        <v>0</v>
      </c>
      <c r="BI969" s="250">
        <f>IF(N969="nulová",J969,0)</f>
        <v>0</v>
      </c>
      <c r="BJ969" s="18" t="s">
        <v>87</v>
      </c>
      <c r="BK969" s="250">
        <f>ROUND(I969*H969,2)</f>
        <v>0</v>
      </c>
      <c r="BL969" s="18" t="s">
        <v>322</v>
      </c>
      <c r="BM969" s="249" t="s">
        <v>1181</v>
      </c>
    </row>
    <row r="970" s="2" customFormat="1">
      <c r="A970" s="39"/>
      <c r="B970" s="40"/>
      <c r="C970" s="41"/>
      <c r="D970" s="251" t="s">
        <v>134</v>
      </c>
      <c r="E970" s="41"/>
      <c r="F970" s="252" t="s">
        <v>1182</v>
      </c>
      <c r="G970" s="41"/>
      <c r="H970" s="41"/>
      <c r="I970" s="145"/>
      <c r="J970" s="41"/>
      <c r="K970" s="41"/>
      <c r="L970" s="45"/>
      <c r="M970" s="253"/>
      <c r="N970" s="254"/>
      <c r="O970" s="92"/>
      <c r="P970" s="92"/>
      <c r="Q970" s="92"/>
      <c r="R970" s="92"/>
      <c r="S970" s="92"/>
      <c r="T970" s="93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134</v>
      </c>
      <c r="AU970" s="18" t="s">
        <v>89</v>
      </c>
    </row>
    <row r="971" s="13" customFormat="1">
      <c r="A971" s="13"/>
      <c r="B971" s="255"/>
      <c r="C971" s="256"/>
      <c r="D971" s="251" t="s">
        <v>136</v>
      </c>
      <c r="E971" s="257" t="s">
        <v>1</v>
      </c>
      <c r="F971" s="258" t="s">
        <v>1183</v>
      </c>
      <c r="G971" s="256"/>
      <c r="H971" s="259">
        <v>4.7599999999999998</v>
      </c>
      <c r="I971" s="260"/>
      <c r="J971" s="256"/>
      <c r="K971" s="256"/>
      <c r="L971" s="261"/>
      <c r="M971" s="262"/>
      <c r="N971" s="263"/>
      <c r="O971" s="263"/>
      <c r="P971" s="263"/>
      <c r="Q971" s="263"/>
      <c r="R971" s="263"/>
      <c r="S971" s="263"/>
      <c r="T971" s="264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65" t="s">
        <v>136</v>
      </c>
      <c r="AU971" s="265" t="s">
        <v>89</v>
      </c>
      <c r="AV971" s="13" t="s">
        <v>89</v>
      </c>
      <c r="AW971" s="13" t="s">
        <v>34</v>
      </c>
      <c r="AX971" s="13" t="s">
        <v>79</v>
      </c>
      <c r="AY971" s="265" t="s">
        <v>125</v>
      </c>
    </row>
    <row r="972" s="13" customFormat="1">
      <c r="A972" s="13"/>
      <c r="B972" s="255"/>
      <c r="C972" s="256"/>
      <c r="D972" s="251" t="s">
        <v>136</v>
      </c>
      <c r="E972" s="257" t="s">
        <v>1</v>
      </c>
      <c r="F972" s="258" t="s">
        <v>1184</v>
      </c>
      <c r="G972" s="256"/>
      <c r="H972" s="259">
        <v>11.6</v>
      </c>
      <c r="I972" s="260"/>
      <c r="J972" s="256"/>
      <c r="K972" s="256"/>
      <c r="L972" s="261"/>
      <c r="M972" s="262"/>
      <c r="N972" s="263"/>
      <c r="O972" s="263"/>
      <c r="P972" s="263"/>
      <c r="Q972" s="263"/>
      <c r="R972" s="263"/>
      <c r="S972" s="263"/>
      <c r="T972" s="264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65" t="s">
        <v>136</v>
      </c>
      <c r="AU972" s="265" t="s">
        <v>89</v>
      </c>
      <c r="AV972" s="13" t="s">
        <v>89</v>
      </c>
      <c r="AW972" s="13" t="s">
        <v>34</v>
      </c>
      <c r="AX972" s="13" t="s">
        <v>79</v>
      </c>
      <c r="AY972" s="265" t="s">
        <v>125</v>
      </c>
    </row>
    <row r="973" s="14" customFormat="1">
      <c r="A973" s="14"/>
      <c r="B973" s="266"/>
      <c r="C973" s="267"/>
      <c r="D973" s="251" t="s">
        <v>136</v>
      </c>
      <c r="E973" s="268" t="s">
        <v>1</v>
      </c>
      <c r="F973" s="269" t="s">
        <v>167</v>
      </c>
      <c r="G973" s="267"/>
      <c r="H973" s="270">
        <v>16.359999999999999</v>
      </c>
      <c r="I973" s="271"/>
      <c r="J973" s="267"/>
      <c r="K973" s="267"/>
      <c r="L973" s="272"/>
      <c r="M973" s="273"/>
      <c r="N973" s="274"/>
      <c r="O973" s="274"/>
      <c r="P973" s="274"/>
      <c r="Q973" s="274"/>
      <c r="R973" s="274"/>
      <c r="S973" s="274"/>
      <c r="T973" s="275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76" t="s">
        <v>136</v>
      </c>
      <c r="AU973" s="276" t="s">
        <v>89</v>
      </c>
      <c r="AV973" s="14" t="s">
        <v>132</v>
      </c>
      <c r="AW973" s="14" t="s">
        <v>34</v>
      </c>
      <c r="AX973" s="14" t="s">
        <v>87</v>
      </c>
      <c r="AY973" s="276" t="s">
        <v>125</v>
      </c>
    </row>
    <row r="974" s="2" customFormat="1" ht="16.5" customHeight="1">
      <c r="A974" s="39"/>
      <c r="B974" s="40"/>
      <c r="C974" s="292" t="s">
        <v>1185</v>
      </c>
      <c r="D974" s="292" t="s">
        <v>263</v>
      </c>
      <c r="E974" s="293" t="s">
        <v>1186</v>
      </c>
      <c r="F974" s="294" t="s">
        <v>1187</v>
      </c>
      <c r="G974" s="295" t="s">
        <v>131</v>
      </c>
      <c r="H974" s="296">
        <v>0.89400000000000002</v>
      </c>
      <c r="I974" s="297"/>
      <c r="J974" s="298">
        <f>ROUND(I974*H974,2)</f>
        <v>0</v>
      </c>
      <c r="K974" s="299"/>
      <c r="L974" s="300"/>
      <c r="M974" s="301" t="s">
        <v>1</v>
      </c>
      <c r="N974" s="302" t="s">
        <v>44</v>
      </c>
      <c r="O974" s="92"/>
      <c r="P974" s="247">
        <f>O974*H974</f>
        <v>0</v>
      </c>
      <c r="Q974" s="247">
        <v>0.55000000000000004</v>
      </c>
      <c r="R974" s="247">
        <f>Q974*H974</f>
        <v>0.49170000000000003</v>
      </c>
      <c r="S974" s="247">
        <v>0</v>
      </c>
      <c r="T974" s="248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49" t="s">
        <v>434</v>
      </c>
      <c r="AT974" s="249" t="s">
        <v>263</v>
      </c>
      <c r="AU974" s="249" t="s">
        <v>89</v>
      </c>
      <c r="AY974" s="18" t="s">
        <v>125</v>
      </c>
      <c r="BE974" s="250">
        <f>IF(N974="základní",J974,0)</f>
        <v>0</v>
      </c>
      <c r="BF974" s="250">
        <f>IF(N974="snížená",J974,0)</f>
        <v>0</v>
      </c>
      <c r="BG974" s="250">
        <f>IF(N974="zákl. přenesená",J974,0)</f>
        <v>0</v>
      </c>
      <c r="BH974" s="250">
        <f>IF(N974="sníž. přenesená",J974,0)</f>
        <v>0</v>
      </c>
      <c r="BI974" s="250">
        <f>IF(N974="nulová",J974,0)</f>
        <v>0</v>
      </c>
      <c r="BJ974" s="18" t="s">
        <v>87</v>
      </c>
      <c r="BK974" s="250">
        <f>ROUND(I974*H974,2)</f>
        <v>0</v>
      </c>
      <c r="BL974" s="18" t="s">
        <v>322</v>
      </c>
      <c r="BM974" s="249" t="s">
        <v>1188</v>
      </c>
    </row>
    <row r="975" s="2" customFormat="1">
      <c r="A975" s="39"/>
      <c r="B975" s="40"/>
      <c r="C975" s="41"/>
      <c r="D975" s="251" t="s">
        <v>134</v>
      </c>
      <c r="E975" s="41"/>
      <c r="F975" s="252" t="s">
        <v>1187</v>
      </c>
      <c r="G975" s="41"/>
      <c r="H975" s="41"/>
      <c r="I975" s="145"/>
      <c r="J975" s="41"/>
      <c r="K975" s="41"/>
      <c r="L975" s="45"/>
      <c r="M975" s="253"/>
      <c r="N975" s="254"/>
      <c r="O975" s="92"/>
      <c r="P975" s="92"/>
      <c r="Q975" s="92"/>
      <c r="R975" s="92"/>
      <c r="S975" s="92"/>
      <c r="T975" s="93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T975" s="18" t="s">
        <v>134</v>
      </c>
      <c r="AU975" s="18" t="s">
        <v>89</v>
      </c>
    </row>
    <row r="976" s="13" customFormat="1">
      <c r="A976" s="13"/>
      <c r="B976" s="255"/>
      <c r="C976" s="256"/>
      <c r="D976" s="251" t="s">
        <v>136</v>
      </c>
      <c r="E976" s="257" t="s">
        <v>1</v>
      </c>
      <c r="F976" s="258" t="s">
        <v>1189</v>
      </c>
      <c r="G976" s="256"/>
      <c r="H976" s="259">
        <v>0.248</v>
      </c>
      <c r="I976" s="260"/>
      <c r="J976" s="256"/>
      <c r="K976" s="256"/>
      <c r="L976" s="261"/>
      <c r="M976" s="262"/>
      <c r="N976" s="263"/>
      <c r="O976" s="263"/>
      <c r="P976" s="263"/>
      <c r="Q976" s="263"/>
      <c r="R976" s="263"/>
      <c r="S976" s="263"/>
      <c r="T976" s="264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65" t="s">
        <v>136</v>
      </c>
      <c r="AU976" s="265" t="s">
        <v>89</v>
      </c>
      <c r="AV976" s="13" t="s">
        <v>89</v>
      </c>
      <c r="AW976" s="13" t="s">
        <v>34</v>
      </c>
      <c r="AX976" s="13" t="s">
        <v>79</v>
      </c>
      <c r="AY976" s="265" t="s">
        <v>125</v>
      </c>
    </row>
    <row r="977" s="13" customFormat="1">
      <c r="A977" s="13"/>
      <c r="B977" s="255"/>
      <c r="C977" s="256"/>
      <c r="D977" s="251" t="s">
        <v>136</v>
      </c>
      <c r="E977" s="257" t="s">
        <v>1</v>
      </c>
      <c r="F977" s="258" t="s">
        <v>1190</v>
      </c>
      <c r="G977" s="256"/>
      <c r="H977" s="259">
        <v>0.60299999999999998</v>
      </c>
      <c r="I977" s="260"/>
      <c r="J977" s="256"/>
      <c r="K977" s="256"/>
      <c r="L977" s="261"/>
      <c r="M977" s="262"/>
      <c r="N977" s="263"/>
      <c r="O977" s="263"/>
      <c r="P977" s="263"/>
      <c r="Q977" s="263"/>
      <c r="R977" s="263"/>
      <c r="S977" s="263"/>
      <c r="T977" s="264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65" t="s">
        <v>136</v>
      </c>
      <c r="AU977" s="265" t="s">
        <v>89</v>
      </c>
      <c r="AV977" s="13" t="s">
        <v>89</v>
      </c>
      <c r="AW977" s="13" t="s">
        <v>34</v>
      </c>
      <c r="AX977" s="13" t="s">
        <v>79</v>
      </c>
      <c r="AY977" s="265" t="s">
        <v>125</v>
      </c>
    </row>
    <row r="978" s="14" customFormat="1">
      <c r="A978" s="14"/>
      <c r="B978" s="266"/>
      <c r="C978" s="267"/>
      <c r="D978" s="251" t="s">
        <v>136</v>
      </c>
      <c r="E978" s="268" t="s">
        <v>1</v>
      </c>
      <c r="F978" s="269" t="s">
        <v>167</v>
      </c>
      <c r="G978" s="267"/>
      <c r="H978" s="270">
        <v>0.85099999999999998</v>
      </c>
      <c r="I978" s="271"/>
      <c r="J978" s="267"/>
      <c r="K978" s="267"/>
      <c r="L978" s="272"/>
      <c r="M978" s="273"/>
      <c r="N978" s="274"/>
      <c r="O978" s="274"/>
      <c r="P978" s="274"/>
      <c r="Q978" s="274"/>
      <c r="R978" s="274"/>
      <c r="S978" s="274"/>
      <c r="T978" s="275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76" t="s">
        <v>136</v>
      </c>
      <c r="AU978" s="276" t="s">
        <v>89</v>
      </c>
      <c r="AV978" s="14" t="s">
        <v>132</v>
      </c>
      <c r="AW978" s="14" t="s">
        <v>34</v>
      </c>
      <c r="AX978" s="14" t="s">
        <v>87</v>
      </c>
      <c r="AY978" s="276" t="s">
        <v>125</v>
      </c>
    </row>
    <row r="979" s="13" customFormat="1">
      <c r="A979" s="13"/>
      <c r="B979" s="255"/>
      <c r="C979" s="256"/>
      <c r="D979" s="251" t="s">
        <v>136</v>
      </c>
      <c r="E979" s="256"/>
      <c r="F979" s="258" t="s">
        <v>1191</v>
      </c>
      <c r="G979" s="256"/>
      <c r="H979" s="259">
        <v>0.89400000000000002</v>
      </c>
      <c r="I979" s="260"/>
      <c r="J979" s="256"/>
      <c r="K979" s="256"/>
      <c r="L979" s="261"/>
      <c r="M979" s="262"/>
      <c r="N979" s="263"/>
      <c r="O979" s="263"/>
      <c r="P979" s="263"/>
      <c r="Q979" s="263"/>
      <c r="R979" s="263"/>
      <c r="S979" s="263"/>
      <c r="T979" s="264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65" t="s">
        <v>136</v>
      </c>
      <c r="AU979" s="265" t="s">
        <v>89</v>
      </c>
      <c r="AV979" s="13" t="s">
        <v>89</v>
      </c>
      <c r="AW979" s="13" t="s">
        <v>4</v>
      </c>
      <c r="AX979" s="13" t="s">
        <v>87</v>
      </c>
      <c r="AY979" s="265" t="s">
        <v>125</v>
      </c>
    </row>
    <row r="980" s="2" customFormat="1" ht="21.75" customHeight="1">
      <c r="A980" s="39"/>
      <c r="B980" s="40"/>
      <c r="C980" s="237" t="s">
        <v>1192</v>
      </c>
      <c r="D980" s="237" t="s">
        <v>128</v>
      </c>
      <c r="E980" s="238" t="s">
        <v>1193</v>
      </c>
      <c r="F980" s="239" t="s">
        <v>1194</v>
      </c>
      <c r="G980" s="240" t="s">
        <v>316</v>
      </c>
      <c r="H980" s="241">
        <v>561.66300000000001</v>
      </c>
      <c r="I980" s="242"/>
      <c r="J980" s="243">
        <f>ROUND(I980*H980,2)</f>
        <v>0</v>
      </c>
      <c r="K980" s="244"/>
      <c r="L980" s="45"/>
      <c r="M980" s="245" t="s">
        <v>1</v>
      </c>
      <c r="N980" s="246" t="s">
        <v>44</v>
      </c>
      <c r="O980" s="92"/>
      <c r="P980" s="247">
        <f>O980*H980</f>
        <v>0</v>
      </c>
      <c r="Q980" s="247">
        <v>0</v>
      </c>
      <c r="R980" s="247">
        <f>Q980*H980</f>
        <v>0</v>
      </c>
      <c r="S980" s="247">
        <v>0</v>
      </c>
      <c r="T980" s="248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49" t="s">
        <v>322</v>
      </c>
      <c r="AT980" s="249" t="s">
        <v>128</v>
      </c>
      <c r="AU980" s="249" t="s">
        <v>89</v>
      </c>
      <c r="AY980" s="18" t="s">
        <v>125</v>
      </c>
      <c r="BE980" s="250">
        <f>IF(N980="základní",J980,0)</f>
        <v>0</v>
      </c>
      <c r="BF980" s="250">
        <f>IF(N980="snížená",J980,0)</f>
        <v>0</v>
      </c>
      <c r="BG980" s="250">
        <f>IF(N980="zákl. přenesená",J980,0)</f>
        <v>0</v>
      </c>
      <c r="BH980" s="250">
        <f>IF(N980="sníž. přenesená",J980,0)</f>
        <v>0</v>
      </c>
      <c r="BI980" s="250">
        <f>IF(N980="nulová",J980,0)</f>
        <v>0</v>
      </c>
      <c r="BJ980" s="18" t="s">
        <v>87</v>
      </c>
      <c r="BK980" s="250">
        <f>ROUND(I980*H980,2)</f>
        <v>0</v>
      </c>
      <c r="BL980" s="18" t="s">
        <v>322</v>
      </c>
      <c r="BM980" s="249" t="s">
        <v>1195</v>
      </c>
    </row>
    <row r="981" s="2" customFormat="1">
      <c r="A981" s="39"/>
      <c r="B981" s="40"/>
      <c r="C981" s="41"/>
      <c r="D981" s="251" t="s">
        <v>134</v>
      </c>
      <c r="E981" s="41"/>
      <c r="F981" s="252" t="s">
        <v>1196</v>
      </c>
      <c r="G981" s="41"/>
      <c r="H981" s="41"/>
      <c r="I981" s="145"/>
      <c r="J981" s="41"/>
      <c r="K981" s="41"/>
      <c r="L981" s="45"/>
      <c r="M981" s="253"/>
      <c r="N981" s="254"/>
      <c r="O981" s="92"/>
      <c r="P981" s="92"/>
      <c r="Q981" s="92"/>
      <c r="R981" s="92"/>
      <c r="S981" s="92"/>
      <c r="T981" s="93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T981" s="18" t="s">
        <v>134</v>
      </c>
      <c r="AU981" s="18" t="s">
        <v>89</v>
      </c>
    </row>
    <row r="982" s="13" customFormat="1">
      <c r="A982" s="13"/>
      <c r="B982" s="255"/>
      <c r="C982" s="256"/>
      <c r="D982" s="251" t="s">
        <v>136</v>
      </c>
      <c r="E982" s="257" t="s">
        <v>1</v>
      </c>
      <c r="F982" s="258" t="s">
        <v>1197</v>
      </c>
      <c r="G982" s="256"/>
      <c r="H982" s="259">
        <v>577.30999999999995</v>
      </c>
      <c r="I982" s="260"/>
      <c r="J982" s="256"/>
      <c r="K982" s="256"/>
      <c r="L982" s="261"/>
      <c r="M982" s="262"/>
      <c r="N982" s="263"/>
      <c r="O982" s="263"/>
      <c r="P982" s="263"/>
      <c r="Q982" s="263"/>
      <c r="R982" s="263"/>
      <c r="S982" s="263"/>
      <c r="T982" s="264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65" t="s">
        <v>136</v>
      </c>
      <c r="AU982" s="265" t="s">
        <v>89</v>
      </c>
      <c r="AV982" s="13" t="s">
        <v>89</v>
      </c>
      <c r="AW982" s="13" t="s">
        <v>34</v>
      </c>
      <c r="AX982" s="13" t="s">
        <v>79</v>
      </c>
      <c r="AY982" s="265" t="s">
        <v>125</v>
      </c>
    </row>
    <row r="983" s="13" customFormat="1">
      <c r="A983" s="13"/>
      <c r="B983" s="255"/>
      <c r="C983" s="256"/>
      <c r="D983" s="251" t="s">
        <v>136</v>
      </c>
      <c r="E983" s="257" t="s">
        <v>1</v>
      </c>
      <c r="F983" s="258" t="s">
        <v>1198</v>
      </c>
      <c r="G983" s="256"/>
      <c r="H983" s="259">
        <v>-15.647</v>
      </c>
      <c r="I983" s="260"/>
      <c r="J983" s="256"/>
      <c r="K983" s="256"/>
      <c r="L983" s="261"/>
      <c r="M983" s="262"/>
      <c r="N983" s="263"/>
      <c r="O983" s="263"/>
      <c r="P983" s="263"/>
      <c r="Q983" s="263"/>
      <c r="R983" s="263"/>
      <c r="S983" s="263"/>
      <c r="T983" s="264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65" t="s">
        <v>136</v>
      </c>
      <c r="AU983" s="265" t="s">
        <v>89</v>
      </c>
      <c r="AV983" s="13" t="s">
        <v>89</v>
      </c>
      <c r="AW983" s="13" t="s">
        <v>34</v>
      </c>
      <c r="AX983" s="13" t="s">
        <v>79</v>
      </c>
      <c r="AY983" s="265" t="s">
        <v>125</v>
      </c>
    </row>
    <row r="984" s="14" customFormat="1">
      <c r="A984" s="14"/>
      <c r="B984" s="266"/>
      <c r="C984" s="267"/>
      <c r="D984" s="251" t="s">
        <v>136</v>
      </c>
      <c r="E984" s="268" t="s">
        <v>1</v>
      </c>
      <c r="F984" s="269" t="s">
        <v>167</v>
      </c>
      <c r="G984" s="267"/>
      <c r="H984" s="270">
        <v>561.6629999999999</v>
      </c>
      <c r="I984" s="271"/>
      <c r="J984" s="267"/>
      <c r="K984" s="267"/>
      <c r="L984" s="272"/>
      <c r="M984" s="273"/>
      <c r="N984" s="274"/>
      <c r="O984" s="274"/>
      <c r="P984" s="274"/>
      <c r="Q984" s="274"/>
      <c r="R984" s="274"/>
      <c r="S984" s="274"/>
      <c r="T984" s="275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76" t="s">
        <v>136</v>
      </c>
      <c r="AU984" s="276" t="s">
        <v>89</v>
      </c>
      <c r="AV984" s="14" t="s">
        <v>132</v>
      </c>
      <c r="AW984" s="14" t="s">
        <v>34</v>
      </c>
      <c r="AX984" s="14" t="s">
        <v>87</v>
      </c>
      <c r="AY984" s="276" t="s">
        <v>125</v>
      </c>
    </row>
    <row r="985" s="2" customFormat="1" ht="16.5" customHeight="1">
      <c r="A985" s="39"/>
      <c r="B985" s="40"/>
      <c r="C985" s="292" t="s">
        <v>1199</v>
      </c>
      <c r="D985" s="292" t="s">
        <v>263</v>
      </c>
      <c r="E985" s="293" t="s">
        <v>1200</v>
      </c>
      <c r="F985" s="294" t="s">
        <v>1201</v>
      </c>
      <c r="G985" s="295" t="s">
        <v>131</v>
      </c>
      <c r="H985" s="296">
        <v>4.2359999999999998</v>
      </c>
      <c r="I985" s="297"/>
      <c r="J985" s="298">
        <f>ROUND(I985*H985,2)</f>
        <v>0</v>
      </c>
      <c r="K985" s="299"/>
      <c r="L985" s="300"/>
      <c r="M985" s="301" t="s">
        <v>1</v>
      </c>
      <c r="N985" s="302" t="s">
        <v>44</v>
      </c>
      <c r="O985" s="92"/>
      <c r="P985" s="247">
        <f>O985*H985</f>
        <v>0</v>
      </c>
      <c r="Q985" s="247">
        <v>0.55000000000000004</v>
      </c>
      <c r="R985" s="247">
        <f>Q985*H985</f>
        <v>2.3298000000000001</v>
      </c>
      <c r="S985" s="247">
        <v>0</v>
      </c>
      <c r="T985" s="248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49" t="s">
        <v>434</v>
      </c>
      <c r="AT985" s="249" t="s">
        <v>263</v>
      </c>
      <c r="AU985" s="249" t="s">
        <v>89</v>
      </c>
      <c r="AY985" s="18" t="s">
        <v>125</v>
      </c>
      <c r="BE985" s="250">
        <f>IF(N985="základní",J985,0)</f>
        <v>0</v>
      </c>
      <c r="BF985" s="250">
        <f>IF(N985="snížená",J985,0)</f>
        <v>0</v>
      </c>
      <c r="BG985" s="250">
        <f>IF(N985="zákl. přenesená",J985,0)</f>
        <v>0</v>
      </c>
      <c r="BH985" s="250">
        <f>IF(N985="sníž. přenesená",J985,0)</f>
        <v>0</v>
      </c>
      <c r="BI985" s="250">
        <f>IF(N985="nulová",J985,0)</f>
        <v>0</v>
      </c>
      <c r="BJ985" s="18" t="s">
        <v>87</v>
      </c>
      <c r="BK985" s="250">
        <f>ROUND(I985*H985,2)</f>
        <v>0</v>
      </c>
      <c r="BL985" s="18" t="s">
        <v>322</v>
      </c>
      <c r="BM985" s="249" t="s">
        <v>1202</v>
      </c>
    </row>
    <row r="986" s="2" customFormat="1">
      <c r="A986" s="39"/>
      <c r="B986" s="40"/>
      <c r="C986" s="41"/>
      <c r="D986" s="251" t="s">
        <v>134</v>
      </c>
      <c r="E986" s="41"/>
      <c r="F986" s="252" t="s">
        <v>1201</v>
      </c>
      <c r="G986" s="41"/>
      <c r="H986" s="41"/>
      <c r="I986" s="145"/>
      <c r="J986" s="41"/>
      <c r="K986" s="41"/>
      <c r="L986" s="45"/>
      <c r="M986" s="253"/>
      <c r="N986" s="254"/>
      <c r="O986" s="92"/>
      <c r="P986" s="92"/>
      <c r="Q986" s="92"/>
      <c r="R986" s="92"/>
      <c r="S986" s="92"/>
      <c r="T986" s="93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T986" s="18" t="s">
        <v>134</v>
      </c>
      <c r="AU986" s="18" t="s">
        <v>89</v>
      </c>
    </row>
    <row r="987" s="13" customFormat="1">
      <c r="A987" s="13"/>
      <c r="B987" s="255"/>
      <c r="C987" s="256"/>
      <c r="D987" s="251" t="s">
        <v>136</v>
      </c>
      <c r="E987" s="257" t="s">
        <v>1</v>
      </c>
      <c r="F987" s="258" t="s">
        <v>1203</v>
      </c>
      <c r="G987" s="256"/>
      <c r="H987" s="259">
        <v>3.851</v>
      </c>
      <c r="I987" s="260"/>
      <c r="J987" s="256"/>
      <c r="K987" s="256"/>
      <c r="L987" s="261"/>
      <c r="M987" s="262"/>
      <c r="N987" s="263"/>
      <c r="O987" s="263"/>
      <c r="P987" s="263"/>
      <c r="Q987" s="263"/>
      <c r="R987" s="263"/>
      <c r="S987" s="263"/>
      <c r="T987" s="264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65" t="s">
        <v>136</v>
      </c>
      <c r="AU987" s="265" t="s">
        <v>89</v>
      </c>
      <c r="AV987" s="13" t="s">
        <v>89</v>
      </c>
      <c r="AW987" s="13" t="s">
        <v>34</v>
      </c>
      <c r="AX987" s="13" t="s">
        <v>79</v>
      </c>
      <c r="AY987" s="265" t="s">
        <v>125</v>
      </c>
    </row>
    <row r="988" s="14" customFormat="1">
      <c r="A988" s="14"/>
      <c r="B988" s="266"/>
      <c r="C988" s="267"/>
      <c r="D988" s="251" t="s">
        <v>136</v>
      </c>
      <c r="E988" s="268" t="s">
        <v>1</v>
      </c>
      <c r="F988" s="269" t="s">
        <v>167</v>
      </c>
      <c r="G988" s="267"/>
      <c r="H988" s="270">
        <v>3.851</v>
      </c>
      <c r="I988" s="271"/>
      <c r="J988" s="267"/>
      <c r="K988" s="267"/>
      <c r="L988" s="272"/>
      <c r="M988" s="273"/>
      <c r="N988" s="274"/>
      <c r="O988" s="274"/>
      <c r="P988" s="274"/>
      <c r="Q988" s="274"/>
      <c r="R988" s="274"/>
      <c r="S988" s="274"/>
      <c r="T988" s="275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76" t="s">
        <v>136</v>
      </c>
      <c r="AU988" s="276" t="s">
        <v>89</v>
      </c>
      <c r="AV988" s="14" t="s">
        <v>132</v>
      </c>
      <c r="AW988" s="14" t="s">
        <v>34</v>
      </c>
      <c r="AX988" s="14" t="s">
        <v>87</v>
      </c>
      <c r="AY988" s="276" t="s">
        <v>125</v>
      </c>
    </row>
    <row r="989" s="13" customFormat="1">
      <c r="A989" s="13"/>
      <c r="B989" s="255"/>
      <c r="C989" s="256"/>
      <c r="D989" s="251" t="s">
        <v>136</v>
      </c>
      <c r="E989" s="256"/>
      <c r="F989" s="258" t="s">
        <v>1204</v>
      </c>
      <c r="G989" s="256"/>
      <c r="H989" s="259">
        <v>4.2359999999999998</v>
      </c>
      <c r="I989" s="260"/>
      <c r="J989" s="256"/>
      <c r="K989" s="256"/>
      <c r="L989" s="261"/>
      <c r="M989" s="262"/>
      <c r="N989" s="263"/>
      <c r="O989" s="263"/>
      <c r="P989" s="263"/>
      <c r="Q989" s="263"/>
      <c r="R989" s="263"/>
      <c r="S989" s="263"/>
      <c r="T989" s="264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65" t="s">
        <v>136</v>
      </c>
      <c r="AU989" s="265" t="s">
        <v>89</v>
      </c>
      <c r="AV989" s="13" t="s">
        <v>89</v>
      </c>
      <c r="AW989" s="13" t="s">
        <v>4</v>
      </c>
      <c r="AX989" s="13" t="s">
        <v>87</v>
      </c>
      <c r="AY989" s="265" t="s">
        <v>125</v>
      </c>
    </row>
    <row r="990" s="2" customFormat="1" ht="21.75" customHeight="1">
      <c r="A990" s="39"/>
      <c r="B990" s="40"/>
      <c r="C990" s="237" t="s">
        <v>1205</v>
      </c>
      <c r="D990" s="237" t="s">
        <v>128</v>
      </c>
      <c r="E990" s="238" t="s">
        <v>1206</v>
      </c>
      <c r="F990" s="239" t="s">
        <v>1207</v>
      </c>
      <c r="G990" s="240" t="s">
        <v>259</v>
      </c>
      <c r="H990" s="241">
        <v>1290.395</v>
      </c>
      <c r="I990" s="242"/>
      <c r="J990" s="243">
        <f>ROUND(I990*H990,2)</f>
        <v>0</v>
      </c>
      <c r="K990" s="244"/>
      <c r="L990" s="45"/>
      <c r="M990" s="245" t="s">
        <v>1</v>
      </c>
      <c r="N990" s="246" t="s">
        <v>44</v>
      </c>
      <c r="O990" s="92"/>
      <c r="P990" s="247">
        <f>O990*H990</f>
        <v>0</v>
      </c>
      <c r="Q990" s="247">
        <v>0</v>
      </c>
      <c r="R990" s="247">
        <f>Q990*H990</f>
        <v>0</v>
      </c>
      <c r="S990" s="247">
        <v>0</v>
      </c>
      <c r="T990" s="248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49" t="s">
        <v>322</v>
      </c>
      <c r="AT990" s="249" t="s">
        <v>128</v>
      </c>
      <c r="AU990" s="249" t="s">
        <v>89</v>
      </c>
      <c r="AY990" s="18" t="s">
        <v>125</v>
      </c>
      <c r="BE990" s="250">
        <f>IF(N990="základní",J990,0)</f>
        <v>0</v>
      </c>
      <c r="BF990" s="250">
        <f>IF(N990="snížená",J990,0)</f>
        <v>0</v>
      </c>
      <c r="BG990" s="250">
        <f>IF(N990="zákl. přenesená",J990,0)</f>
        <v>0</v>
      </c>
      <c r="BH990" s="250">
        <f>IF(N990="sníž. přenesená",J990,0)</f>
        <v>0</v>
      </c>
      <c r="BI990" s="250">
        <f>IF(N990="nulová",J990,0)</f>
        <v>0</v>
      </c>
      <c r="BJ990" s="18" t="s">
        <v>87</v>
      </c>
      <c r="BK990" s="250">
        <f>ROUND(I990*H990,2)</f>
        <v>0</v>
      </c>
      <c r="BL990" s="18" t="s">
        <v>322</v>
      </c>
      <c r="BM990" s="249" t="s">
        <v>1208</v>
      </c>
    </row>
    <row r="991" s="2" customFormat="1">
      <c r="A991" s="39"/>
      <c r="B991" s="40"/>
      <c r="C991" s="41"/>
      <c r="D991" s="251" t="s">
        <v>134</v>
      </c>
      <c r="E991" s="41"/>
      <c r="F991" s="252" t="s">
        <v>1209</v>
      </c>
      <c r="G991" s="41"/>
      <c r="H991" s="41"/>
      <c r="I991" s="145"/>
      <c r="J991" s="41"/>
      <c r="K991" s="41"/>
      <c r="L991" s="45"/>
      <c r="M991" s="253"/>
      <c r="N991" s="254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134</v>
      </c>
      <c r="AU991" s="18" t="s">
        <v>89</v>
      </c>
    </row>
    <row r="992" s="13" customFormat="1">
      <c r="A992" s="13"/>
      <c r="B992" s="255"/>
      <c r="C992" s="256"/>
      <c r="D992" s="251" t="s">
        <v>136</v>
      </c>
      <c r="E992" s="257" t="s">
        <v>1</v>
      </c>
      <c r="F992" s="258" t="s">
        <v>1210</v>
      </c>
      <c r="G992" s="256"/>
      <c r="H992" s="259">
        <v>1290.395</v>
      </c>
      <c r="I992" s="260"/>
      <c r="J992" s="256"/>
      <c r="K992" s="256"/>
      <c r="L992" s="261"/>
      <c r="M992" s="262"/>
      <c r="N992" s="263"/>
      <c r="O992" s="263"/>
      <c r="P992" s="263"/>
      <c r="Q992" s="263"/>
      <c r="R992" s="263"/>
      <c r="S992" s="263"/>
      <c r="T992" s="264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65" t="s">
        <v>136</v>
      </c>
      <c r="AU992" s="265" t="s">
        <v>89</v>
      </c>
      <c r="AV992" s="13" t="s">
        <v>89</v>
      </c>
      <c r="AW992" s="13" t="s">
        <v>34</v>
      </c>
      <c r="AX992" s="13" t="s">
        <v>87</v>
      </c>
      <c r="AY992" s="265" t="s">
        <v>125</v>
      </c>
    </row>
    <row r="993" s="2" customFormat="1" ht="16.5" customHeight="1">
      <c r="A993" s="39"/>
      <c r="B993" s="40"/>
      <c r="C993" s="292" t="s">
        <v>1211</v>
      </c>
      <c r="D993" s="292" t="s">
        <v>263</v>
      </c>
      <c r="E993" s="293" t="s">
        <v>1200</v>
      </c>
      <c r="F993" s="294" t="s">
        <v>1201</v>
      </c>
      <c r="G993" s="295" t="s">
        <v>131</v>
      </c>
      <c r="H993" s="296">
        <v>3.407</v>
      </c>
      <c r="I993" s="297"/>
      <c r="J993" s="298">
        <f>ROUND(I993*H993,2)</f>
        <v>0</v>
      </c>
      <c r="K993" s="299"/>
      <c r="L993" s="300"/>
      <c r="M993" s="301" t="s">
        <v>1</v>
      </c>
      <c r="N993" s="302" t="s">
        <v>44</v>
      </c>
      <c r="O993" s="92"/>
      <c r="P993" s="247">
        <f>O993*H993</f>
        <v>0</v>
      </c>
      <c r="Q993" s="247">
        <v>0.55000000000000004</v>
      </c>
      <c r="R993" s="247">
        <f>Q993*H993</f>
        <v>1.8738500000000002</v>
      </c>
      <c r="S993" s="247">
        <v>0</v>
      </c>
      <c r="T993" s="248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49" t="s">
        <v>434</v>
      </c>
      <c r="AT993" s="249" t="s">
        <v>263</v>
      </c>
      <c r="AU993" s="249" t="s">
        <v>89</v>
      </c>
      <c r="AY993" s="18" t="s">
        <v>125</v>
      </c>
      <c r="BE993" s="250">
        <f>IF(N993="základní",J993,0)</f>
        <v>0</v>
      </c>
      <c r="BF993" s="250">
        <f>IF(N993="snížená",J993,0)</f>
        <v>0</v>
      </c>
      <c r="BG993" s="250">
        <f>IF(N993="zákl. přenesená",J993,0)</f>
        <v>0</v>
      </c>
      <c r="BH993" s="250">
        <f>IF(N993="sníž. přenesená",J993,0)</f>
        <v>0</v>
      </c>
      <c r="BI993" s="250">
        <f>IF(N993="nulová",J993,0)</f>
        <v>0</v>
      </c>
      <c r="BJ993" s="18" t="s">
        <v>87</v>
      </c>
      <c r="BK993" s="250">
        <f>ROUND(I993*H993,2)</f>
        <v>0</v>
      </c>
      <c r="BL993" s="18" t="s">
        <v>322</v>
      </c>
      <c r="BM993" s="249" t="s">
        <v>1212</v>
      </c>
    </row>
    <row r="994" s="2" customFormat="1">
      <c r="A994" s="39"/>
      <c r="B994" s="40"/>
      <c r="C994" s="41"/>
      <c r="D994" s="251" t="s">
        <v>134</v>
      </c>
      <c r="E994" s="41"/>
      <c r="F994" s="252" t="s">
        <v>1201</v>
      </c>
      <c r="G994" s="41"/>
      <c r="H994" s="41"/>
      <c r="I994" s="145"/>
      <c r="J994" s="41"/>
      <c r="K994" s="41"/>
      <c r="L994" s="45"/>
      <c r="M994" s="253"/>
      <c r="N994" s="254"/>
      <c r="O994" s="92"/>
      <c r="P994" s="92"/>
      <c r="Q994" s="92"/>
      <c r="R994" s="92"/>
      <c r="S994" s="92"/>
      <c r="T994" s="93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T994" s="18" t="s">
        <v>134</v>
      </c>
      <c r="AU994" s="18" t="s">
        <v>89</v>
      </c>
    </row>
    <row r="995" s="13" customFormat="1">
      <c r="A995" s="13"/>
      <c r="B995" s="255"/>
      <c r="C995" s="256"/>
      <c r="D995" s="251" t="s">
        <v>136</v>
      </c>
      <c r="E995" s="257" t="s">
        <v>1</v>
      </c>
      <c r="F995" s="258" t="s">
        <v>1213</v>
      </c>
      <c r="G995" s="256"/>
      <c r="H995" s="259">
        <v>3.097</v>
      </c>
      <c r="I995" s="260"/>
      <c r="J995" s="256"/>
      <c r="K995" s="256"/>
      <c r="L995" s="261"/>
      <c r="M995" s="262"/>
      <c r="N995" s="263"/>
      <c r="O995" s="263"/>
      <c r="P995" s="263"/>
      <c r="Q995" s="263"/>
      <c r="R995" s="263"/>
      <c r="S995" s="263"/>
      <c r="T995" s="264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65" t="s">
        <v>136</v>
      </c>
      <c r="AU995" s="265" t="s">
        <v>89</v>
      </c>
      <c r="AV995" s="13" t="s">
        <v>89</v>
      </c>
      <c r="AW995" s="13" t="s">
        <v>34</v>
      </c>
      <c r="AX995" s="13" t="s">
        <v>87</v>
      </c>
      <c r="AY995" s="265" t="s">
        <v>125</v>
      </c>
    </row>
    <row r="996" s="13" customFormat="1">
      <c r="A996" s="13"/>
      <c r="B996" s="255"/>
      <c r="C996" s="256"/>
      <c r="D996" s="251" t="s">
        <v>136</v>
      </c>
      <c r="E996" s="256"/>
      <c r="F996" s="258" t="s">
        <v>1214</v>
      </c>
      <c r="G996" s="256"/>
      <c r="H996" s="259">
        <v>3.407</v>
      </c>
      <c r="I996" s="260"/>
      <c r="J996" s="256"/>
      <c r="K996" s="256"/>
      <c r="L996" s="261"/>
      <c r="M996" s="262"/>
      <c r="N996" s="263"/>
      <c r="O996" s="263"/>
      <c r="P996" s="263"/>
      <c r="Q996" s="263"/>
      <c r="R996" s="263"/>
      <c r="S996" s="263"/>
      <c r="T996" s="264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65" t="s">
        <v>136</v>
      </c>
      <c r="AU996" s="265" t="s">
        <v>89</v>
      </c>
      <c r="AV996" s="13" t="s">
        <v>89</v>
      </c>
      <c r="AW996" s="13" t="s">
        <v>4</v>
      </c>
      <c r="AX996" s="13" t="s">
        <v>87</v>
      </c>
      <c r="AY996" s="265" t="s">
        <v>125</v>
      </c>
    </row>
    <row r="997" s="2" customFormat="1" ht="21.75" customHeight="1">
      <c r="A997" s="39"/>
      <c r="B997" s="40"/>
      <c r="C997" s="237" t="s">
        <v>1215</v>
      </c>
      <c r="D997" s="237" t="s">
        <v>128</v>
      </c>
      <c r="E997" s="238" t="s">
        <v>1216</v>
      </c>
      <c r="F997" s="239" t="s">
        <v>1217</v>
      </c>
      <c r="G997" s="240" t="s">
        <v>131</v>
      </c>
      <c r="H997" s="241">
        <v>31.271999999999998</v>
      </c>
      <c r="I997" s="242"/>
      <c r="J997" s="243">
        <f>ROUND(I997*H997,2)</f>
        <v>0</v>
      </c>
      <c r="K997" s="244"/>
      <c r="L997" s="45"/>
      <c r="M997" s="245" t="s">
        <v>1</v>
      </c>
      <c r="N997" s="246" t="s">
        <v>44</v>
      </c>
      <c r="O997" s="92"/>
      <c r="P997" s="247">
        <f>O997*H997</f>
        <v>0</v>
      </c>
      <c r="Q997" s="247">
        <v>0.023369999999999998</v>
      </c>
      <c r="R997" s="247">
        <f>Q997*H997</f>
        <v>0.73082663999999986</v>
      </c>
      <c r="S997" s="247">
        <v>0</v>
      </c>
      <c r="T997" s="248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49" t="s">
        <v>322</v>
      </c>
      <c r="AT997" s="249" t="s">
        <v>128</v>
      </c>
      <c r="AU997" s="249" t="s">
        <v>89</v>
      </c>
      <c r="AY997" s="18" t="s">
        <v>125</v>
      </c>
      <c r="BE997" s="250">
        <f>IF(N997="základní",J997,0)</f>
        <v>0</v>
      </c>
      <c r="BF997" s="250">
        <f>IF(N997="snížená",J997,0)</f>
        <v>0</v>
      </c>
      <c r="BG997" s="250">
        <f>IF(N997="zákl. přenesená",J997,0)</f>
        <v>0</v>
      </c>
      <c r="BH997" s="250">
        <f>IF(N997="sníž. přenesená",J997,0)</f>
        <v>0</v>
      </c>
      <c r="BI997" s="250">
        <f>IF(N997="nulová",J997,0)</f>
        <v>0</v>
      </c>
      <c r="BJ997" s="18" t="s">
        <v>87</v>
      </c>
      <c r="BK997" s="250">
        <f>ROUND(I997*H997,2)</f>
        <v>0</v>
      </c>
      <c r="BL997" s="18" t="s">
        <v>322</v>
      </c>
      <c r="BM997" s="249" t="s">
        <v>1218</v>
      </c>
    </row>
    <row r="998" s="2" customFormat="1">
      <c r="A998" s="39"/>
      <c r="B998" s="40"/>
      <c r="C998" s="41"/>
      <c r="D998" s="251" t="s">
        <v>134</v>
      </c>
      <c r="E998" s="41"/>
      <c r="F998" s="252" t="s">
        <v>1219</v>
      </c>
      <c r="G998" s="41"/>
      <c r="H998" s="41"/>
      <c r="I998" s="145"/>
      <c r="J998" s="41"/>
      <c r="K998" s="41"/>
      <c r="L998" s="45"/>
      <c r="M998" s="253"/>
      <c r="N998" s="254"/>
      <c r="O998" s="92"/>
      <c r="P998" s="92"/>
      <c r="Q998" s="92"/>
      <c r="R998" s="92"/>
      <c r="S998" s="92"/>
      <c r="T998" s="93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T998" s="18" t="s">
        <v>134</v>
      </c>
      <c r="AU998" s="18" t="s">
        <v>89</v>
      </c>
    </row>
    <row r="999" s="13" customFormat="1">
      <c r="A999" s="13"/>
      <c r="B999" s="255"/>
      <c r="C999" s="256"/>
      <c r="D999" s="251" t="s">
        <v>136</v>
      </c>
      <c r="E999" s="257" t="s">
        <v>1</v>
      </c>
      <c r="F999" s="258" t="s">
        <v>1220</v>
      </c>
      <c r="G999" s="256"/>
      <c r="H999" s="259">
        <v>31.271999999999998</v>
      </c>
      <c r="I999" s="260"/>
      <c r="J999" s="256"/>
      <c r="K999" s="256"/>
      <c r="L999" s="261"/>
      <c r="M999" s="262"/>
      <c r="N999" s="263"/>
      <c r="O999" s="263"/>
      <c r="P999" s="263"/>
      <c r="Q999" s="263"/>
      <c r="R999" s="263"/>
      <c r="S999" s="263"/>
      <c r="T999" s="264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65" t="s">
        <v>136</v>
      </c>
      <c r="AU999" s="265" t="s">
        <v>89</v>
      </c>
      <c r="AV999" s="13" t="s">
        <v>89</v>
      </c>
      <c r="AW999" s="13" t="s">
        <v>34</v>
      </c>
      <c r="AX999" s="13" t="s">
        <v>87</v>
      </c>
      <c r="AY999" s="265" t="s">
        <v>125</v>
      </c>
    </row>
    <row r="1000" s="2" customFormat="1" ht="21.75" customHeight="1">
      <c r="A1000" s="39"/>
      <c r="B1000" s="40"/>
      <c r="C1000" s="237" t="s">
        <v>1221</v>
      </c>
      <c r="D1000" s="237" t="s">
        <v>128</v>
      </c>
      <c r="E1000" s="238" t="s">
        <v>1222</v>
      </c>
      <c r="F1000" s="239" t="s">
        <v>1223</v>
      </c>
      <c r="G1000" s="240" t="s">
        <v>142</v>
      </c>
      <c r="H1000" s="241">
        <v>17.93</v>
      </c>
      <c r="I1000" s="242"/>
      <c r="J1000" s="243">
        <f>ROUND(I1000*H1000,2)</f>
        <v>0</v>
      </c>
      <c r="K1000" s="244"/>
      <c r="L1000" s="45"/>
      <c r="M1000" s="245" t="s">
        <v>1</v>
      </c>
      <c r="N1000" s="246" t="s">
        <v>44</v>
      </c>
      <c r="O1000" s="92"/>
      <c r="P1000" s="247">
        <f>O1000*H1000</f>
        <v>0</v>
      </c>
      <c r="Q1000" s="247">
        <v>0</v>
      </c>
      <c r="R1000" s="247">
        <f>Q1000*H1000</f>
        <v>0</v>
      </c>
      <c r="S1000" s="247">
        <v>0</v>
      </c>
      <c r="T1000" s="248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49" t="s">
        <v>322</v>
      </c>
      <c r="AT1000" s="249" t="s">
        <v>128</v>
      </c>
      <c r="AU1000" s="249" t="s">
        <v>89</v>
      </c>
      <c r="AY1000" s="18" t="s">
        <v>125</v>
      </c>
      <c r="BE1000" s="250">
        <f>IF(N1000="základní",J1000,0)</f>
        <v>0</v>
      </c>
      <c r="BF1000" s="250">
        <f>IF(N1000="snížená",J1000,0)</f>
        <v>0</v>
      </c>
      <c r="BG1000" s="250">
        <f>IF(N1000="zákl. přenesená",J1000,0)</f>
        <v>0</v>
      </c>
      <c r="BH1000" s="250">
        <f>IF(N1000="sníž. přenesená",J1000,0)</f>
        <v>0</v>
      </c>
      <c r="BI1000" s="250">
        <f>IF(N1000="nulová",J1000,0)</f>
        <v>0</v>
      </c>
      <c r="BJ1000" s="18" t="s">
        <v>87</v>
      </c>
      <c r="BK1000" s="250">
        <f>ROUND(I1000*H1000,2)</f>
        <v>0</v>
      </c>
      <c r="BL1000" s="18" t="s">
        <v>322</v>
      </c>
      <c r="BM1000" s="249" t="s">
        <v>1224</v>
      </c>
    </row>
    <row r="1001" s="2" customFormat="1">
      <c r="A1001" s="39"/>
      <c r="B1001" s="40"/>
      <c r="C1001" s="41"/>
      <c r="D1001" s="251" t="s">
        <v>134</v>
      </c>
      <c r="E1001" s="41"/>
      <c r="F1001" s="252" t="s">
        <v>1225</v>
      </c>
      <c r="G1001" s="41"/>
      <c r="H1001" s="41"/>
      <c r="I1001" s="145"/>
      <c r="J1001" s="41"/>
      <c r="K1001" s="41"/>
      <c r="L1001" s="45"/>
      <c r="M1001" s="253"/>
      <c r="N1001" s="254"/>
      <c r="O1001" s="92"/>
      <c r="P1001" s="92"/>
      <c r="Q1001" s="92"/>
      <c r="R1001" s="92"/>
      <c r="S1001" s="92"/>
      <c r="T1001" s="93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T1001" s="18" t="s">
        <v>134</v>
      </c>
      <c r="AU1001" s="18" t="s">
        <v>89</v>
      </c>
    </row>
    <row r="1002" s="12" customFormat="1" ht="22.8" customHeight="1">
      <c r="A1002" s="12"/>
      <c r="B1002" s="221"/>
      <c r="C1002" s="222"/>
      <c r="D1002" s="223" t="s">
        <v>78</v>
      </c>
      <c r="E1002" s="235" t="s">
        <v>1226</v>
      </c>
      <c r="F1002" s="235" t="s">
        <v>1227</v>
      </c>
      <c r="G1002" s="222"/>
      <c r="H1002" s="222"/>
      <c r="I1002" s="225"/>
      <c r="J1002" s="236">
        <f>BK1002</f>
        <v>0</v>
      </c>
      <c r="K1002" s="222"/>
      <c r="L1002" s="227"/>
      <c r="M1002" s="228"/>
      <c r="N1002" s="229"/>
      <c r="O1002" s="229"/>
      <c r="P1002" s="230">
        <f>SUM(P1003:P1021)</f>
        <v>0</v>
      </c>
      <c r="Q1002" s="229"/>
      <c r="R1002" s="230">
        <f>SUM(R1003:R1021)</f>
        <v>4.9827491200000003</v>
      </c>
      <c r="S1002" s="229"/>
      <c r="T1002" s="231">
        <f>SUM(T1003:T1021)</f>
        <v>0</v>
      </c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R1002" s="232" t="s">
        <v>89</v>
      </c>
      <c r="AT1002" s="233" t="s">
        <v>78</v>
      </c>
      <c r="AU1002" s="233" t="s">
        <v>87</v>
      </c>
      <c r="AY1002" s="232" t="s">
        <v>125</v>
      </c>
      <c r="BK1002" s="234">
        <f>SUM(BK1003:BK1021)</f>
        <v>0</v>
      </c>
    </row>
    <row r="1003" s="2" customFormat="1" ht="21.75" customHeight="1">
      <c r="A1003" s="39"/>
      <c r="B1003" s="40"/>
      <c r="C1003" s="237" t="s">
        <v>1228</v>
      </c>
      <c r="D1003" s="237" t="s">
        <v>128</v>
      </c>
      <c r="E1003" s="238" t="s">
        <v>1229</v>
      </c>
      <c r="F1003" s="239" t="s">
        <v>1230</v>
      </c>
      <c r="G1003" s="240" t="s">
        <v>316</v>
      </c>
      <c r="H1003" s="241">
        <v>97.689999999999998</v>
      </c>
      <c r="I1003" s="242"/>
      <c r="J1003" s="243">
        <f>ROUND(I1003*H1003,2)</f>
        <v>0</v>
      </c>
      <c r="K1003" s="244"/>
      <c r="L1003" s="45"/>
      <c r="M1003" s="245" t="s">
        <v>1</v>
      </c>
      <c r="N1003" s="246" t="s">
        <v>44</v>
      </c>
      <c r="O1003" s="92"/>
      <c r="P1003" s="247">
        <f>O1003*H1003</f>
        <v>0</v>
      </c>
      <c r="Q1003" s="247">
        <v>0.01223</v>
      </c>
      <c r="R1003" s="247">
        <f>Q1003*H1003</f>
        <v>1.1947486999999999</v>
      </c>
      <c r="S1003" s="247">
        <v>0</v>
      </c>
      <c r="T1003" s="248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49" t="s">
        <v>322</v>
      </c>
      <c r="AT1003" s="249" t="s">
        <v>128</v>
      </c>
      <c r="AU1003" s="249" t="s">
        <v>89</v>
      </c>
      <c r="AY1003" s="18" t="s">
        <v>125</v>
      </c>
      <c r="BE1003" s="250">
        <f>IF(N1003="základní",J1003,0)</f>
        <v>0</v>
      </c>
      <c r="BF1003" s="250">
        <f>IF(N1003="snížená",J1003,0)</f>
        <v>0</v>
      </c>
      <c r="BG1003" s="250">
        <f>IF(N1003="zákl. přenesená",J1003,0)</f>
        <v>0</v>
      </c>
      <c r="BH1003" s="250">
        <f>IF(N1003="sníž. přenesená",J1003,0)</f>
        <v>0</v>
      </c>
      <c r="BI1003" s="250">
        <f>IF(N1003="nulová",J1003,0)</f>
        <v>0</v>
      </c>
      <c r="BJ1003" s="18" t="s">
        <v>87</v>
      </c>
      <c r="BK1003" s="250">
        <f>ROUND(I1003*H1003,2)</f>
        <v>0</v>
      </c>
      <c r="BL1003" s="18" t="s">
        <v>322</v>
      </c>
      <c r="BM1003" s="249" t="s">
        <v>1231</v>
      </c>
    </row>
    <row r="1004" s="2" customFormat="1">
      <c r="A1004" s="39"/>
      <c r="B1004" s="40"/>
      <c r="C1004" s="41"/>
      <c r="D1004" s="251" t="s">
        <v>134</v>
      </c>
      <c r="E1004" s="41"/>
      <c r="F1004" s="252" t="s">
        <v>1232</v>
      </c>
      <c r="G1004" s="41"/>
      <c r="H1004" s="41"/>
      <c r="I1004" s="145"/>
      <c r="J1004" s="41"/>
      <c r="K1004" s="41"/>
      <c r="L1004" s="45"/>
      <c r="M1004" s="253"/>
      <c r="N1004" s="254"/>
      <c r="O1004" s="92"/>
      <c r="P1004" s="92"/>
      <c r="Q1004" s="92"/>
      <c r="R1004" s="92"/>
      <c r="S1004" s="92"/>
      <c r="T1004" s="93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T1004" s="18" t="s">
        <v>134</v>
      </c>
      <c r="AU1004" s="18" t="s">
        <v>89</v>
      </c>
    </row>
    <row r="1005" s="13" customFormat="1">
      <c r="A1005" s="13"/>
      <c r="B1005" s="255"/>
      <c r="C1005" s="256"/>
      <c r="D1005" s="251" t="s">
        <v>136</v>
      </c>
      <c r="E1005" s="257" t="s">
        <v>1</v>
      </c>
      <c r="F1005" s="258" t="s">
        <v>1233</v>
      </c>
      <c r="G1005" s="256"/>
      <c r="H1005" s="259">
        <v>97.689999999999998</v>
      </c>
      <c r="I1005" s="260"/>
      <c r="J1005" s="256"/>
      <c r="K1005" s="256"/>
      <c r="L1005" s="261"/>
      <c r="M1005" s="262"/>
      <c r="N1005" s="263"/>
      <c r="O1005" s="263"/>
      <c r="P1005" s="263"/>
      <c r="Q1005" s="263"/>
      <c r="R1005" s="263"/>
      <c r="S1005" s="263"/>
      <c r="T1005" s="264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65" t="s">
        <v>136</v>
      </c>
      <c r="AU1005" s="265" t="s">
        <v>89</v>
      </c>
      <c r="AV1005" s="13" t="s">
        <v>89</v>
      </c>
      <c r="AW1005" s="13" t="s">
        <v>34</v>
      </c>
      <c r="AX1005" s="13" t="s">
        <v>87</v>
      </c>
      <c r="AY1005" s="265" t="s">
        <v>125</v>
      </c>
    </row>
    <row r="1006" s="2" customFormat="1" ht="21.75" customHeight="1">
      <c r="A1006" s="39"/>
      <c r="B1006" s="40"/>
      <c r="C1006" s="237" t="s">
        <v>1234</v>
      </c>
      <c r="D1006" s="237" t="s">
        <v>128</v>
      </c>
      <c r="E1006" s="238" t="s">
        <v>1235</v>
      </c>
      <c r="F1006" s="239" t="s">
        <v>1236</v>
      </c>
      <c r="G1006" s="240" t="s">
        <v>316</v>
      </c>
      <c r="H1006" s="241">
        <v>230.118</v>
      </c>
      <c r="I1006" s="242"/>
      <c r="J1006" s="243">
        <f>ROUND(I1006*H1006,2)</f>
        <v>0</v>
      </c>
      <c r="K1006" s="244"/>
      <c r="L1006" s="45"/>
      <c r="M1006" s="245" t="s">
        <v>1</v>
      </c>
      <c r="N1006" s="246" t="s">
        <v>44</v>
      </c>
      <c r="O1006" s="92"/>
      <c r="P1006" s="247">
        <f>O1006*H1006</f>
        <v>0</v>
      </c>
      <c r="Q1006" s="247">
        <v>0.01379</v>
      </c>
      <c r="R1006" s="247">
        <f>Q1006*H1006</f>
        <v>3.17332722</v>
      </c>
      <c r="S1006" s="247">
        <v>0</v>
      </c>
      <c r="T1006" s="248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49" t="s">
        <v>322</v>
      </c>
      <c r="AT1006" s="249" t="s">
        <v>128</v>
      </c>
      <c r="AU1006" s="249" t="s">
        <v>89</v>
      </c>
      <c r="AY1006" s="18" t="s">
        <v>125</v>
      </c>
      <c r="BE1006" s="250">
        <f>IF(N1006="základní",J1006,0)</f>
        <v>0</v>
      </c>
      <c r="BF1006" s="250">
        <f>IF(N1006="snížená",J1006,0)</f>
        <v>0</v>
      </c>
      <c r="BG1006" s="250">
        <f>IF(N1006="zákl. přenesená",J1006,0)</f>
        <v>0</v>
      </c>
      <c r="BH1006" s="250">
        <f>IF(N1006="sníž. přenesená",J1006,0)</f>
        <v>0</v>
      </c>
      <c r="BI1006" s="250">
        <f>IF(N1006="nulová",J1006,0)</f>
        <v>0</v>
      </c>
      <c r="BJ1006" s="18" t="s">
        <v>87</v>
      </c>
      <c r="BK1006" s="250">
        <f>ROUND(I1006*H1006,2)</f>
        <v>0</v>
      </c>
      <c r="BL1006" s="18" t="s">
        <v>322</v>
      </c>
      <c r="BM1006" s="249" t="s">
        <v>1237</v>
      </c>
    </row>
    <row r="1007" s="2" customFormat="1">
      <c r="A1007" s="39"/>
      <c r="B1007" s="40"/>
      <c r="C1007" s="41"/>
      <c r="D1007" s="251" t="s">
        <v>134</v>
      </c>
      <c r="E1007" s="41"/>
      <c r="F1007" s="252" t="s">
        <v>1238</v>
      </c>
      <c r="G1007" s="41"/>
      <c r="H1007" s="41"/>
      <c r="I1007" s="145"/>
      <c r="J1007" s="41"/>
      <c r="K1007" s="41"/>
      <c r="L1007" s="45"/>
      <c r="M1007" s="253"/>
      <c r="N1007" s="254"/>
      <c r="O1007" s="92"/>
      <c r="P1007" s="92"/>
      <c r="Q1007" s="92"/>
      <c r="R1007" s="92"/>
      <c r="S1007" s="92"/>
      <c r="T1007" s="93"/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T1007" s="18" t="s">
        <v>134</v>
      </c>
      <c r="AU1007" s="18" t="s">
        <v>89</v>
      </c>
    </row>
    <row r="1008" s="13" customFormat="1">
      <c r="A1008" s="13"/>
      <c r="B1008" s="255"/>
      <c r="C1008" s="256"/>
      <c r="D1008" s="251" t="s">
        <v>136</v>
      </c>
      <c r="E1008" s="257" t="s">
        <v>1</v>
      </c>
      <c r="F1008" s="258" t="s">
        <v>1239</v>
      </c>
      <c r="G1008" s="256"/>
      <c r="H1008" s="259">
        <v>115.56999999999999</v>
      </c>
      <c r="I1008" s="260"/>
      <c r="J1008" s="256"/>
      <c r="K1008" s="256"/>
      <c r="L1008" s="261"/>
      <c r="M1008" s="262"/>
      <c r="N1008" s="263"/>
      <c r="O1008" s="263"/>
      <c r="P1008" s="263"/>
      <c r="Q1008" s="263"/>
      <c r="R1008" s="263"/>
      <c r="S1008" s="263"/>
      <c r="T1008" s="264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65" t="s">
        <v>136</v>
      </c>
      <c r="AU1008" s="265" t="s">
        <v>89</v>
      </c>
      <c r="AV1008" s="13" t="s">
        <v>89</v>
      </c>
      <c r="AW1008" s="13" t="s">
        <v>34</v>
      </c>
      <c r="AX1008" s="13" t="s">
        <v>79</v>
      </c>
      <c r="AY1008" s="265" t="s">
        <v>125</v>
      </c>
    </row>
    <row r="1009" s="13" customFormat="1">
      <c r="A1009" s="13"/>
      <c r="B1009" s="255"/>
      <c r="C1009" s="256"/>
      <c r="D1009" s="251" t="s">
        <v>136</v>
      </c>
      <c r="E1009" s="257" t="s">
        <v>1</v>
      </c>
      <c r="F1009" s="258" t="s">
        <v>1240</v>
      </c>
      <c r="G1009" s="256"/>
      <c r="H1009" s="259">
        <v>39.216000000000001</v>
      </c>
      <c r="I1009" s="260"/>
      <c r="J1009" s="256"/>
      <c r="K1009" s="256"/>
      <c r="L1009" s="261"/>
      <c r="M1009" s="262"/>
      <c r="N1009" s="263"/>
      <c r="O1009" s="263"/>
      <c r="P1009" s="263"/>
      <c r="Q1009" s="263"/>
      <c r="R1009" s="263"/>
      <c r="S1009" s="263"/>
      <c r="T1009" s="264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65" t="s">
        <v>136</v>
      </c>
      <c r="AU1009" s="265" t="s">
        <v>89</v>
      </c>
      <c r="AV1009" s="13" t="s">
        <v>89</v>
      </c>
      <c r="AW1009" s="13" t="s">
        <v>34</v>
      </c>
      <c r="AX1009" s="13" t="s">
        <v>79</v>
      </c>
      <c r="AY1009" s="265" t="s">
        <v>125</v>
      </c>
    </row>
    <row r="1010" s="13" customFormat="1">
      <c r="A1010" s="13"/>
      <c r="B1010" s="255"/>
      <c r="C1010" s="256"/>
      <c r="D1010" s="251" t="s">
        <v>136</v>
      </c>
      <c r="E1010" s="257" t="s">
        <v>1</v>
      </c>
      <c r="F1010" s="258" t="s">
        <v>1241</v>
      </c>
      <c r="G1010" s="256"/>
      <c r="H1010" s="259">
        <v>17.253</v>
      </c>
      <c r="I1010" s="260"/>
      <c r="J1010" s="256"/>
      <c r="K1010" s="256"/>
      <c r="L1010" s="261"/>
      <c r="M1010" s="262"/>
      <c r="N1010" s="263"/>
      <c r="O1010" s="263"/>
      <c r="P1010" s="263"/>
      <c r="Q1010" s="263"/>
      <c r="R1010" s="263"/>
      <c r="S1010" s="263"/>
      <c r="T1010" s="264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65" t="s">
        <v>136</v>
      </c>
      <c r="AU1010" s="265" t="s">
        <v>89</v>
      </c>
      <c r="AV1010" s="13" t="s">
        <v>89</v>
      </c>
      <c r="AW1010" s="13" t="s">
        <v>34</v>
      </c>
      <c r="AX1010" s="13" t="s">
        <v>79</v>
      </c>
      <c r="AY1010" s="265" t="s">
        <v>125</v>
      </c>
    </row>
    <row r="1011" s="13" customFormat="1">
      <c r="A1011" s="13"/>
      <c r="B1011" s="255"/>
      <c r="C1011" s="256"/>
      <c r="D1011" s="251" t="s">
        <v>136</v>
      </c>
      <c r="E1011" s="257" t="s">
        <v>1</v>
      </c>
      <c r="F1011" s="258" t="s">
        <v>1242</v>
      </c>
      <c r="G1011" s="256"/>
      <c r="H1011" s="259">
        <v>60.840000000000003</v>
      </c>
      <c r="I1011" s="260"/>
      <c r="J1011" s="256"/>
      <c r="K1011" s="256"/>
      <c r="L1011" s="261"/>
      <c r="M1011" s="262"/>
      <c r="N1011" s="263"/>
      <c r="O1011" s="263"/>
      <c r="P1011" s="263"/>
      <c r="Q1011" s="263"/>
      <c r="R1011" s="263"/>
      <c r="S1011" s="263"/>
      <c r="T1011" s="264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65" t="s">
        <v>136</v>
      </c>
      <c r="AU1011" s="265" t="s">
        <v>89</v>
      </c>
      <c r="AV1011" s="13" t="s">
        <v>89</v>
      </c>
      <c r="AW1011" s="13" t="s">
        <v>34</v>
      </c>
      <c r="AX1011" s="13" t="s">
        <v>79</v>
      </c>
      <c r="AY1011" s="265" t="s">
        <v>125</v>
      </c>
    </row>
    <row r="1012" s="13" customFormat="1">
      <c r="A1012" s="13"/>
      <c r="B1012" s="255"/>
      <c r="C1012" s="256"/>
      <c r="D1012" s="251" t="s">
        <v>136</v>
      </c>
      <c r="E1012" s="257" t="s">
        <v>1</v>
      </c>
      <c r="F1012" s="258" t="s">
        <v>1243</v>
      </c>
      <c r="G1012" s="256"/>
      <c r="H1012" s="259">
        <v>-2.7610000000000001</v>
      </c>
      <c r="I1012" s="260"/>
      <c r="J1012" s="256"/>
      <c r="K1012" s="256"/>
      <c r="L1012" s="261"/>
      <c r="M1012" s="262"/>
      <c r="N1012" s="263"/>
      <c r="O1012" s="263"/>
      <c r="P1012" s="263"/>
      <c r="Q1012" s="263"/>
      <c r="R1012" s="263"/>
      <c r="S1012" s="263"/>
      <c r="T1012" s="264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65" t="s">
        <v>136</v>
      </c>
      <c r="AU1012" s="265" t="s">
        <v>89</v>
      </c>
      <c r="AV1012" s="13" t="s">
        <v>89</v>
      </c>
      <c r="AW1012" s="13" t="s">
        <v>34</v>
      </c>
      <c r="AX1012" s="13" t="s">
        <v>79</v>
      </c>
      <c r="AY1012" s="265" t="s">
        <v>125</v>
      </c>
    </row>
    <row r="1013" s="14" customFormat="1">
      <c r="A1013" s="14"/>
      <c r="B1013" s="266"/>
      <c r="C1013" s="267"/>
      <c r="D1013" s="251" t="s">
        <v>136</v>
      </c>
      <c r="E1013" s="268" t="s">
        <v>1</v>
      </c>
      <c r="F1013" s="269" t="s">
        <v>167</v>
      </c>
      <c r="G1013" s="267"/>
      <c r="H1013" s="270">
        <v>230.118</v>
      </c>
      <c r="I1013" s="271"/>
      <c r="J1013" s="267"/>
      <c r="K1013" s="267"/>
      <c r="L1013" s="272"/>
      <c r="M1013" s="273"/>
      <c r="N1013" s="274"/>
      <c r="O1013" s="274"/>
      <c r="P1013" s="274"/>
      <c r="Q1013" s="274"/>
      <c r="R1013" s="274"/>
      <c r="S1013" s="274"/>
      <c r="T1013" s="275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76" t="s">
        <v>136</v>
      </c>
      <c r="AU1013" s="276" t="s">
        <v>89</v>
      </c>
      <c r="AV1013" s="14" t="s">
        <v>132</v>
      </c>
      <c r="AW1013" s="14" t="s">
        <v>34</v>
      </c>
      <c r="AX1013" s="14" t="s">
        <v>87</v>
      </c>
      <c r="AY1013" s="276" t="s">
        <v>125</v>
      </c>
    </row>
    <row r="1014" s="2" customFormat="1" ht="21.75" customHeight="1">
      <c r="A1014" s="39"/>
      <c r="B1014" s="40"/>
      <c r="C1014" s="237" t="s">
        <v>1244</v>
      </c>
      <c r="D1014" s="237" t="s">
        <v>128</v>
      </c>
      <c r="E1014" s="238" t="s">
        <v>1245</v>
      </c>
      <c r="F1014" s="239" t="s">
        <v>1246</v>
      </c>
      <c r="G1014" s="240" t="s">
        <v>316</v>
      </c>
      <c r="H1014" s="241">
        <v>38.079999999999998</v>
      </c>
      <c r="I1014" s="242"/>
      <c r="J1014" s="243">
        <f>ROUND(I1014*H1014,2)</f>
        <v>0</v>
      </c>
      <c r="K1014" s="244"/>
      <c r="L1014" s="45"/>
      <c r="M1014" s="245" t="s">
        <v>1</v>
      </c>
      <c r="N1014" s="246" t="s">
        <v>44</v>
      </c>
      <c r="O1014" s="92"/>
      <c r="P1014" s="247">
        <f>O1014*H1014</f>
        <v>0</v>
      </c>
      <c r="Q1014" s="247">
        <v>0.012540000000000001</v>
      </c>
      <c r="R1014" s="247">
        <f>Q1014*H1014</f>
        <v>0.47752320000000004</v>
      </c>
      <c r="S1014" s="247">
        <v>0</v>
      </c>
      <c r="T1014" s="248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49" t="s">
        <v>322</v>
      </c>
      <c r="AT1014" s="249" t="s">
        <v>128</v>
      </c>
      <c r="AU1014" s="249" t="s">
        <v>89</v>
      </c>
      <c r="AY1014" s="18" t="s">
        <v>125</v>
      </c>
      <c r="BE1014" s="250">
        <f>IF(N1014="základní",J1014,0)</f>
        <v>0</v>
      </c>
      <c r="BF1014" s="250">
        <f>IF(N1014="snížená",J1014,0)</f>
        <v>0</v>
      </c>
      <c r="BG1014" s="250">
        <f>IF(N1014="zákl. přenesená",J1014,0)</f>
        <v>0</v>
      </c>
      <c r="BH1014" s="250">
        <f>IF(N1014="sníž. přenesená",J1014,0)</f>
        <v>0</v>
      </c>
      <c r="BI1014" s="250">
        <f>IF(N1014="nulová",J1014,0)</f>
        <v>0</v>
      </c>
      <c r="BJ1014" s="18" t="s">
        <v>87</v>
      </c>
      <c r="BK1014" s="250">
        <f>ROUND(I1014*H1014,2)</f>
        <v>0</v>
      </c>
      <c r="BL1014" s="18" t="s">
        <v>322</v>
      </c>
      <c r="BM1014" s="249" t="s">
        <v>1247</v>
      </c>
    </row>
    <row r="1015" s="2" customFormat="1">
      <c r="A1015" s="39"/>
      <c r="B1015" s="40"/>
      <c r="C1015" s="41"/>
      <c r="D1015" s="251" t="s">
        <v>134</v>
      </c>
      <c r="E1015" s="41"/>
      <c r="F1015" s="252" t="s">
        <v>1248</v>
      </c>
      <c r="G1015" s="41"/>
      <c r="H1015" s="41"/>
      <c r="I1015" s="145"/>
      <c r="J1015" s="41"/>
      <c r="K1015" s="41"/>
      <c r="L1015" s="45"/>
      <c r="M1015" s="253"/>
      <c r="N1015" s="254"/>
      <c r="O1015" s="92"/>
      <c r="P1015" s="92"/>
      <c r="Q1015" s="92"/>
      <c r="R1015" s="92"/>
      <c r="S1015" s="92"/>
      <c r="T1015" s="93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T1015" s="18" t="s">
        <v>134</v>
      </c>
      <c r="AU1015" s="18" t="s">
        <v>89</v>
      </c>
    </row>
    <row r="1016" s="13" customFormat="1">
      <c r="A1016" s="13"/>
      <c r="B1016" s="255"/>
      <c r="C1016" s="256"/>
      <c r="D1016" s="251" t="s">
        <v>136</v>
      </c>
      <c r="E1016" s="257" t="s">
        <v>1</v>
      </c>
      <c r="F1016" s="258" t="s">
        <v>1249</v>
      </c>
      <c r="G1016" s="256"/>
      <c r="H1016" s="259">
        <v>38.079999999999998</v>
      </c>
      <c r="I1016" s="260"/>
      <c r="J1016" s="256"/>
      <c r="K1016" s="256"/>
      <c r="L1016" s="261"/>
      <c r="M1016" s="262"/>
      <c r="N1016" s="263"/>
      <c r="O1016" s="263"/>
      <c r="P1016" s="263"/>
      <c r="Q1016" s="263"/>
      <c r="R1016" s="263"/>
      <c r="S1016" s="263"/>
      <c r="T1016" s="264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65" t="s">
        <v>136</v>
      </c>
      <c r="AU1016" s="265" t="s">
        <v>89</v>
      </c>
      <c r="AV1016" s="13" t="s">
        <v>89</v>
      </c>
      <c r="AW1016" s="13" t="s">
        <v>34</v>
      </c>
      <c r="AX1016" s="13" t="s">
        <v>87</v>
      </c>
      <c r="AY1016" s="265" t="s">
        <v>125</v>
      </c>
    </row>
    <row r="1017" s="2" customFormat="1" ht="21.75" customHeight="1">
      <c r="A1017" s="39"/>
      <c r="B1017" s="40"/>
      <c r="C1017" s="237" t="s">
        <v>1250</v>
      </c>
      <c r="D1017" s="237" t="s">
        <v>128</v>
      </c>
      <c r="E1017" s="238" t="s">
        <v>1251</v>
      </c>
      <c r="F1017" s="239" t="s">
        <v>1252</v>
      </c>
      <c r="G1017" s="240" t="s">
        <v>259</v>
      </c>
      <c r="H1017" s="241">
        <v>13</v>
      </c>
      <c r="I1017" s="242"/>
      <c r="J1017" s="243">
        <f>ROUND(I1017*H1017,2)</f>
        <v>0</v>
      </c>
      <c r="K1017" s="244"/>
      <c r="L1017" s="45"/>
      <c r="M1017" s="245" t="s">
        <v>1</v>
      </c>
      <c r="N1017" s="246" t="s">
        <v>44</v>
      </c>
      <c r="O1017" s="92"/>
      <c r="P1017" s="247">
        <f>O1017*H1017</f>
        <v>0</v>
      </c>
      <c r="Q1017" s="247">
        <v>0.01055</v>
      </c>
      <c r="R1017" s="247">
        <f>Q1017*H1017</f>
        <v>0.13714999999999999</v>
      </c>
      <c r="S1017" s="247">
        <v>0</v>
      </c>
      <c r="T1017" s="248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49" t="s">
        <v>322</v>
      </c>
      <c r="AT1017" s="249" t="s">
        <v>128</v>
      </c>
      <c r="AU1017" s="249" t="s">
        <v>89</v>
      </c>
      <c r="AY1017" s="18" t="s">
        <v>125</v>
      </c>
      <c r="BE1017" s="250">
        <f>IF(N1017="základní",J1017,0)</f>
        <v>0</v>
      </c>
      <c r="BF1017" s="250">
        <f>IF(N1017="snížená",J1017,0)</f>
        <v>0</v>
      </c>
      <c r="BG1017" s="250">
        <f>IF(N1017="zákl. přenesená",J1017,0)</f>
        <v>0</v>
      </c>
      <c r="BH1017" s="250">
        <f>IF(N1017="sníž. přenesená",J1017,0)</f>
        <v>0</v>
      </c>
      <c r="BI1017" s="250">
        <f>IF(N1017="nulová",J1017,0)</f>
        <v>0</v>
      </c>
      <c r="BJ1017" s="18" t="s">
        <v>87</v>
      </c>
      <c r="BK1017" s="250">
        <f>ROUND(I1017*H1017,2)</f>
        <v>0</v>
      </c>
      <c r="BL1017" s="18" t="s">
        <v>322</v>
      </c>
      <c r="BM1017" s="249" t="s">
        <v>1253</v>
      </c>
    </row>
    <row r="1018" s="2" customFormat="1">
      <c r="A1018" s="39"/>
      <c r="B1018" s="40"/>
      <c r="C1018" s="41"/>
      <c r="D1018" s="251" t="s">
        <v>134</v>
      </c>
      <c r="E1018" s="41"/>
      <c r="F1018" s="252" t="s">
        <v>1254</v>
      </c>
      <c r="G1018" s="41"/>
      <c r="H1018" s="41"/>
      <c r="I1018" s="145"/>
      <c r="J1018" s="41"/>
      <c r="K1018" s="41"/>
      <c r="L1018" s="45"/>
      <c r="M1018" s="253"/>
      <c r="N1018" s="254"/>
      <c r="O1018" s="92"/>
      <c r="P1018" s="92"/>
      <c r="Q1018" s="92"/>
      <c r="R1018" s="92"/>
      <c r="S1018" s="92"/>
      <c r="T1018" s="93"/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T1018" s="18" t="s">
        <v>134</v>
      </c>
      <c r="AU1018" s="18" t="s">
        <v>89</v>
      </c>
    </row>
    <row r="1019" s="13" customFormat="1">
      <c r="A1019" s="13"/>
      <c r="B1019" s="255"/>
      <c r="C1019" s="256"/>
      <c r="D1019" s="251" t="s">
        <v>136</v>
      </c>
      <c r="E1019" s="257" t="s">
        <v>1</v>
      </c>
      <c r="F1019" s="258" t="s">
        <v>1255</v>
      </c>
      <c r="G1019" s="256"/>
      <c r="H1019" s="259">
        <v>13</v>
      </c>
      <c r="I1019" s="260"/>
      <c r="J1019" s="256"/>
      <c r="K1019" s="256"/>
      <c r="L1019" s="261"/>
      <c r="M1019" s="262"/>
      <c r="N1019" s="263"/>
      <c r="O1019" s="263"/>
      <c r="P1019" s="263"/>
      <c r="Q1019" s="263"/>
      <c r="R1019" s="263"/>
      <c r="S1019" s="263"/>
      <c r="T1019" s="264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65" t="s">
        <v>136</v>
      </c>
      <c r="AU1019" s="265" t="s">
        <v>89</v>
      </c>
      <c r="AV1019" s="13" t="s">
        <v>89</v>
      </c>
      <c r="AW1019" s="13" t="s">
        <v>34</v>
      </c>
      <c r="AX1019" s="13" t="s">
        <v>87</v>
      </c>
      <c r="AY1019" s="265" t="s">
        <v>125</v>
      </c>
    </row>
    <row r="1020" s="2" customFormat="1" ht="21.75" customHeight="1">
      <c r="A1020" s="39"/>
      <c r="B1020" s="40"/>
      <c r="C1020" s="237" t="s">
        <v>1256</v>
      </c>
      <c r="D1020" s="237" t="s">
        <v>128</v>
      </c>
      <c r="E1020" s="238" t="s">
        <v>1257</v>
      </c>
      <c r="F1020" s="239" t="s">
        <v>1258</v>
      </c>
      <c r="G1020" s="240" t="s">
        <v>142</v>
      </c>
      <c r="H1020" s="241">
        <v>4.9829999999999997</v>
      </c>
      <c r="I1020" s="242"/>
      <c r="J1020" s="243">
        <f>ROUND(I1020*H1020,2)</f>
        <v>0</v>
      </c>
      <c r="K1020" s="244"/>
      <c r="L1020" s="45"/>
      <c r="M1020" s="245" t="s">
        <v>1</v>
      </c>
      <c r="N1020" s="246" t="s">
        <v>44</v>
      </c>
      <c r="O1020" s="92"/>
      <c r="P1020" s="247">
        <f>O1020*H1020</f>
        <v>0</v>
      </c>
      <c r="Q1020" s="247">
        <v>0</v>
      </c>
      <c r="R1020" s="247">
        <f>Q1020*H1020</f>
        <v>0</v>
      </c>
      <c r="S1020" s="247">
        <v>0</v>
      </c>
      <c r="T1020" s="248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49" t="s">
        <v>322</v>
      </c>
      <c r="AT1020" s="249" t="s">
        <v>128</v>
      </c>
      <c r="AU1020" s="249" t="s">
        <v>89</v>
      </c>
      <c r="AY1020" s="18" t="s">
        <v>125</v>
      </c>
      <c r="BE1020" s="250">
        <f>IF(N1020="základní",J1020,0)</f>
        <v>0</v>
      </c>
      <c r="BF1020" s="250">
        <f>IF(N1020="snížená",J1020,0)</f>
        <v>0</v>
      </c>
      <c r="BG1020" s="250">
        <f>IF(N1020="zákl. přenesená",J1020,0)</f>
        <v>0</v>
      </c>
      <c r="BH1020" s="250">
        <f>IF(N1020="sníž. přenesená",J1020,0)</f>
        <v>0</v>
      </c>
      <c r="BI1020" s="250">
        <f>IF(N1020="nulová",J1020,0)</f>
        <v>0</v>
      </c>
      <c r="BJ1020" s="18" t="s">
        <v>87</v>
      </c>
      <c r="BK1020" s="250">
        <f>ROUND(I1020*H1020,2)</f>
        <v>0</v>
      </c>
      <c r="BL1020" s="18" t="s">
        <v>322</v>
      </c>
      <c r="BM1020" s="249" t="s">
        <v>1259</v>
      </c>
    </row>
    <row r="1021" s="2" customFormat="1">
      <c r="A1021" s="39"/>
      <c r="B1021" s="40"/>
      <c r="C1021" s="41"/>
      <c r="D1021" s="251" t="s">
        <v>134</v>
      </c>
      <c r="E1021" s="41"/>
      <c r="F1021" s="252" t="s">
        <v>1260</v>
      </c>
      <c r="G1021" s="41"/>
      <c r="H1021" s="41"/>
      <c r="I1021" s="145"/>
      <c r="J1021" s="41"/>
      <c r="K1021" s="41"/>
      <c r="L1021" s="45"/>
      <c r="M1021" s="253"/>
      <c r="N1021" s="254"/>
      <c r="O1021" s="92"/>
      <c r="P1021" s="92"/>
      <c r="Q1021" s="92"/>
      <c r="R1021" s="92"/>
      <c r="S1021" s="92"/>
      <c r="T1021" s="93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T1021" s="18" t="s">
        <v>134</v>
      </c>
      <c r="AU1021" s="18" t="s">
        <v>89</v>
      </c>
    </row>
    <row r="1022" s="12" customFormat="1" ht="22.8" customHeight="1">
      <c r="A1022" s="12"/>
      <c r="B1022" s="221"/>
      <c r="C1022" s="222"/>
      <c r="D1022" s="223" t="s">
        <v>78</v>
      </c>
      <c r="E1022" s="235" t="s">
        <v>1261</v>
      </c>
      <c r="F1022" s="235" t="s">
        <v>1262</v>
      </c>
      <c r="G1022" s="222"/>
      <c r="H1022" s="222"/>
      <c r="I1022" s="225"/>
      <c r="J1022" s="236">
        <f>BK1022</f>
        <v>0</v>
      </c>
      <c r="K1022" s="222"/>
      <c r="L1022" s="227"/>
      <c r="M1022" s="228"/>
      <c r="N1022" s="229"/>
      <c r="O1022" s="229"/>
      <c r="P1022" s="230">
        <f>SUM(P1023:P1041)</f>
        <v>0</v>
      </c>
      <c r="Q1022" s="229"/>
      <c r="R1022" s="230">
        <f>SUM(R1023:R1041)</f>
        <v>3.9640877999999997</v>
      </c>
      <c r="S1022" s="229"/>
      <c r="T1022" s="231">
        <f>SUM(T1023:T1041)</f>
        <v>0</v>
      </c>
      <c r="U1022" s="12"/>
      <c r="V1022" s="12"/>
      <c r="W1022" s="12"/>
      <c r="X1022" s="12"/>
      <c r="Y1022" s="12"/>
      <c r="Z1022" s="12"/>
      <c r="AA1022" s="12"/>
      <c r="AB1022" s="12"/>
      <c r="AC1022" s="12"/>
      <c r="AD1022" s="12"/>
      <c r="AE1022" s="12"/>
      <c r="AR1022" s="232" t="s">
        <v>89</v>
      </c>
      <c r="AT1022" s="233" t="s">
        <v>78</v>
      </c>
      <c r="AU1022" s="233" t="s">
        <v>87</v>
      </c>
      <c r="AY1022" s="232" t="s">
        <v>125</v>
      </c>
      <c r="BK1022" s="234">
        <f>SUM(BK1023:BK1041)</f>
        <v>0</v>
      </c>
    </row>
    <row r="1023" s="2" customFormat="1" ht="21.75" customHeight="1">
      <c r="A1023" s="39"/>
      <c r="B1023" s="40"/>
      <c r="C1023" s="237" t="s">
        <v>1263</v>
      </c>
      <c r="D1023" s="237" t="s">
        <v>128</v>
      </c>
      <c r="E1023" s="238" t="s">
        <v>1264</v>
      </c>
      <c r="F1023" s="239" t="s">
        <v>1265</v>
      </c>
      <c r="G1023" s="240" t="s">
        <v>316</v>
      </c>
      <c r="H1023" s="241">
        <v>561.66300000000001</v>
      </c>
      <c r="I1023" s="242"/>
      <c r="J1023" s="243">
        <f>ROUND(I1023*H1023,2)</f>
        <v>0</v>
      </c>
      <c r="K1023" s="244"/>
      <c r="L1023" s="45"/>
      <c r="M1023" s="245" t="s">
        <v>1</v>
      </c>
      <c r="N1023" s="246" t="s">
        <v>44</v>
      </c>
      <c r="O1023" s="92"/>
      <c r="P1023" s="247">
        <f>O1023*H1023</f>
        <v>0</v>
      </c>
      <c r="Q1023" s="247">
        <v>0.0066</v>
      </c>
      <c r="R1023" s="247">
        <f>Q1023*H1023</f>
        <v>3.7069757999999999</v>
      </c>
      <c r="S1023" s="247">
        <v>0</v>
      </c>
      <c r="T1023" s="248">
        <f>S1023*H1023</f>
        <v>0</v>
      </c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R1023" s="249" t="s">
        <v>322</v>
      </c>
      <c r="AT1023" s="249" t="s">
        <v>128</v>
      </c>
      <c r="AU1023" s="249" t="s">
        <v>89</v>
      </c>
      <c r="AY1023" s="18" t="s">
        <v>125</v>
      </c>
      <c r="BE1023" s="250">
        <f>IF(N1023="základní",J1023,0)</f>
        <v>0</v>
      </c>
      <c r="BF1023" s="250">
        <f>IF(N1023="snížená",J1023,0)</f>
        <v>0</v>
      </c>
      <c r="BG1023" s="250">
        <f>IF(N1023="zákl. přenesená",J1023,0)</f>
        <v>0</v>
      </c>
      <c r="BH1023" s="250">
        <f>IF(N1023="sníž. přenesená",J1023,0)</f>
        <v>0</v>
      </c>
      <c r="BI1023" s="250">
        <f>IF(N1023="nulová",J1023,0)</f>
        <v>0</v>
      </c>
      <c r="BJ1023" s="18" t="s">
        <v>87</v>
      </c>
      <c r="BK1023" s="250">
        <f>ROUND(I1023*H1023,2)</f>
        <v>0</v>
      </c>
      <c r="BL1023" s="18" t="s">
        <v>322</v>
      </c>
      <c r="BM1023" s="249" t="s">
        <v>1266</v>
      </c>
    </row>
    <row r="1024" s="2" customFormat="1">
      <c r="A1024" s="39"/>
      <c r="B1024" s="40"/>
      <c r="C1024" s="41"/>
      <c r="D1024" s="251" t="s">
        <v>134</v>
      </c>
      <c r="E1024" s="41"/>
      <c r="F1024" s="252" t="s">
        <v>1267</v>
      </c>
      <c r="G1024" s="41"/>
      <c r="H1024" s="41"/>
      <c r="I1024" s="145"/>
      <c r="J1024" s="41"/>
      <c r="K1024" s="41"/>
      <c r="L1024" s="45"/>
      <c r="M1024" s="253"/>
      <c r="N1024" s="254"/>
      <c r="O1024" s="92"/>
      <c r="P1024" s="92"/>
      <c r="Q1024" s="92"/>
      <c r="R1024" s="92"/>
      <c r="S1024" s="92"/>
      <c r="T1024" s="93"/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T1024" s="18" t="s">
        <v>134</v>
      </c>
      <c r="AU1024" s="18" t="s">
        <v>89</v>
      </c>
    </row>
    <row r="1025" s="13" customFormat="1">
      <c r="A1025" s="13"/>
      <c r="B1025" s="255"/>
      <c r="C1025" s="256"/>
      <c r="D1025" s="251" t="s">
        <v>136</v>
      </c>
      <c r="E1025" s="257" t="s">
        <v>1</v>
      </c>
      <c r="F1025" s="258" t="s">
        <v>1197</v>
      </c>
      <c r="G1025" s="256"/>
      <c r="H1025" s="259">
        <v>577.30999999999995</v>
      </c>
      <c r="I1025" s="260"/>
      <c r="J1025" s="256"/>
      <c r="K1025" s="256"/>
      <c r="L1025" s="261"/>
      <c r="M1025" s="262"/>
      <c r="N1025" s="263"/>
      <c r="O1025" s="263"/>
      <c r="P1025" s="263"/>
      <c r="Q1025" s="263"/>
      <c r="R1025" s="263"/>
      <c r="S1025" s="263"/>
      <c r="T1025" s="264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65" t="s">
        <v>136</v>
      </c>
      <c r="AU1025" s="265" t="s">
        <v>89</v>
      </c>
      <c r="AV1025" s="13" t="s">
        <v>89</v>
      </c>
      <c r="AW1025" s="13" t="s">
        <v>34</v>
      </c>
      <c r="AX1025" s="13" t="s">
        <v>79</v>
      </c>
      <c r="AY1025" s="265" t="s">
        <v>125</v>
      </c>
    </row>
    <row r="1026" s="13" customFormat="1">
      <c r="A1026" s="13"/>
      <c r="B1026" s="255"/>
      <c r="C1026" s="256"/>
      <c r="D1026" s="251" t="s">
        <v>136</v>
      </c>
      <c r="E1026" s="257" t="s">
        <v>1</v>
      </c>
      <c r="F1026" s="258" t="s">
        <v>1198</v>
      </c>
      <c r="G1026" s="256"/>
      <c r="H1026" s="259">
        <v>-15.647</v>
      </c>
      <c r="I1026" s="260"/>
      <c r="J1026" s="256"/>
      <c r="K1026" s="256"/>
      <c r="L1026" s="261"/>
      <c r="M1026" s="262"/>
      <c r="N1026" s="263"/>
      <c r="O1026" s="263"/>
      <c r="P1026" s="263"/>
      <c r="Q1026" s="263"/>
      <c r="R1026" s="263"/>
      <c r="S1026" s="263"/>
      <c r="T1026" s="264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65" t="s">
        <v>136</v>
      </c>
      <c r="AU1026" s="265" t="s">
        <v>89</v>
      </c>
      <c r="AV1026" s="13" t="s">
        <v>89</v>
      </c>
      <c r="AW1026" s="13" t="s">
        <v>34</v>
      </c>
      <c r="AX1026" s="13" t="s">
        <v>79</v>
      </c>
      <c r="AY1026" s="265" t="s">
        <v>125</v>
      </c>
    </row>
    <row r="1027" s="14" customFormat="1">
      <c r="A1027" s="14"/>
      <c r="B1027" s="266"/>
      <c r="C1027" s="267"/>
      <c r="D1027" s="251" t="s">
        <v>136</v>
      </c>
      <c r="E1027" s="268" t="s">
        <v>1</v>
      </c>
      <c r="F1027" s="269" t="s">
        <v>167</v>
      </c>
      <c r="G1027" s="267"/>
      <c r="H1027" s="270">
        <v>561.6629999999999</v>
      </c>
      <c r="I1027" s="271"/>
      <c r="J1027" s="267"/>
      <c r="K1027" s="267"/>
      <c r="L1027" s="272"/>
      <c r="M1027" s="273"/>
      <c r="N1027" s="274"/>
      <c r="O1027" s="274"/>
      <c r="P1027" s="274"/>
      <c r="Q1027" s="274"/>
      <c r="R1027" s="274"/>
      <c r="S1027" s="274"/>
      <c r="T1027" s="275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76" t="s">
        <v>136</v>
      </c>
      <c r="AU1027" s="276" t="s">
        <v>89</v>
      </c>
      <c r="AV1027" s="14" t="s">
        <v>132</v>
      </c>
      <c r="AW1027" s="14" t="s">
        <v>34</v>
      </c>
      <c r="AX1027" s="14" t="s">
        <v>87</v>
      </c>
      <c r="AY1027" s="276" t="s">
        <v>125</v>
      </c>
    </row>
    <row r="1028" s="2" customFormat="1" ht="21.75" customHeight="1">
      <c r="A1028" s="39"/>
      <c r="B1028" s="40"/>
      <c r="C1028" s="237" t="s">
        <v>1268</v>
      </c>
      <c r="D1028" s="237" t="s">
        <v>128</v>
      </c>
      <c r="E1028" s="238" t="s">
        <v>1269</v>
      </c>
      <c r="F1028" s="239" t="s">
        <v>1270</v>
      </c>
      <c r="G1028" s="240" t="s">
        <v>367</v>
      </c>
      <c r="H1028" s="241">
        <v>3</v>
      </c>
      <c r="I1028" s="242"/>
      <c r="J1028" s="243">
        <f>ROUND(I1028*H1028,2)</f>
        <v>0</v>
      </c>
      <c r="K1028" s="244"/>
      <c r="L1028" s="45"/>
      <c r="M1028" s="245" t="s">
        <v>1</v>
      </c>
      <c r="N1028" s="246" t="s">
        <v>44</v>
      </c>
      <c r="O1028" s="92"/>
      <c r="P1028" s="247">
        <f>O1028*H1028</f>
        <v>0</v>
      </c>
      <c r="Q1028" s="247">
        <v>0.0036600000000000001</v>
      </c>
      <c r="R1028" s="247">
        <f>Q1028*H1028</f>
        <v>0.01098</v>
      </c>
      <c r="S1028" s="247">
        <v>0</v>
      </c>
      <c r="T1028" s="248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49" t="s">
        <v>132</v>
      </c>
      <c r="AT1028" s="249" t="s">
        <v>128</v>
      </c>
      <c r="AU1028" s="249" t="s">
        <v>89</v>
      </c>
      <c r="AY1028" s="18" t="s">
        <v>125</v>
      </c>
      <c r="BE1028" s="250">
        <f>IF(N1028="základní",J1028,0)</f>
        <v>0</v>
      </c>
      <c r="BF1028" s="250">
        <f>IF(N1028="snížená",J1028,0)</f>
        <v>0</v>
      </c>
      <c r="BG1028" s="250">
        <f>IF(N1028="zákl. přenesená",J1028,0)</f>
        <v>0</v>
      </c>
      <c r="BH1028" s="250">
        <f>IF(N1028="sníž. přenesená",J1028,0)</f>
        <v>0</v>
      </c>
      <c r="BI1028" s="250">
        <f>IF(N1028="nulová",J1028,0)</f>
        <v>0</v>
      </c>
      <c r="BJ1028" s="18" t="s">
        <v>87</v>
      </c>
      <c r="BK1028" s="250">
        <f>ROUND(I1028*H1028,2)</f>
        <v>0</v>
      </c>
      <c r="BL1028" s="18" t="s">
        <v>132</v>
      </c>
      <c r="BM1028" s="249" t="s">
        <v>1271</v>
      </c>
    </row>
    <row r="1029" s="2" customFormat="1">
      <c r="A1029" s="39"/>
      <c r="B1029" s="40"/>
      <c r="C1029" s="41"/>
      <c r="D1029" s="251" t="s">
        <v>134</v>
      </c>
      <c r="E1029" s="41"/>
      <c r="F1029" s="252" t="s">
        <v>1272</v>
      </c>
      <c r="G1029" s="41"/>
      <c r="H1029" s="41"/>
      <c r="I1029" s="145"/>
      <c r="J1029" s="41"/>
      <c r="K1029" s="41"/>
      <c r="L1029" s="45"/>
      <c r="M1029" s="253"/>
      <c r="N1029" s="254"/>
      <c r="O1029" s="92"/>
      <c r="P1029" s="92"/>
      <c r="Q1029" s="92"/>
      <c r="R1029" s="92"/>
      <c r="S1029" s="92"/>
      <c r="T1029" s="93"/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T1029" s="18" t="s">
        <v>134</v>
      </c>
      <c r="AU1029" s="18" t="s">
        <v>89</v>
      </c>
    </row>
    <row r="1030" s="2" customFormat="1" ht="21.75" customHeight="1">
      <c r="A1030" s="39"/>
      <c r="B1030" s="40"/>
      <c r="C1030" s="237" t="s">
        <v>1273</v>
      </c>
      <c r="D1030" s="237" t="s">
        <v>128</v>
      </c>
      <c r="E1030" s="238" t="s">
        <v>1274</v>
      </c>
      <c r="F1030" s="239" t="s">
        <v>1275</v>
      </c>
      <c r="G1030" s="240" t="s">
        <v>259</v>
      </c>
      <c r="H1030" s="241">
        <v>19.5</v>
      </c>
      <c r="I1030" s="242"/>
      <c r="J1030" s="243">
        <f>ROUND(I1030*H1030,2)</f>
        <v>0</v>
      </c>
      <c r="K1030" s="244"/>
      <c r="L1030" s="45"/>
      <c r="M1030" s="245" t="s">
        <v>1</v>
      </c>
      <c r="N1030" s="246" t="s">
        <v>44</v>
      </c>
      <c r="O1030" s="92"/>
      <c r="P1030" s="247">
        <f>O1030*H1030</f>
        <v>0</v>
      </c>
      <c r="Q1030" s="247">
        <v>0.00216</v>
      </c>
      <c r="R1030" s="247">
        <f>Q1030*H1030</f>
        <v>0.042119999999999998</v>
      </c>
      <c r="S1030" s="247">
        <v>0</v>
      </c>
      <c r="T1030" s="248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49" t="s">
        <v>322</v>
      </c>
      <c r="AT1030" s="249" t="s">
        <v>128</v>
      </c>
      <c r="AU1030" s="249" t="s">
        <v>89</v>
      </c>
      <c r="AY1030" s="18" t="s">
        <v>125</v>
      </c>
      <c r="BE1030" s="250">
        <f>IF(N1030="základní",J1030,0)</f>
        <v>0</v>
      </c>
      <c r="BF1030" s="250">
        <f>IF(N1030="snížená",J1030,0)</f>
        <v>0</v>
      </c>
      <c r="BG1030" s="250">
        <f>IF(N1030="zákl. přenesená",J1030,0)</f>
        <v>0</v>
      </c>
      <c r="BH1030" s="250">
        <f>IF(N1030="sníž. přenesená",J1030,0)</f>
        <v>0</v>
      </c>
      <c r="BI1030" s="250">
        <f>IF(N1030="nulová",J1030,0)</f>
        <v>0</v>
      </c>
      <c r="BJ1030" s="18" t="s">
        <v>87</v>
      </c>
      <c r="BK1030" s="250">
        <f>ROUND(I1030*H1030,2)</f>
        <v>0</v>
      </c>
      <c r="BL1030" s="18" t="s">
        <v>322</v>
      </c>
      <c r="BM1030" s="249" t="s">
        <v>1276</v>
      </c>
    </row>
    <row r="1031" s="2" customFormat="1">
      <c r="A1031" s="39"/>
      <c r="B1031" s="40"/>
      <c r="C1031" s="41"/>
      <c r="D1031" s="251" t="s">
        <v>134</v>
      </c>
      <c r="E1031" s="41"/>
      <c r="F1031" s="252" t="s">
        <v>1277</v>
      </c>
      <c r="G1031" s="41"/>
      <c r="H1031" s="41"/>
      <c r="I1031" s="145"/>
      <c r="J1031" s="41"/>
      <c r="K1031" s="41"/>
      <c r="L1031" s="45"/>
      <c r="M1031" s="253"/>
      <c r="N1031" s="254"/>
      <c r="O1031" s="92"/>
      <c r="P1031" s="92"/>
      <c r="Q1031" s="92"/>
      <c r="R1031" s="92"/>
      <c r="S1031" s="92"/>
      <c r="T1031" s="93"/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T1031" s="18" t="s">
        <v>134</v>
      </c>
      <c r="AU1031" s="18" t="s">
        <v>89</v>
      </c>
    </row>
    <row r="1032" s="13" customFormat="1">
      <c r="A1032" s="13"/>
      <c r="B1032" s="255"/>
      <c r="C1032" s="256"/>
      <c r="D1032" s="251" t="s">
        <v>136</v>
      </c>
      <c r="E1032" s="257" t="s">
        <v>1</v>
      </c>
      <c r="F1032" s="258" t="s">
        <v>1278</v>
      </c>
      <c r="G1032" s="256"/>
      <c r="H1032" s="259">
        <v>19.5</v>
      </c>
      <c r="I1032" s="260"/>
      <c r="J1032" s="256"/>
      <c r="K1032" s="256"/>
      <c r="L1032" s="261"/>
      <c r="M1032" s="262"/>
      <c r="N1032" s="263"/>
      <c r="O1032" s="263"/>
      <c r="P1032" s="263"/>
      <c r="Q1032" s="263"/>
      <c r="R1032" s="263"/>
      <c r="S1032" s="263"/>
      <c r="T1032" s="264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65" t="s">
        <v>136</v>
      </c>
      <c r="AU1032" s="265" t="s">
        <v>89</v>
      </c>
      <c r="AV1032" s="13" t="s">
        <v>89</v>
      </c>
      <c r="AW1032" s="13" t="s">
        <v>34</v>
      </c>
      <c r="AX1032" s="13" t="s">
        <v>79</v>
      </c>
      <c r="AY1032" s="265" t="s">
        <v>125</v>
      </c>
    </row>
    <row r="1033" s="14" customFormat="1">
      <c r="A1033" s="14"/>
      <c r="B1033" s="266"/>
      <c r="C1033" s="267"/>
      <c r="D1033" s="251" t="s">
        <v>136</v>
      </c>
      <c r="E1033" s="268" t="s">
        <v>1</v>
      </c>
      <c r="F1033" s="269" t="s">
        <v>167</v>
      </c>
      <c r="G1033" s="267"/>
      <c r="H1033" s="270">
        <v>19.5</v>
      </c>
      <c r="I1033" s="271"/>
      <c r="J1033" s="267"/>
      <c r="K1033" s="267"/>
      <c r="L1033" s="272"/>
      <c r="M1033" s="273"/>
      <c r="N1033" s="274"/>
      <c r="O1033" s="274"/>
      <c r="P1033" s="274"/>
      <c r="Q1033" s="274"/>
      <c r="R1033" s="274"/>
      <c r="S1033" s="274"/>
      <c r="T1033" s="275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76" t="s">
        <v>136</v>
      </c>
      <c r="AU1033" s="276" t="s">
        <v>89</v>
      </c>
      <c r="AV1033" s="14" t="s">
        <v>132</v>
      </c>
      <c r="AW1033" s="14" t="s">
        <v>34</v>
      </c>
      <c r="AX1033" s="14" t="s">
        <v>87</v>
      </c>
      <c r="AY1033" s="276" t="s">
        <v>125</v>
      </c>
    </row>
    <row r="1034" s="2" customFormat="1" ht="21.75" customHeight="1">
      <c r="A1034" s="39"/>
      <c r="B1034" s="40"/>
      <c r="C1034" s="237" t="s">
        <v>1279</v>
      </c>
      <c r="D1034" s="237" t="s">
        <v>128</v>
      </c>
      <c r="E1034" s="238" t="s">
        <v>1280</v>
      </c>
      <c r="F1034" s="239" t="s">
        <v>1281</v>
      </c>
      <c r="G1034" s="240" t="s">
        <v>259</v>
      </c>
      <c r="H1034" s="241">
        <v>69</v>
      </c>
      <c r="I1034" s="242"/>
      <c r="J1034" s="243">
        <f>ROUND(I1034*H1034,2)</f>
        <v>0</v>
      </c>
      <c r="K1034" s="244"/>
      <c r="L1034" s="45"/>
      <c r="M1034" s="245" t="s">
        <v>1</v>
      </c>
      <c r="N1034" s="246" t="s">
        <v>44</v>
      </c>
      <c r="O1034" s="92"/>
      <c r="P1034" s="247">
        <f>O1034*H1034</f>
        <v>0</v>
      </c>
      <c r="Q1034" s="247">
        <v>0.00174</v>
      </c>
      <c r="R1034" s="247">
        <f>Q1034*H1034</f>
        <v>0.12006</v>
      </c>
      <c r="S1034" s="247">
        <v>0</v>
      </c>
      <c r="T1034" s="248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49" t="s">
        <v>322</v>
      </c>
      <c r="AT1034" s="249" t="s">
        <v>128</v>
      </c>
      <c r="AU1034" s="249" t="s">
        <v>89</v>
      </c>
      <c r="AY1034" s="18" t="s">
        <v>125</v>
      </c>
      <c r="BE1034" s="250">
        <f>IF(N1034="základní",J1034,0)</f>
        <v>0</v>
      </c>
      <c r="BF1034" s="250">
        <f>IF(N1034="snížená",J1034,0)</f>
        <v>0</v>
      </c>
      <c r="BG1034" s="250">
        <f>IF(N1034="zákl. přenesená",J1034,0)</f>
        <v>0</v>
      </c>
      <c r="BH1034" s="250">
        <f>IF(N1034="sníž. přenesená",J1034,0)</f>
        <v>0</v>
      </c>
      <c r="BI1034" s="250">
        <f>IF(N1034="nulová",J1034,0)</f>
        <v>0</v>
      </c>
      <c r="BJ1034" s="18" t="s">
        <v>87</v>
      </c>
      <c r="BK1034" s="250">
        <f>ROUND(I1034*H1034,2)</f>
        <v>0</v>
      </c>
      <c r="BL1034" s="18" t="s">
        <v>322</v>
      </c>
      <c r="BM1034" s="249" t="s">
        <v>1282</v>
      </c>
    </row>
    <row r="1035" s="2" customFormat="1">
      <c r="A1035" s="39"/>
      <c r="B1035" s="40"/>
      <c r="C1035" s="41"/>
      <c r="D1035" s="251" t="s">
        <v>134</v>
      </c>
      <c r="E1035" s="41"/>
      <c r="F1035" s="252" t="s">
        <v>1283</v>
      </c>
      <c r="G1035" s="41"/>
      <c r="H1035" s="41"/>
      <c r="I1035" s="145"/>
      <c r="J1035" s="41"/>
      <c r="K1035" s="41"/>
      <c r="L1035" s="45"/>
      <c r="M1035" s="253"/>
      <c r="N1035" s="254"/>
      <c r="O1035" s="92"/>
      <c r="P1035" s="92"/>
      <c r="Q1035" s="92"/>
      <c r="R1035" s="92"/>
      <c r="S1035" s="92"/>
      <c r="T1035" s="93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134</v>
      </c>
      <c r="AU1035" s="18" t="s">
        <v>89</v>
      </c>
    </row>
    <row r="1036" s="13" customFormat="1">
      <c r="A1036" s="13"/>
      <c r="B1036" s="255"/>
      <c r="C1036" s="256"/>
      <c r="D1036" s="251" t="s">
        <v>136</v>
      </c>
      <c r="E1036" s="257" t="s">
        <v>1</v>
      </c>
      <c r="F1036" s="258" t="s">
        <v>1284</v>
      </c>
      <c r="G1036" s="256"/>
      <c r="H1036" s="259">
        <v>69</v>
      </c>
      <c r="I1036" s="260"/>
      <c r="J1036" s="256"/>
      <c r="K1036" s="256"/>
      <c r="L1036" s="261"/>
      <c r="M1036" s="262"/>
      <c r="N1036" s="263"/>
      <c r="O1036" s="263"/>
      <c r="P1036" s="263"/>
      <c r="Q1036" s="263"/>
      <c r="R1036" s="263"/>
      <c r="S1036" s="263"/>
      <c r="T1036" s="264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65" t="s">
        <v>136</v>
      </c>
      <c r="AU1036" s="265" t="s">
        <v>89</v>
      </c>
      <c r="AV1036" s="13" t="s">
        <v>89</v>
      </c>
      <c r="AW1036" s="13" t="s">
        <v>34</v>
      </c>
      <c r="AX1036" s="13" t="s">
        <v>87</v>
      </c>
      <c r="AY1036" s="265" t="s">
        <v>125</v>
      </c>
    </row>
    <row r="1037" s="2" customFormat="1" ht="21.75" customHeight="1">
      <c r="A1037" s="39"/>
      <c r="B1037" s="40"/>
      <c r="C1037" s="237" t="s">
        <v>1285</v>
      </c>
      <c r="D1037" s="237" t="s">
        <v>128</v>
      </c>
      <c r="E1037" s="238" t="s">
        <v>1286</v>
      </c>
      <c r="F1037" s="239" t="s">
        <v>1287</v>
      </c>
      <c r="G1037" s="240" t="s">
        <v>259</v>
      </c>
      <c r="H1037" s="241">
        <v>39.600000000000001</v>
      </c>
      <c r="I1037" s="242"/>
      <c r="J1037" s="243">
        <f>ROUND(I1037*H1037,2)</f>
        <v>0</v>
      </c>
      <c r="K1037" s="244"/>
      <c r="L1037" s="45"/>
      <c r="M1037" s="245" t="s">
        <v>1</v>
      </c>
      <c r="N1037" s="246" t="s">
        <v>44</v>
      </c>
      <c r="O1037" s="92"/>
      <c r="P1037" s="247">
        <f>O1037*H1037</f>
        <v>0</v>
      </c>
      <c r="Q1037" s="247">
        <v>0.0021199999999999999</v>
      </c>
      <c r="R1037" s="247">
        <f>Q1037*H1037</f>
        <v>0.083951999999999999</v>
      </c>
      <c r="S1037" s="247">
        <v>0</v>
      </c>
      <c r="T1037" s="248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49" t="s">
        <v>322</v>
      </c>
      <c r="AT1037" s="249" t="s">
        <v>128</v>
      </c>
      <c r="AU1037" s="249" t="s">
        <v>89</v>
      </c>
      <c r="AY1037" s="18" t="s">
        <v>125</v>
      </c>
      <c r="BE1037" s="250">
        <f>IF(N1037="základní",J1037,0)</f>
        <v>0</v>
      </c>
      <c r="BF1037" s="250">
        <f>IF(N1037="snížená",J1037,0)</f>
        <v>0</v>
      </c>
      <c r="BG1037" s="250">
        <f>IF(N1037="zákl. přenesená",J1037,0)</f>
        <v>0</v>
      </c>
      <c r="BH1037" s="250">
        <f>IF(N1037="sníž. přenesená",J1037,0)</f>
        <v>0</v>
      </c>
      <c r="BI1037" s="250">
        <f>IF(N1037="nulová",J1037,0)</f>
        <v>0</v>
      </c>
      <c r="BJ1037" s="18" t="s">
        <v>87</v>
      </c>
      <c r="BK1037" s="250">
        <f>ROUND(I1037*H1037,2)</f>
        <v>0</v>
      </c>
      <c r="BL1037" s="18" t="s">
        <v>322</v>
      </c>
      <c r="BM1037" s="249" t="s">
        <v>1288</v>
      </c>
    </row>
    <row r="1038" s="2" customFormat="1">
      <c r="A1038" s="39"/>
      <c r="B1038" s="40"/>
      <c r="C1038" s="41"/>
      <c r="D1038" s="251" t="s">
        <v>134</v>
      </c>
      <c r="E1038" s="41"/>
      <c r="F1038" s="252" t="s">
        <v>1289</v>
      </c>
      <c r="G1038" s="41"/>
      <c r="H1038" s="41"/>
      <c r="I1038" s="145"/>
      <c r="J1038" s="41"/>
      <c r="K1038" s="41"/>
      <c r="L1038" s="45"/>
      <c r="M1038" s="253"/>
      <c r="N1038" s="254"/>
      <c r="O1038" s="92"/>
      <c r="P1038" s="92"/>
      <c r="Q1038" s="92"/>
      <c r="R1038" s="92"/>
      <c r="S1038" s="92"/>
      <c r="T1038" s="93"/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T1038" s="18" t="s">
        <v>134</v>
      </c>
      <c r="AU1038" s="18" t="s">
        <v>89</v>
      </c>
    </row>
    <row r="1039" s="13" customFormat="1">
      <c r="A1039" s="13"/>
      <c r="B1039" s="255"/>
      <c r="C1039" s="256"/>
      <c r="D1039" s="251" t="s">
        <v>136</v>
      </c>
      <c r="E1039" s="257" t="s">
        <v>1</v>
      </c>
      <c r="F1039" s="258" t="s">
        <v>1290</v>
      </c>
      <c r="G1039" s="256"/>
      <c r="H1039" s="259">
        <v>39.600000000000001</v>
      </c>
      <c r="I1039" s="260"/>
      <c r="J1039" s="256"/>
      <c r="K1039" s="256"/>
      <c r="L1039" s="261"/>
      <c r="M1039" s="262"/>
      <c r="N1039" s="263"/>
      <c r="O1039" s="263"/>
      <c r="P1039" s="263"/>
      <c r="Q1039" s="263"/>
      <c r="R1039" s="263"/>
      <c r="S1039" s="263"/>
      <c r="T1039" s="264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65" t="s">
        <v>136</v>
      </c>
      <c r="AU1039" s="265" t="s">
        <v>89</v>
      </c>
      <c r="AV1039" s="13" t="s">
        <v>89</v>
      </c>
      <c r="AW1039" s="13" t="s">
        <v>34</v>
      </c>
      <c r="AX1039" s="13" t="s">
        <v>87</v>
      </c>
      <c r="AY1039" s="265" t="s">
        <v>125</v>
      </c>
    </row>
    <row r="1040" s="2" customFormat="1" ht="21.75" customHeight="1">
      <c r="A1040" s="39"/>
      <c r="B1040" s="40"/>
      <c r="C1040" s="237" t="s">
        <v>1291</v>
      </c>
      <c r="D1040" s="237" t="s">
        <v>128</v>
      </c>
      <c r="E1040" s="238" t="s">
        <v>1292</v>
      </c>
      <c r="F1040" s="239" t="s">
        <v>1293</v>
      </c>
      <c r="G1040" s="240" t="s">
        <v>142</v>
      </c>
      <c r="H1040" s="241">
        <v>3.9529999999999998</v>
      </c>
      <c r="I1040" s="242"/>
      <c r="J1040" s="243">
        <f>ROUND(I1040*H1040,2)</f>
        <v>0</v>
      </c>
      <c r="K1040" s="244"/>
      <c r="L1040" s="45"/>
      <c r="M1040" s="245" t="s">
        <v>1</v>
      </c>
      <c r="N1040" s="246" t="s">
        <v>44</v>
      </c>
      <c r="O1040" s="92"/>
      <c r="P1040" s="247">
        <f>O1040*H1040</f>
        <v>0</v>
      </c>
      <c r="Q1040" s="247">
        <v>0</v>
      </c>
      <c r="R1040" s="247">
        <f>Q1040*H1040</f>
        <v>0</v>
      </c>
      <c r="S1040" s="247">
        <v>0</v>
      </c>
      <c r="T1040" s="248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49" t="s">
        <v>322</v>
      </c>
      <c r="AT1040" s="249" t="s">
        <v>128</v>
      </c>
      <c r="AU1040" s="249" t="s">
        <v>89</v>
      </c>
      <c r="AY1040" s="18" t="s">
        <v>125</v>
      </c>
      <c r="BE1040" s="250">
        <f>IF(N1040="základní",J1040,0)</f>
        <v>0</v>
      </c>
      <c r="BF1040" s="250">
        <f>IF(N1040="snížená",J1040,0)</f>
        <v>0</v>
      </c>
      <c r="BG1040" s="250">
        <f>IF(N1040="zákl. přenesená",J1040,0)</f>
        <v>0</v>
      </c>
      <c r="BH1040" s="250">
        <f>IF(N1040="sníž. přenesená",J1040,0)</f>
        <v>0</v>
      </c>
      <c r="BI1040" s="250">
        <f>IF(N1040="nulová",J1040,0)</f>
        <v>0</v>
      </c>
      <c r="BJ1040" s="18" t="s">
        <v>87</v>
      </c>
      <c r="BK1040" s="250">
        <f>ROUND(I1040*H1040,2)</f>
        <v>0</v>
      </c>
      <c r="BL1040" s="18" t="s">
        <v>322</v>
      </c>
      <c r="BM1040" s="249" t="s">
        <v>1294</v>
      </c>
    </row>
    <row r="1041" s="2" customFormat="1">
      <c r="A1041" s="39"/>
      <c r="B1041" s="40"/>
      <c r="C1041" s="41"/>
      <c r="D1041" s="251" t="s">
        <v>134</v>
      </c>
      <c r="E1041" s="41"/>
      <c r="F1041" s="252" t="s">
        <v>1295</v>
      </c>
      <c r="G1041" s="41"/>
      <c r="H1041" s="41"/>
      <c r="I1041" s="145"/>
      <c r="J1041" s="41"/>
      <c r="K1041" s="41"/>
      <c r="L1041" s="45"/>
      <c r="M1041" s="253"/>
      <c r="N1041" s="254"/>
      <c r="O1041" s="92"/>
      <c r="P1041" s="92"/>
      <c r="Q1041" s="92"/>
      <c r="R1041" s="92"/>
      <c r="S1041" s="92"/>
      <c r="T1041" s="93"/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T1041" s="18" t="s">
        <v>134</v>
      </c>
      <c r="AU1041" s="18" t="s">
        <v>89</v>
      </c>
    </row>
    <row r="1042" s="12" customFormat="1" ht="22.8" customHeight="1">
      <c r="A1042" s="12"/>
      <c r="B1042" s="221"/>
      <c r="C1042" s="222"/>
      <c r="D1042" s="223" t="s">
        <v>78</v>
      </c>
      <c r="E1042" s="235" t="s">
        <v>1296</v>
      </c>
      <c r="F1042" s="235" t="s">
        <v>1297</v>
      </c>
      <c r="G1042" s="222"/>
      <c r="H1042" s="222"/>
      <c r="I1042" s="225"/>
      <c r="J1042" s="236">
        <f>BK1042</f>
        <v>0</v>
      </c>
      <c r="K1042" s="222"/>
      <c r="L1042" s="227"/>
      <c r="M1042" s="228"/>
      <c r="N1042" s="229"/>
      <c r="O1042" s="229"/>
      <c r="P1042" s="230">
        <f>SUM(P1043:P1062)</f>
        <v>0</v>
      </c>
      <c r="Q1042" s="229"/>
      <c r="R1042" s="230">
        <f>SUM(R1043:R1062)</f>
        <v>1.5581243899999999</v>
      </c>
      <c r="S1042" s="229"/>
      <c r="T1042" s="231">
        <f>SUM(T1043:T1062)</f>
        <v>0</v>
      </c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R1042" s="232" t="s">
        <v>89</v>
      </c>
      <c r="AT1042" s="233" t="s">
        <v>78</v>
      </c>
      <c r="AU1042" s="233" t="s">
        <v>87</v>
      </c>
      <c r="AY1042" s="232" t="s">
        <v>125</v>
      </c>
      <c r="BK1042" s="234">
        <f>SUM(BK1043:BK1062)</f>
        <v>0</v>
      </c>
    </row>
    <row r="1043" s="2" customFormat="1" ht="21.75" customHeight="1">
      <c r="A1043" s="39"/>
      <c r="B1043" s="40"/>
      <c r="C1043" s="237" t="s">
        <v>1298</v>
      </c>
      <c r="D1043" s="237" t="s">
        <v>128</v>
      </c>
      <c r="E1043" s="238" t="s">
        <v>1299</v>
      </c>
      <c r="F1043" s="239" t="s">
        <v>1300</v>
      </c>
      <c r="G1043" s="240" t="s">
        <v>316</v>
      </c>
      <c r="H1043" s="241">
        <v>561.66300000000001</v>
      </c>
      <c r="I1043" s="242"/>
      <c r="J1043" s="243">
        <f>ROUND(I1043*H1043,2)</f>
        <v>0</v>
      </c>
      <c r="K1043" s="244"/>
      <c r="L1043" s="45"/>
      <c r="M1043" s="245" t="s">
        <v>1</v>
      </c>
      <c r="N1043" s="246" t="s">
        <v>44</v>
      </c>
      <c r="O1043" s="92"/>
      <c r="P1043" s="247">
        <f>O1043*H1043</f>
        <v>0</v>
      </c>
      <c r="Q1043" s="247">
        <v>0</v>
      </c>
      <c r="R1043" s="247">
        <f>Q1043*H1043</f>
        <v>0</v>
      </c>
      <c r="S1043" s="247">
        <v>0</v>
      </c>
      <c r="T1043" s="248">
        <f>S1043*H1043</f>
        <v>0</v>
      </c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R1043" s="249" t="s">
        <v>322</v>
      </c>
      <c r="AT1043" s="249" t="s">
        <v>128</v>
      </c>
      <c r="AU1043" s="249" t="s">
        <v>89</v>
      </c>
      <c r="AY1043" s="18" t="s">
        <v>125</v>
      </c>
      <c r="BE1043" s="250">
        <f>IF(N1043="základní",J1043,0)</f>
        <v>0</v>
      </c>
      <c r="BF1043" s="250">
        <f>IF(N1043="snížená",J1043,0)</f>
        <v>0</v>
      </c>
      <c r="BG1043" s="250">
        <f>IF(N1043="zákl. přenesená",J1043,0)</f>
        <v>0</v>
      </c>
      <c r="BH1043" s="250">
        <f>IF(N1043="sníž. přenesená",J1043,0)</f>
        <v>0</v>
      </c>
      <c r="BI1043" s="250">
        <f>IF(N1043="nulová",J1043,0)</f>
        <v>0</v>
      </c>
      <c r="BJ1043" s="18" t="s">
        <v>87</v>
      </c>
      <c r="BK1043" s="250">
        <f>ROUND(I1043*H1043,2)</f>
        <v>0</v>
      </c>
      <c r="BL1043" s="18" t="s">
        <v>322</v>
      </c>
      <c r="BM1043" s="249" t="s">
        <v>1301</v>
      </c>
    </row>
    <row r="1044" s="2" customFormat="1">
      <c r="A1044" s="39"/>
      <c r="B1044" s="40"/>
      <c r="C1044" s="41"/>
      <c r="D1044" s="251" t="s">
        <v>134</v>
      </c>
      <c r="E1044" s="41"/>
      <c r="F1044" s="252" t="s">
        <v>1302</v>
      </c>
      <c r="G1044" s="41"/>
      <c r="H1044" s="41"/>
      <c r="I1044" s="145"/>
      <c r="J1044" s="41"/>
      <c r="K1044" s="41"/>
      <c r="L1044" s="45"/>
      <c r="M1044" s="253"/>
      <c r="N1044" s="254"/>
      <c r="O1044" s="92"/>
      <c r="P1044" s="92"/>
      <c r="Q1044" s="92"/>
      <c r="R1044" s="92"/>
      <c r="S1044" s="92"/>
      <c r="T1044" s="93"/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T1044" s="18" t="s">
        <v>134</v>
      </c>
      <c r="AU1044" s="18" t="s">
        <v>89</v>
      </c>
    </row>
    <row r="1045" s="13" customFormat="1">
      <c r="A1045" s="13"/>
      <c r="B1045" s="255"/>
      <c r="C1045" s="256"/>
      <c r="D1045" s="251" t="s">
        <v>136</v>
      </c>
      <c r="E1045" s="257" t="s">
        <v>1</v>
      </c>
      <c r="F1045" s="258" t="s">
        <v>1197</v>
      </c>
      <c r="G1045" s="256"/>
      <c r="H1045" s="259">
        <v>577.30999999999995</v>
      </c>
      <c r="I1045" s="260"/>
      <c r="J1045" s="256"/>
      <c r="K1045" s="256"/>
      <c r="L1045" s="261"/>
      <c r="M1045" s="262"/>
      <c r="N1045" s="263"/>
      <c r="O1045" s="263"/>
      <c r="P1045" s="263"/>
      <c r="Q1045" s="263"/>
      <c r="R1045" s="263"/>
      <c r="S1045" s="263"/>
      <c r="T1045" s="264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65" t="s">
        <v>136</v>
      </c>
      <c r="AU1045" s="265" t="s">
        <v>89</v>
      </c>
      <c r="AV1045" s="13" t="s">
        <v>89</v>
      </c>
      <c r="AW1045" s="13" t="s">
        <v>34</v>
      </c>
      <c r="AX1045" s="13" t="s">
        <v>79</v>
      </c>
      <c r="AY1045" s="265" t="s">
        <v>125</v>
      </c>
    </row>
    <row r="1046" s="13" customFormat="1">
      <c r="A1046" s="13"/>
      <c r="B1046" s="255"/>
      <c r="C1046" s="256"/>
      <c r="D1046" s="251" t="s">
        <v>136</v>
      </c>
      <c r="E1046" s="257" t="s">
        <v>1</v>
      </c>
      <c r="F1046" s="258" t="s">
        <v>1198</v>
      </c>
      <c r="G1046" s="256"/>
      <c r="H1046" s="259">
        <v>-15.647</v>
      </c>
      <c r="I1046" s="260"/>
      <c r="J1046" s="256"/>
      <c r="K1046" s="256"/>
      <c r="L1046" s="261"/>
      <c r="M1046" s="262"/>
      <c r="N1046" s="263"/>
      <c r="O1046" s="263"/>
      <c r="P1046" s="263"/>
      <c r="Q1046" s="263"/>
      <c r="R1046" s="263"/>
      <c r="S1046" s="263"/>
      <c r="T1046" s="264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65" t="s">
        <v>136</v>
      </c>
      <c r="AU1046" s="265" t="s">
        <v>89</v>
      </c>
      <c r="AV1046" s="13" t="s">
        <v>89</v>
      </c>
      <c r="AW1046" s="13" t="s">
        <v>34</v>
      </c>
      <c r="AX1046" s="13" t="s">
        <v>79</v>
      </c>
      <c r="AY1046" s="265" t="s">
        <v>125</v>
      </c>
    </row>
    <row r="1047" s="14" customFormat="1">
      <c r="A1047" s="14"/>
      <c r="B1047" s="266"/>
      <c r="C1047" s="267"/>
      <c r="D1047" s="251" t="s">
        <v>136</v>
      </c>
      <c r="E1047" s="268" t="s">
        <v>1</v>
      </c>
      <c r="F1047" s="269" t="s">
        <v>167</v>
      </c>
      <c r="G1047" s="267"/>
      <c r="H1047" s="270">
        <v>561.6629999999999</v>
      </c>
      <c r="I1047" s="271"/>
      <c r="J1047" s="267"/>
      <c r="K1047" s="267"/>
      <c r="L1047" s="272"/>
      <c r="M1047" s="273"/>
      <c r="N1047" s="274"/>
      <c r="O1047" s="274"/>
      <c r="P1047" s="274"/>
      <c r="Q1047" s="274"/>
      <c r="R1047" s="274"/>
      <c r="S1047" s="274"/>
      <c r="T1047" s="275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76" t="s">
        <v>136</v>
      </c>
      <c r="AU1047" s="276" t="s">
        <v>89</v>
      </c>
      <c r="AV1047" s="14" t="s">
        <v>132</v>
      </c>
      <c r="AW1047" s="14" t="s">
        <v>34</v>
      </c>
      <c r="AX1047" s="14" t="s">
        <v>87</v>
      </c>
      <c r="AY1047" s="276" t="s">
        <v>125</v>
      </c>
    </row>
    <row r="1048" s="2" customFormat="1" ht="33" customHeight="1">
      <c r="A1048" s="39"/>
      <c r="B1048" s="40"/>
      <c r="C1048" s="292" t="s">
        <v>1303</v>
      </c>
      <c r="D1048" s="292" t="s">
        <v>263</v>
      </c>
      <c r="E1048" s="293" t="s">
        <v>1304</v>
      </c>
      <c r="F1048" s="294" t="s">
        <v>1305</v>
      </c>
      <c r="G1048" s="295" t="s">
        <v>316</v>
      </c>
      <c r="H1048" s="296">
        <v>617.82899999999995</v>
      </c>
      <c r="I1048" s="297"/>
      <c r="J1048" s="298">
        <f>ROUND(I1048*H1048,2)</f>
        <v>0</v>
      </c>
      <c r="K1048" s="299"/>
      <c r="L1048" s="300"/>
      <c r="M1048" s="301" t="s">
        <v>1</v>
      </c>
      <c r="N1048" s="302" t="s">
        <v>44</v>
      </c>
      <c r="O1048" s="92"/>
      <c r="P1048" s="247">
        <f>O1048*H1048</f>
        <v>0</v>
      </c>
      <c r="Q1048" s="247">
        <v>0.0025000000000000001</v>
      </c>
      <c r="R1048" s="247">
        <f>Q1048*H1048</f>
        <v>1.5445724999999999</v>
      </c>
      <c r="S1048" s="247">
        <v>0</v>
      </c>
      <c r="T1048" s="248">
        <f>S1048*H1048</f>
        <v>0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49" t="s">
        <v>434</v>
      </c>
      <c r="AT1048" s="249" t="s">
        <v>263</v>
      </c>
      <c r="AU1048" s="249" t="s">
        <v>89</v>
      </c>
      <c r="AY1048" s="18" t="s">
        <v>125</v>
      </c>
      <c r="BE1048" s="250">
        <f>IF(N1048="základní",J1048,0)</f>
        <v>0</v>
      </c>
      <c r="BF1048" s="250">
        <f>IF(N1048="snížená",J1048,0)</f>
        <v>0</v>
      </c>
      <c r="BG1048" s="250">
        <f>IF(N1048="zákl. přenesená",J1048,0)</f>
        <v>0</v>
      </c>
      <c r="BH1048" s="250">
        <f>IF(N1048="sníž. přenesená",J1048,0)</f>
        <v>0</v>
      </c>
      <c r="BI1048" s="250">
        <f>IF(N1048="nulová",J1048,0)</f>
        <v>0</v>
      </c>
      <c r="BJ1048" s="18" t="s">
        <v>87</v>
      </c>
      <c r="BK1048" s="250">
        <f>ROUND(I1048*H1048,2)</f>
        <v>0</v>
      </c>
      <c r="BL1048" s="18" t="s">
        <v>322</v>
      </c>
      <c r="BM1048" s="249" t="s">
        <v>1306</v>
      </c>
    </row>
    <row r="1049" s="2" customFormat="1">
      <c r="A1049" s="39"/>
      <c r="B1049" s="40"/>
      <c r="C1049" s="41"/>
      <c r="D1049" s="251" t="s">
        <v>134</v>
      </c>
      <c r="E1049" s="41"/>
      <c r="F1049" s="252" t="s">
        <v>1305</v>
      </c>
      <c r="G1049" s="41"/>
      <c r="H1049" s="41"/>
      <c r="I1049" s="145"/>
      <c r="J1049" s="41"/>
      <c r="K1049" s="41"/>
      <c r="L1049" s="45"/>
      <c r="M1049" s="253"/>
      <c r="N1049" s="254"/>
      <c r="O1049" s="92"/>
      <c r="P1049" s="92"/>
      <c r="Q1049" s="92"/>
      <c r="R1049" s="92"/>
      <c r="S1049" s="92"/>
      <c r="T1049" s="93"/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T1049" s="18" t="s">
        <v>134</v>
      </c>
      <c r="AU1049" s="18" t="s">
        <v>89</v>
      </c>
    </row>
    <row r="1050" s="13" customFormat="1">
      <c r="A1050" s="13"/>
      <c r="B1050" s="255"/>
      <c r="C1050" s="256"/>
      <c r="D1050" s="251" t="s">
        <v>136</v>
      </c>
      <c r="E1050" s="257" t="s">
        <v>1</v>
      </c>
      <c r="F1050" s="258" t="s">
        <v>1197</v>
      </c>
      <c r="G1050" s="256"/>
      <c r="H1050" s="259">
        <v>577.30999999999995</v>
      </c>
      <c r="I1050" s="260"/>
      <c r="J1050" s="256"/>
      <c r="K1050" s="256"/>
      <c r="L1050" s="261"/>
      <c r="M1050" s="262"/>
      <c r="N1050" s="263"/>
      <c r="O1050" s="263"/>
      <c r="P1050" s="263"/>
      <c r="Q1050" s="263"/>
      <c r="R1050" s="263"/>
      <c r="S1050" s="263"/>
      <c r="T1050" s="264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65" t="s">
        <v>136</v>
      </c>
      <c r="AU1050" s="265" t="s">
        <v>89</v>
      </c>
      <c r="AV1050" s="13" t="s">
        <v>89</v>
      </c>
      <c r="AW1050" s="13" t="s">
        <v>34</v>
      </c>
      <c r="AX1050" s="13" t="s">
        <v>79</v>
      </c>
      <c r="AY1050" s="265" t="s">
        <v>125</v>
      </c>
    </row>
    <row r="1051" s="13" customFormat="1">
      <c r="A1051" s="13"/>
      <c r="B1051" s="255"/>
      <c r="C1051" s="256"/>
      <c r="D1051" s="251" t="s">
        <v>136</v>
      </c>
      <c r="E1051" s="257" t="s">
        <v>1</v>
      </c>
      <c r="F1051" s="258" t="s">
        <v>1198</v>
      </c>
      <c r="G1051" s="256"/>
      <c r="H1051" s="259">
        <v>-15.647</v>
      </c>
      <c r="I1051" s="260"/>
      <c r="J1051" s="256"/>
      <c r="K1051" s="256"/>
      <c r="L1051" s="261"/>
      <c r="M1051" s="262"/>
      <c r="N1051" s="263"/>
      <c r="O1051" s="263"/>
      <c r="P1051" s="263"/>
      <c r="Q1051" s="263"/>
      <c r="R1051" s="263"/>
      <c r="S1051" s="263"/>
      <c r="T1051" s="264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65" t="s">
        <v>136</v>
      </c>
      <c r="AU1051" s="265" t="s">
        <v>89</v>
      </c>
      <c r="AV1051" s="13" t="s">
        <v>89</v>
      </c>
      <c r="AW1051" s="13" t="s">
        <v>34</v>
      </c>
      <c r="AX1051" s="13" t="s">
        <v>79</v>
      </c>
      <c r="AY1051" s="265" t="s">
        <v>125</v>
      </c>
    </row>
    <row r="1052" s="14" customFormat="1">
      <c r="A1052" s="14"/>
      <c r="B1052" s="266"/>
      <c r="C1052" s="267"/>
      <c r="D1052" s="251" t="s">
        <v>136</v>
      </c>
      <c r="E1052" s="268" t="s">
        <v>1</v>
      </c>
      <c r="F1052" s="269" t="s">
        <v>167</v>
      </c>
      <c r="G1052" s="267"/>
      <c r="H1052" s="270">
        <v>561.66300000000001</v>
      </c>
      <c r="I1052" s="271"/>
      <c r="J1052" s="267"/>
      <c r="K1052" s="267"/>
      <c r="L1052" s="272"/>
      <c r="M1052" s="273"/>
      <c r="N1052" s="274"/>
      <c r="O1052" s="274"/>
      <c r="P1052" s="274"/>
      <c r="Q1052" s="274"/>
      <c r="R1052" s="274"/>
      <c r="S1052" s="274"/>
      <c r="T1052" s="275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76" t="s">
        <v>136</v>
      </c>
      <c r="AU1052" s="276" t="s">
        <v>89</v>
      </c>
      <c r="AV1052" s="14" t="s">
        <v>132</v>
      </c>
      <c r="AW1052" s="14" t="s">
        <v>34</v>
      </c>
      <c r="AX1052" s="14" t="s">
        <v>87</v>
      </c>
      <c r="AY1052" s="276" t="s">
        <v>125</v>
      </c>
    </row>
    <row r="1053" s="13" customFormat="1">
      <c r="A1053" s="13"/>
      <c r="B1053" s="255"/>
      <c r="C1053" s="256"/>
      <c r="D1053" s="251" t="s">
        <v>136</v>
      </c>
      <c r="E1053" s="256"/>
      <c r="F1053" s="258" t="s">
        <v>1307</v>
      </c>
      <c r="G1053" s="256"/>
      <c r="H1053" s="259">
        <v>617.82899999999995</v>
      </c>
      <c r="I1053" s="260"/>
      <c r="J1053" s="256"/>
      <c r="K1053" s="256"/>
      <c r="L1053" s="261"/>
      <c r="M1053" s="262"/>
      <c r="N1053" s="263"/>
      <c r="O1053" s="263"/>
      <c r="P1053" s="263"/>
      <c r="Q1053" s="263"/>
      <c r="R1053" s="263"/>
      <c r="S1053" s="263"/>
      <c r="T1053" s="264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65" t="s">
        <v>136</v>
      </c>
      <c r="AU1053" s="265" t="s">
        <v>89</v>
      </c>
      <c r="AV1053" s="13" t="s">
        <v>89</v>
      </c>
      <c r="AW1053" s="13" t="s">
        <v>4</v>
      </c>
      <c r="AX1053" s="13" t="s">
        <v>87</v>
      </c>
      <c r="AY1053" s="265" t="s">
        <v>125</v>
      </c>
    </row>
    <row r="1054" s="2" customFormat="1" ht="16.5" customHeight="1">
      <c r="A1054" s="39"/>
      <c r="B1054" s="40"/>
      <c r="C1054" s="237" t="s">
        <v>1308</v>
      </c>
      <c r="D1054" s="237" t="s">
        <v>128</v>
      </c>
      <c r="E1054" s="238" t="s">
        <v>1309</v>
      </c>
      <c r="F1054" s="239" t="s">
        <v>1310</v>
      </c>
      <c r="G1054" s="240" t="s">
        <v>259</v>
      </c>
      <c r="H1054" s="241">
        <v>1231.99</v>
      </c>
      <c r="I1054" s="242"/>
      <c r="J1054" s="243">
        <f>ROUND(I1054*H1054,2)</f>
        <v>0</v>
      </c>
      <c r="K1054" s="244"/>
      <c r="L1054" s="45"/>
      <c r="M1054" s="245" t="s">
        <v>1</v>
      </c>
      <c r="N1054" s="246" t="s">
        <v>44</v>
      </c>
      <c r="O1054" s="92"/>
      <c r="P1054" s="247">
        <f>O1054*H1054</f>
        <v>0</v>
      </c>
      <c r="Q1054" s="247">
        <v>0</v>
      </c>
      <c r="R1054" s="247">
        <f>Q1054*H1054</f>
        <v>0</v>
      </c>
      <c r="S1054" s="247">
        <v>0</v>
      </c>
      <c r="T1054" s="248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49" t="s">
        <v>322</v>
      </c>
      <c r="AT1054" s="249" t="s">
        <v>128</v>
      </c>
      <c r="AU1054" s="249" t="s">
        <v>89</v>
      </c>
      <c r="AY1054" s="18" t="s">
        <v>125</v>
      </c>
      <c r="BE1054" s="250">
        <f>IF(N1054="základní",J1054,0)</f>
        <v>0</v>
      </c>
      <c r="BF1054" s="250">
        <f>IF(N1054="snížená",J1054,0)</f>
        <v>0</v>
      </c>
      <c r="BG1054" s="250">
        <f>IF(N1054="zákl. přenesená",J1054,0)</f>
        <v>0</v>
      </c>
      <c r="BH1054" s="250">
        <f>IF(N1054="sníž. přenesená",J1054,0)</f>
        <v>0</v>
      </c>
      <c r="BI1054" s="250">
        <f>IF(N1054="nulová",J1054,0)</f>
        <v>0</v>
      </c>
      <c r="BJ1054" s="18" t="s">
        <v>87</v>
      </c>
      <c r="BK1054" s="250">
        <f>ROUND(I1054*H1054,2)</f>
        <v>0</v>
      </c>
      <c r="BL1054" s="18" t="s">
        <v>322</v>
      </c>
      <c r="BM1054" s="249" t="s">
        <v>1311</v>
      </c>
    </row>
    <row r="1055" s="2" customFormat="1">
      <c r="A1055" s="39"/>
      <c r="B1055" s="40"/>
      <c r="C1055" s="41"/>
      <c r="D1055" s="251" t="s">
        <v>134</v>
      </c>
      <c r="E1055" s="41"/>
      <c r="F1055" s="252" t="s">
        <v>1312</v>
      </c>
      <c r="G1055" s="41"/>
      <c r="H1055" s="41"/>
      <c r="I1055" s="145"/>
      <c r="J1055" s="41"/>
      <c r="K1055" s="41"/>
      <c r="L1055" s="45"/>
      <c r="M1055" s="253"/>
      <c r="N1055" s="254"/>
      <c r="O1055" s="92"/>
      <c r="P1055" s="92"/>
      <c r="Q1055" s="92"/>
      <c r="R1055" s="92"/>
      <c r="S1055" s="92"/>
      <c r="T1055" s="93"/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T1055" s="18" t="s">
        <v>134</v>
      </c>
      <c r="AU1055" s="18" t="s">
        <v>89</v>
      </c>
    </row>
    <row r="1056" s="13" customFormat="1">
      <c r="A1056" s="13"/>
      <c r="B1056" s="255"/>
      <c r="C1056" s="256"/>
      <c r="D1056" s="251" t="s">
        <v>136</v>
      </c>
      <c r="E1056" s="257" t="s">
        <v>1</v>
      </c>
      <c r="F1056" s="258" t="s">
        <v>1313</v>
      </c>
      <c r="G1056" s="256"/>
      <c r="H1056" s="259">
        <v>1231.99</v>
      </c>
      <c r="I1056" s="260"/>
      <c r="J1056" s="256"/>
      <c r="K1056" s="256"/>
      <c r="L1056" s="261"/>
      <c r="M1056" s="262"/>
      <c r="N1056" s="263"/>
      <c r="O1056" s="263"/>
      <c r="P1056" s="263"/>
      <c r="Q1056" s="263"/>
      <c r="R1056" s="263"/>
      <c r="S1056" s="263"/>
      <c r="T1056" s="264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65" t="s">
        <v>136</v>
      </c>
      <c r="AU1056" s="265" t="s">
        <v>89</v>
      </c>
      <c r="AV1056" s="13" t="s">
        <v>89</v>
      </c>
      <c r="AW1056" s="13" t="s">
        <v>34</v>
      </c>
      <c r="AX1056" s="13" t="s">
        <v>87</v>
      </c>
      <c r="AY1056" s="265" t="s">
        <v>125</v>
      </c>
    </row>
    <row r="1057" s="2" customFormat="1" ht="21.75" customHeight="1">
      <c r="A1057" s="39"/>
      <c r="B1057" s="40"/>
      <c r="C1057" s="292" t="s">
        <v>1314</v>
      </c>
      <c r="D1057" s="292" t="s">
        <v>263</v>
      </c>
      <c r="E1057" s="293" t="s">
        <v>1315</v>
      </c>
      <c r="F1057" s="294" t="s">
        <v>1316</v>
      </c>
      <c r="G1057" s="295" t="s">
        <v>259</v>
      </c>
      <c r="H1057" s="296">
        <v>1355.1890000000001</v>
      </c>
      <c r="I1057" s="297"/>
      <c r="J1057" s="298">
        <f>ROUND(I1057*H1057,2)</f>
        <v>0</v>
      </c>
      <c r="K1057" s="299"/>
      <c r="L1057" s="300"/>
      <c r="M1057" s="301" t="s">
        <v>1</v>
      </c>
      <c r="N1057" s="302" t="s">
        <v>44</v>
      </c>
      <c r="O1057" s="92"/>
      <c r="P1057" s="247">
        <f>O1057*H1057</f>
        <v>0</v>
      </c>
      <c r="Q1057" s="247">
        <v>1.0000000000000001E-05</v>
      </c>
      <c r="R1057" s="247">
        <f>Q1057*H1057</f>
        <v>0.013551890000000002</v>
      </c>
      <c r="S1057" s="247">
        <v>0</v>
      </c>
      <c r="T1057" s="248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49" t="s">
        <v>434</v>
      </c>
      <c r="AT1057" s="249" t="s">
        <v>263</v>
      </c>
      <c r="AU1057" s="249" t="s">
        <v>89</v>
      </c>
      <c r="AY1057" s="18" t="s">
        <v>125</v>
      </c>
      <c r="BE1057" s="250">
        <f>IF(N1057="základní",J1057,0)</f>
        <v>0</v>
      </c>
      <c r="BF1057" s="250">
        <f>IF(N1057="snížená",J1057,0)</f>
        <v>0</v>
      </c>
      <c r="BG1057" s="250">
        <f>IF(N1057="zákl. přenesená",J1057,0)</f>
        <v>0</v>
      </c>
      <c r="BH1057" s="250">
        <f>IF(N1057="sníž. přenesená",J1057,0)</f>
        <v>0</v>
      </c>
      <c r="BI1057" s="250">
        <f>IF(N1057="nulová",J1057,0)</f>
        <v>0</v>
      </c>
      <c r="BJ1057" s="18" t="s">
        <v>87</v>
      </c>
      <c r="BK1057" s="250">
        <f>ROUND(I1057*H1057,2)</f>
        <v>0</v>
      </c>
      <c r="BL1057" s="18" t="s">
        <v>322</v>
      </c>
      <c r="BM1057" s="249" t="s">
        <v>1317</v>
      </c>
    </row>
    <row r="1058" s="2" customFormat="1">
      <c r="A1058" s="39"/>
      <c r="B1058" s="40"/>
      <c r="C1058" s="41"/>
      <c r="D1058" s="251" t="s">
        <v>134</v>
      </c>
      <c r="E1058" s="41"/>
      <c r="F1058" s="252" t="s">
        <v>1316</v>
      </c>
      <c r="G1058" s="41"/>
      <c r="H1058" s="41"/>
      <c r="I1058" s="145"/>
      <c r="J1058" s="41"/>
      <c r="K1058" s="41"/>
      <c r="L1058" s="45"/>
      <c r="M1058" s="253"/>
      <c r="N1058" s="254"/>
      <c r="O1058" s="92"/>
      <c r="P1058" s="92"/>
      <c r="Q1058" s="92"/>
      <c r="R1058" s="92"/>
      <c r="S1058" s="92"/>
      <c r="T1058" s="93"/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T1058" s="18" t="s">
        <v>134</v>
      </c>
      <c r="AU1058" s="18" t="s">
        <v>89</v>
      </c>
    </row>
    <row r="1059" s="13" customFormat="1">
      <c r="A1059" s="13"/>
      <c r="B1059" s="255"/>
      <c r="C1059" s="256"/>
      <c r="D1059" s="251" t="s">
        <v>136</v>
      </c>
      <c r="E1059" s="257" t="s">
        <v>1</v>
      </c>
      <c r="F1059" s="258" t="s">
        <v>1313</v>
      </c>
      <c r="G1059" s="256"/>
      <c r="H1059" s="259">
        <v>1231.99</v>
      </c>
      <c r="I1059" s="260"/>
      <c r="J1059" s="256"/>
      <c r="K1059" s="256"/>
      <c r="L1059" s="261"/>
      <c r="M1059" s="262"/>
      <c r="N1059" s="263"/>
      <c r="O1059" s="263"/>
      <c r="P1059" s="263"/>
      <c r="Q1059" s="263"/>
      <c r="R1059" s="263"/>
      <c r="S1059" s="263"/>
      <c r="T1059" s="264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65" t="s">
        <v>136</v>
      </c>
      <c r="AU1059" s="265" t="s">
        <v>89</v>
      </c>
      <c r="AV1059" s="13" t="s">
        <v>89</v>
      </c>
      <c r="AW1059" s="13" t="s">
        <v>34</v>
      </c>
      <c r="AX1059" s="13" t="s">
        <v>87</v>
      </c>
      <c r="AY1059" s="265" t="s">
        <v>125</v>
      </c>
    </row>
    <row r="1060" s="13" customFormat="1">
      <c r="A1060" s="13"/>
      <c r="B1060" s="255"/>
      <c r="C1060" s="256"/>
      <c r="D1060" s="251" t="s">
        <v>136</v>
      </c>
      <c r="E1060" s="256"/>
      <c r="F1060" s="258" t="s">
        <v>1318</v>
      </c>
      <c r="G1060" s="256"/>
      <c r="H1060" s="259">
        <v>1355.1890000000001</v>
      </c>
      <c r="I1060" s="260"/>
      <c r="J1060" s="256"/>
      <c r="K1060" s="256"/>
      <c r="L1060" s="261"/>
      <c r="M1060" s="262"/>
      <c r="N1060" s="263"/>
      <c r="O1060" s="263"/>
      <c r="P1060" s="263"/>
      <c r="Q1060" s="263"/>
      <c r="R1060" s="263"/>
      <c r="S1060" s="263"/>
      <c r="T1060" s="264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65" t="s">
        <v>136</v>
      </c>
      <c r="AU1060" s="265" t="s">
        <v>89</v>
      </c>
      <c r="AV1060" s="13" t="s">
        <v>89</v>
      </c>
      <c r="AW1060" s="13" t="s">
        <v>4</v>
      </c>
      <c r="AX1060" s="13" t="s">
        <v>87</v>
      </c>
      <c r="AY1060" s="265" t="s">
        <v>125</v>
      </c>
    </row>
    <row r="1061" s="2" customFormat="1" ht="21.75" customHeight="1">
      <c r="A1061" s="39"/>
      <c r="B1061" s="40"/>
      <c r="C1061" s="237" t="s">
        <v>1319</v>
      </c>
      <c r="D1061" s="237" t="s">
        <v>128</v>
      </c>
      <c r="E1061" s="238" t="s">
        <v>1320</v>
      </c>
      <c r="F1061" s="239" t="s">
        <v>1321</v>
      </c>
      <c r="G1061" s="240" t="s">
        <v>142</v>
      </c>
      <c r="H1061" s="241">
        <v>1.5580000000000001</v>
      </c>
      <c r="I1061" s="242"/>
      <c r="J1061" s="243">
        <f>ROUND(I1061*H1061,2)</f>
        <v>0</v>
      </c>
      <c r="K1061" s="244"/>
      <c r="L1061" s="45"/>
      <c r="M1061" s="245" t="s">
        <v>1</v>
      </c>
      <c r="N1061" s="246" t="s">
        <v>44</v>
      </c>
      <c r="O1061" s="92"/>
      <c r="P1061" s="247">
        <f>O1061*H1061</f>
        <v>0</v>
      </c>
      <c r="Q1061" s="247">
        <v>0</v>
      </c>
      <c r="R1061" s="247">
        <f>Q1061*H1061</f>
        <v>0</v>
      </c>
      <c r="S1061" s="247">
        <v>0</v>
      </c>
      <c r="T1061" s="248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49" t="s">
        <v>322</v>
      </c>
      <c r="AT1061" s="249" t="s">
        <v>128</v>
      </c>
      <c r="AU1061" s="249" t="s">
        <v>89</v>
      </c>
      <c r="AY1061" s="18" t="s">
        <v>125</v>
      </c>
      <c r="BE1061" s="250">
        <f>IF(N1061="základní",J1061,0)</f>
        <v>0</v>
      </c>
      <c r="BF1061" s="250">
        <f>IF(N1061="snížená",J1061,0)</f>
        <v>0</v>
      </c>
      <c r="BG1061" s="250">
        <f>IF(N1061="zákl. přenesená",J1061,0)</f>
        <v>0</v>
      </c>
      <c r="BH1061" s="250">
        <f>IF(N1061="sníž. přenesená",J1061,0)</f>
        <v>0</v>
      </c>
      <c r="BI1061" s="250">
        <f>IF(N1061="nulová",J1061,0)</f>
        <v>0</v>
      </c>
      <c r="BJ1061" s="18" t="s">
        <v>87</v>
      </c>
      <c r="BK1061" s="250">
        <f>ROUND(I1061*H1061,2)</f>
        <v>0</v>
      </c>
      <c r="BL1061" s="18" t="s">
        <v>322</v>
      </c>
      <c r="BM1061" s="249" t="s">
        <v>1322</v>
      </c>
    </row>
    <row r="1062" s="2" customFormat="1">
      <c r="A1062" s="39"/>
      <c r="B1062" s="40"/>
      <c r="C1062" s="41"/>
      <c r="D1062" s="251" t="s">
        <v>134</v>
      </c>
      <c r="E1062" s="41"/>
      <c r="F1062" s="252" t="s">
        <v>1323</v>
      </c>
      <c r="G1062" s="41"/>
      <c r="H1062" s="41"/>
      <c r="I1062" s="145"/>
      <c r="J1062" s="41"/>
      <c r="K1062" s="41"/>
      <c r="L1062" s="45"/>
      <c r="M1062" s="253"/>
      <c r="N1062" s="254"/>
      <c r="O1062" s="92"/>
      <c r="P1062" s="92"/>
      <c r="Q1062" s="92"/>
      <c r="R1062" s="92"/>
      <c r="S1062" s="92"/>
      <c r="T1062" s="93"/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T1062" s="18" t="s">
        <v>134</v>
      </c>
      <c r="AU1062" s="18" t="s">
        <v>89</v>
      </c>
    </row>
    <row r="1063" s="12" customFormat="1" ht="22.8" customHeight="1">
      <c r="A1063" s="12"/>
      <c r="B1063" s="221"/>
      <c r="C1063" s="222"/>
      <c r="D1063" s="223" t="s">
        <v>78</v>
      </c>
      <c r="E1063" s="235" t="s">
        <v>1324</v>
      </c>
      <c r="F1063" s="235" t="s">
        <v>1325</v>
      </c>
      <c r="G1063" s="222"/>
      <c r="H1063" s="222"/>
      <c r="I1063" s="225"/>
      <c r="J1063" s="236">
        <f>BK1063</f>
        <v>0</v>
      </c>
      <c r="K1063" s="222"/>
      <c r="L1063" s="227"/>
      <c r="M1063" s="228"/>
      <c r="N1063" s="229"/>
      <c r="O1063" s="229"/>
      <c r="P1063" s="230">
        <f>SUM(P1064:P1124)</f>
        <v>0</v>
      </c>
      <c r="Q1063" s="229"/>
      <c r="R1063" s="230">
        <f>SUM(R1064:R1124)</f>
        <v>0.1297034</v>
      </c>
      <c r="S1063" s="229"/>
      <c r="T1063" s="231">
        <f>SUM(T1064:T1124)</f>
        <v>0</v>
      </c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R1063" s="232" t="s">
        <v>89</v>
      </c>
      <c r="AT1063" s="233" t="s">
        <v>78</v>
      </c>
      <c r="AU1063" s="233" t="s">
        <v>87</v>
      </c>
      <c r="AY1063" s="232" t="s">
        <v>125</v>
      </c>
      <c r="BK1063" s="234">
        <f>SUM(BK1064:BK1124)</f>
        <v>0</v>
      </c>
    </row>
    <row r="1064" s="2" customFormat="1" ht="16.5" customHeight="1">
      <c r="A1064" s="39"/>
      <c r="B1064" s="40"/>
      <c r="C1064" s="237" t="s">
        <v>1326</v>
      </c>
      <c r="D1064" s="237" t="s">
        <v>128</v>
      </c>
      <c r="E1064" s="238" t="s">
        <v>1327</v>
      </c>
      <c r="F1064" s="239" t="s">
        <v>1328</v>
      </c>
      <c r="G1064" s="240" t="s">
        <v>367</v>
      </c>
      <c r="H1064" s="241">
        <v>2</v>
      </c>
      <c r="I1064" s="242"/>
      <c r="J1064" s="243">
        <f>ROUND(I1064*H1064,2)</f>
        <v>0</v>
      </c>
      <c r="K1064" s="244"/>
      <c r="L1064" s="45"/>
      <c r="M1064" s="245" t="s">
        <v>1</v>
      </c>
      <c r="N1064" s="246" t="s">
        <v>44</v>
      </c>
      <c r="O1064" s="92"/>
      <c r="P1064" s="247">
        <f>O1064*H1064</f>
        <v>0</v>
      </c>
      <c r="Q1064" s="247">
        <v>0.00027</v>
      </c>
      <c r="R1064" s="247">
        <f>Q1064*H1064</f>
        <v>0.00054000000000000001</v>
      </c>
      <c r="S1064" s="247">
        <v>0</v>
      </c>
      <c r="T1064" s="248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49" t="s">
        <v>322</v>
      </c>
      <c r="AT1064" s="249" t="s">
        <v>128</v>
      </c>
      <c r="AU1064" s="249" t="s">
        <v>89</v>
      </c>
      <c r="AY1064" s="18" t="s">
        <v>125</v>
      </c>
      <c r="BE1064" s="250">
        <f>IF(N1064="základní",J1064,0)</f>
        <v>0</v>
      </c>
      <c r="BF1064" s="250">
        <f>IF(N1064="snížená",J1064,0)</f>
        <v>0</v>
      </c>
      <c r="BG1064" s="250">
        <f>IF(N1064="zákl. přenesená",J1064,0)</f>
        <v>0</v>
      </c>
      <c r="BH1064" s="250">
        <f>IF(N1064="sníž. přenesená",J1064,0)</f>
        <v>0</v>
      </c>
      <c r="BI1064" s="250">
        <f>IF(N1064="nulová",J1064,0)</f>
        <v>0</v>
      </c>
      <c r="BJ1064" s="18" t="s">
        <v>87</v>
      </c>
      <c r="BK1064" s="250">
        <f>ROUND(I1064*H1064,2)</f>
        <v>0</v>
      </c>
      <c r="BL1064" s="18" t="s">
        <v>322</v>
      </c>
      <c r="BM1064" s="249" t="s">
        <v>1329</v>
      </c>
    </row>
    <row r="1065" s="2" customFormat="1">
      <c r="A1065" s="39"/>
      <c r="B1065" s="40"/>
      <c r="C1065" s="41"/>
      <c r="D1065" s="251" t="s">
        <v>134</v>
      </c>
      <c r="E1065" s="41"/>
      <c r="F1065" s="252" t="s">
        <v>1330</v>
      </c>
      <c r="G1065" s="41"/>
      <c r="H1065" s="41"/>
      <c r="I1065" s="145"/>
      <c r="J1065" s="41"/>
      <c r="K1065" s="41"/>
      <c r="L1065" s="45"/>
      <c r="M1065" s="253"/>
      <c r="N1065" s="254"/>
      <c r="O1065" s="92"/>
      <c r="P1065" s="92"/>
      <c r="Q1065" s="92"/>
      <c r="R1065" s="92"/>
      <c r="S1065" s="92"/>
      <c r="T1065" s="93"/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T1065" s="18" t="s">
        <v>134</v>
      </c>
      <c r="AU1065" s="18" t="s">
        <v>89</v>
      </c>
    </row>
    <row r="1066" s="2" customFormat="1" ht="21.75" customHeight="1">
      <c r="A1066" s="39"/>
      <c r="B1066" s="40"/>
      <c r="C1066" s="292" t="s">
        <v>1331</v>
      </c>
      <c r="D1066" s="292" t="s">
        <v>263</v>
      </c>
      <c r="E1066" s="293" t="s">
        <v>1332</v>
      </c>
      <c r="F1066" s="294" t="s">
        <v>1333</v>
      </c>
      <c r="G1066" s="295" t="s">
        <v>367</v>
      </c>
      <c r="H1066" s="296">
        <v>2</v>
      </c>
      <c r="I1066" s="297"/>
      <c r="J1066" s="298">
        <f>ROUND(I1066*H1066,2)</f>
        <v>0</v>
      </c>
      <c r="K1066" s="299"/>
      <c r="L1066" s="300"/>
      <c r="M1066" s="301" t="s">
        <v>1</v>
      </c>
      <c r="N1066" s="302" t="s">
        <v>44</v>
      </c>
      <c r="O1066" s="92"/>
      <c r="P1066" s="247">
        <f>O1066*H1066</f>
        <v>0</v>
      </c>
      <c r="Q1066" s="247">
        <v>0.035499999999999997</v>
      </c>
      <c r="R1066" s="247">
        <f>Q1066*H1066</f>
        <v>0.070999999999999994</v>
      </c>
      <c r="S1066" s="247">
        <v>0</v>
      </c>
      <c r="T1066" s="248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49" t="s">
        <v>434</v>
      </c>
      <c r="AT1066" s="249" t="s">
        <v>263</v>
      </c>
      <c r="AU1066" s="249" t="s">
        <v>89</v>
      </c>
      <c r="AY1066" s="18" t="s">
        <v>125</v>
      </c>
      <c r="BE1066" s="250">
        <f>IF(N1066="základní",J1066,0)</f>
        <v>0</v>
      </c>
      <c r="BF1066" s="250">
        <f>IF(N1066="snížená",J1066,0)</f>
        <v>0</v>
      </c>
      <c r="BG1066" s="250">
        <f>IF(N1066="zákl. přenesená",J1066,0)</f>
        <v>0</v>
      </c>
      <c r="BH1066" s="250">
        <f>IF(N1066="sníž. přenesená",J1066,0)</f>
        <v>0</v>
      </c>
      <c r="BI1066" s="250">
        <f>IF(N1066="nulová",J1066,0)</f>
        <v>0</v>
      </c>
      <c r="BJ1066" s="18" t="s">
        <v>87</v>
      </c>
      <c r="BK1066" s="250">
        <f>ROUND(I1066*H1066,2)</f>
        <v>0</v>
      </c>
      <c r="BL1066" s="18" t="s">
        <v>322</v>
      </c>
      <c r="BM1066" s="249" t="s">
        <v>1334</v>
      </c>
    </row>
    <row r="1067" s="2" customFormat="1">
      <c r="A1067" s="39"/>
      <c r="B1067" s="40"/>
      <c r="C1067" s="41"/>
      <c r="D1067" s="251" t="s">
        <v>134</v>
      </c>
      <c r="E1067" s="41"/>
      <c r="F1067" s="252" t="s">
        <v>1333</v>
      </c>
      <c r="G1067" s="41"/>
      <c r="H1067" s="41"/>
      <c r="I1067" s="145"/>
      <c r="J1067" s="41"/>
      <c r="K1067" s="41"/>
      <c r="L1067" s="45"/>
      <c r="M1067" s="253"/>
      <c r="N1067" s="254"/>
      <c r="O1067" s="92"/>
      <c r="P1067" s="92"/>
      <c r="Q1067" s="92"/>
      <c r="R1067" s="92"/>
      <c r="S1067" s="92"/>
      <c r="T1067" s="93"/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T1067" s="18" t="s">
        <v>134</v>
      </c>
      <c r="AU1067" s="18" t="s">
        <v>89</v>
      </c>
    </row>
    <row r="1068" s="2" customFormat="1" ht="16.5" customHeight="1">
      <c r="A1068" s="39"/>
      <c r="B1068" s="40"/>
      <c r="C1068" s="292" t="s">
        <v>1335</v>
      </c>
      <c r="D1068" s="292" t="s">
        <v>263</v>
      </c>
      <c r="E1068" s="293" t="s">
        <v>1336</v>
      </c>
      <c r="F1068" s="294" t="s">
        <v>1337</v>
      </c>
      <c r="G1068" s="295" t="s">
        <v>367</v>
      </c>
      <c r="H1068" s="296">
        <v>2</v>
      </c>
      <c r="I1068" s="297"/>
      <c r="J1068" s="298">
        <f>ROUND(I1068*H1068,2)</f>
        <v>0</v>
      </c>
      <c r="K1068" s="299"/>
      <c r="L1068" s="300"/>
      <c r="M1068" s="301" t="s">
        <v>1</v>
      </c>
      <c r="N1068" s="302" t="s">
        <v>44</v>
      </c>
      <c r="O1068" s="92"/>
      <c r="P1068" s="247">
        <f>O1068*H1068</f>
        <v>0</v>
      </c>
      <c r="Q1068" s="247">
        <v>0.0038</v>
      </c>
      <c r="R1068" s="247">
        <f>Q1068*H1068</f>
        <v>0.0076</v>
      </c>
      <c r="S1068" s="247">
        <v>0</v>
      </c>
      <c r="T1068" s="248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49" t="s">
        <v>434</v>
      </c>
      <c r="AT1068" s="249" t="s">
        <v>263</v>
      </c>
      <c r="AU1068" s="249" t="s">
        <v>89</v>
      </c>
      <c r="AY1068" s="18" t="s">
        <v>125</v>
      </c>
      <c r="BE1068" s="250">
        <f>IF(N1068="základní",J1068,0)</f>
        <v>0</v>
      </c>
      <c r="BF1068" s="250">
        <f>IF(N1068="snížená",J1068,0)</f>
        <v>0</v>
      </c>
      <c r="BG1068" s="250">
        <f>IF(N1068="zákl. přenesená",J1068,0)</f>
        <v>0</v>
      </c>
      <c r="BH1068" s="250">
        <f>IF(N1068="sníž. přenesená",J1068,0)</f>
        <v>0</v>
      </c>
      <c r="BI1068" s="250">
        <f>IF(N1068="nulová",J1068,0)</f>
        <v>0</v>
      </c>
      <c r="BJ1068" s="18" t="s">
        <v>87</v>
      </c>
      <c r="BK1068" s="250">
        <f>ROUND(I1068*H1068,2)</f>
        <v>0</v>
      </c>
      <c r="BL1068" s="18" t="s">
        <v>322</v>
      </c>
      <c r="BM1068" s="249" t="s">
        <v>1338</v>
      </c>
    </row>
    <row r="1069" s="2" customFormat="1">
      <c r="A1069" s="39"/>
      <c r="B1069" s="40"/>
      <c r="C1069" s="41"/>
      <c r="D1069" s="251" t="s">
        <v>134</v>
      </c>
      <c r="E1069" s="41"/>
      <c r="F1069" s="252" t="s">
        <v>1337</v>
      </c>
      <c r="G1069" s="41"/>
      <c r="H1069" s="41"/>
      <c r="I1069" s="145"/>
      <c r="J1069" s="41"/>
      <c r="K1069" s="41"/>
      <c r="L1069" s="45"/>
      <c r="M1069" s="253"/>
      <c r="N1069" s="254"/>
      <c r="O1069" s="92"/>
      <c r="P1069" s="92"/>
      <c r="Q1069" s="92"/>
      <c r="R1069" s="92"/>
      <c r="S1069" s="92"/>
      <c r="T1069" s="93"/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T1069" s="18" t="s">
        <v>134</v>
      </c>
      <c r="AU1069" s="18" t="s">
        <v>89</v>
      </c>
    </row>
    <row r="1070" s="2" customFormat="1" ht="21.75" customHeight="1">
      <c r="A1070" s="39"/>
      <c r="B1070" s="40"/>
      <c r="C1070" s="292" t="s">
        <v>1339</v>
      </c>
      <c r="D1070" s="292" t="s">
        <v>263</v>
      </c>
      <c r="E1070" s="293" t="s">
        <v>1340</v>
      </c>
      <c r="F1070" s="294" t="s">
        <v>1341</v>
      </c>
      <c r="G1070" s="295" t="s">
        <v>367</v>
      </c>
      <c r="H1070" s="296">
        <v>2</v>
      </c>
      <c r="I1070" s="297"/>
      <c r="J1070" s="298">
        <f>ROUND(I1070*H1070,2)</f>
        <v>0</v>
      </c>
      <c r="K1070" s="299"/>
      <c r="L1070" s="300"/>
      <c r="M1070" s="301" t="s">
        <v>1</v>
      </c>
      <c r="N1070" s="302" t="s">
        <v>44</v>
      </c>
      <c r="O1070" s="92"/>
      <c r="P1070" s="247">
        <f>O1070*H1070</f>
        <v>0</v>
      </c>
      <c r="Q1070" s="247">
        <v>0.00081999999999999998</v>
      </c>
      <c r="R1070" s="247">
        <f>Q1070*H1070</f>
        <v>0.00164</v>
      </c>
      <c r="S1070" s="247">
        <v>0</v>
      </c>
      <c r="T1070" s="248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49" t="s">
        <v>434</v>
      </c>
      <c r="AT1070" s="249" t="s">
        <v>263</v>
      </c>
      <c r="AU1070" s="249" t="s">
        <v>89</v>
      </c>
      <c r="AY1070" s="18" t="s">
        <v>125</v>
      </c>
      <c r="BE1070" s="250">
        <f>IF(N1070="základní",J1070,0)</f>
        <v>0</v>
      </c>
      <c r="BF1070" s="250">
        <f>IF(N1070="snížená",J1070,0)</f>
        <v>0</v>
      </c>
      <c r="BG1070" s="250">
        <f>IF(N1070="zákl. přenesená",J1070,0)</f>
        <v>0</v>
      </c>
      <c r="BH1070" s="250">
        <f>IF(N1070="sníž. přenesená",J1070,0)</f>
        <v>0</v>
      </c>
      <c r="BI1070" s="250">
        <f>IF(N1070="nulová",J1070,0)</f>
        <v>0</v>
      </c>
      <c r="BJ1070" s="18" t="s">
        <v>87</v>
      </c>
      <c r="BK1070" s="250">
        <f>ROUND(I1070*H1070,2)</f>
        <v>0</v>
      </c>
      <c r="BL1070" s="18" t="s">
        <v>322</v>
      </c>
      <c r="BM1070" s="249" t="s">
        <v>1342</v>
      </c>
    </row>
    <row r="1071" s="2" customFormat="1">
      <c r="A1071" s="39"/>
      <c r="B1071" s="40"/>
      <c r="C1071" s="41"/>
      <c r="D1071" s="251" t="s">
        <v>134</v>
      </c>
      <c r="E1071" s="41"/>
      <c r="F1071" s="252" t="s">
        <v>1341</v>
      </c>
      <c r="G1071" s="41"/>
      <c r="H1071" s="41"/>
      <c r="I1071" s="145"/>
      <c r="J1071" s="41"/>
      <c r="K1071" s="41"/>
      <c r="L1071" s="45"/>
      <c r="M1071" s="253"/>
      <c r="N1071" s="254"/>
      <c r="O1071" s="92"/>
      <c r="P1071" s="92"/>
      <c r="Q1071" s="92"/>
      <c r="R1071" s="92"/>
      <c r="S1071" s="92"/>
      <c r="T1071" s="93"/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T1071" s="18" t="s">
        <v>134</v>
      </c>
      <c r="AU1071" s="18" t="s">
        <v>89</v>
      </c>
    </row>
    <row r="1072" s="2" customFormat="1" ht="16.5" customHeight="1">
      <c r="A1072" s="39"/>
      <c r="B1072" s="40"/>
      <c r="C1072" s="292" t="s">
        <v>1343</v>
      </c>
      <c r="D1072" s="292" t="s">
        <v>263</v>
      </c>
      <c r="E1072" s="293" t="s">
        <v>1344</v>
      </c>
      <c r="F1072" s="294" t="s">
        <v>1345</v>
      </c>
      <c r="G1072" s="295" t="s">
        <v>1346</v>
      </c>
      <c r="H1072" s="296">
        <v>2</v>
      </c>
      <c r="I1072" s="297"/>
      <c r="J1072" s="298">
        <f>ROUND(I1072*H1072,2)</f>
        <v>0</v>
      </c>
      <c r="K1072" s="299"/>
      <c r="L1072" s="300"/>
      <c r="M1072" s="301" t="s">
        <v>1</v>
      </c>
      <c r="N1072" s="302" t="s">
        <v>44</v>
      </c>
      <c r="O1072" s="92"/>
      <c r="P1072" s="247">
        <f>O1072*H1072</f>
        <v>0</v>
      </c>
      <c r="Q1072" s="247">
        <v>0.0033</v>
      </c>
      <c r="R1072" s="247">
        <f>Q1072*H1072</f>
        <v>0.0066</v>
      </c>
      <c r="S1072" s="247">
        <v>0</v>
      </c>
      <c r="T1072" s="248">
        <f>S1072*H1072</f>
        <v>0</v>
      </c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R1072" s="249" t="s">
        <v>434</v>
      </c>
      <c r="AT1072" s="249" t="s">
        <v>263</v>
      </c>
      <c r="AU1072" s="249" t="s">
        <v>89</v>
      </c>
      <c r="AY1072" s="18" t="s">
        <v>125</v>
      </c>
      <c r="BE1072" s="250">
        <f>IF(N1072="základní",J1072,0)</f>
        <v>0</v>
      </c>
      <c r="BF1072" s="250">
        <f>IF(N1072="snížená",J1072,0)</f>
        <v>0</v>
      </c>
      <c r="BG1072" s="250">
        <f>IF(N1072="zákl. přenesená",J1072,0)</f>
        <v>0</v>
      </c>
      <c r="BH1072" s="250">
        <f>IF(N1072="sníž. přenesená",J1072,0)</f>
        <v>0</v>
      </c>
      <c r="BI1072" s="250">
        <f>IF(N1072="nulová",J1072,0)</f>
        <v>0</v>
      </c>
      <c r="BJ1072" s="18" t="s">
        <v>87</v>
      </c>
      <c r="BK1072" s="250">
        <f>ROUND(I1072*H1072,2)</f>
        <v>0</v>
      </c>
      <c r="BL1072" s="18" t="s">
        <v>322</v>
      </c>
      <c r="BM1072" s="249" t="s">
        <v>1347</v>
      </c>
    </row>
    <row r="1073" s="2" customFormat="1">
      <c r="A1073" s="39"/>
      <c r="B1073" s="40"/>
      <c r="C1073" s="41"/>
      <c r="D1073" s="251" t="s">
        <v>134</v>
      </c>
      <c r="E1073" s="41"/>
      <c r="F1073" s="252" t="s">
        <v>1345</v>
      </c>
      <c r="G1073" s="41"/>
      <c r="H1073" s="41"/>
      <c r="I1073" s="145"/>
      <c r="J1073" s="41"/>
      <c r="K1073" s="41"/>
      <c r="L1073" s="45"/>
      <c r="M1073" s="253"/>
      <c r="N1073" s="254"/>
      <c r="O1073" s="92"/>
      <c r="P1073" s="92"/>
      <c r="Q1073" s="92"/>
      <c r="R1073" s="92"/>
      <c r="S1073" s="92"/>
      <c r="T1073" s="93"/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T1073" s="18" t="s">
        <v>134</v>
      </c>
      <c r="AU1073" s="18" t="s">
        <v>89</v>
      </c>
    </row>
    <row r="1074" s="2" customFormat="1" ht="21.75" customHeight="1">
      <c r="A1074" s="39"/>
      <c r="B1074" s="40"/>
      <c r="C1074" s="237" t="s">
        <v>1348</v>
      </c>
      <c r="D1074" s="237" t="s">
        <v>128</v>
      </c>
      <c r="E1074" s="238" t="s">
        <v>1349</v>
      </c>
      <c r="F1074" s="239" t="s">
        <v>1350</v>
      </c>
      <c r="G1074" s="240" t="s">
        <v>367</v>
      </c>
      <c r="H1074" s="241">
        <v>9</v>
      </c>
      <c r="I1074" s="242"/>
      <c r="J1074" s="243">
        <f>ROUND(I1074*H1074,2)</f>
        <v>0</v>
      </c>
      <c r="K1074" s="244"/>
      <c r="L1074" s="45"/>
      <c r="M1074" s="245" t="s">
        <v>1</v>
      </c>
      <c r="N1074" s="246" t="s">
        <v>44</v>
      </c>
      <c r="O1074" s="92"/>
      <c r="P1074" s="247">
        <f>O1074*H1074</f>
        <v>0</v>
      </c>
      <c r="Q1074" s="247">
        <v>0</v>
      </c>
      <c r="R1074" s="247">
        <f>Q1074*H1074</f>
        <v>0</v>
      </c>
      <c r="S1074" s="247">
        <v>0</v>
      </c>
      <c r="T1074" s="248">
        <f>S1074*H1074</f>
        <v>0</v>
      </c>
      <c r="U1074" s="39"/>
      <c r="V1074" s="39"/>
      <c r="W1074" s="39"/>
      <c r="X1074" s="39"/>
      <c r="Y1074" s="39"/>
      <c r="Z1074" s="39"/>
      <c r="AA1074" s="39"/>
      <c r="AB1074" s="39"/>
      <c r="AC1074" s="39"/>
      <c r="AD1074" s="39"/>
      <c r="AE1074" s="39"/>
      <c r="AR1074" s="249" t="s">
        <v>322</v>
      </c>
      <c r="AT1074" s="249" t="s">
        <v>128</v>
      </c>
      <c r="AU1074" s="249" t="s">
        <v>89</v>
      </c>
      <c r="AY1074" s="18" t="s">
        <v>125</v>
      </c>
      <c r="BE1074" s="250">
        <f>IF(N1074="základní",J1074,0)</f>
        <v>0</v>
      </c>
      <c r="BF1074" s="250">
        <f>IF(N1074="snížená",J1074,0)</f>
        <v>0</v>
      </c>
      <c r="BG1074" s="250">
        <f>IF(N1074="zákl. přenesená",J1074,0)</f>
        <v>0</v>
      </c>
      <c r="BH1074" s="250">
        <f>IF(N1074="sníž. přenesená",J1074,0)</f>
        <v>0</v>
      </c>
      <c r="BI1074" s="250">
        <f>IF(N1074="nulová",J1074,0)</f>
        <v>0</v>
      </c>
      <c r="BJ1074" s="18" t="s">
        <v>87</v>
      </c>
      <c r="BK1074" s="250">
        <f>ROUND(I1074*H1074,2)</f>
        <v>0</v>
      </c>
      <c r="BL1074" s="18" t="s">
        <v>322</v>
      </c>
      <c r="BM1074" s="249" t="s">
        <v>1351</v>
      </c>
    </row>
    <row r="1075" s="2" customFormat="1">
      <c r="A1075" s="39"/>
      <c r="B1075" s="40"/>
      <c r="C1075" s="41"/>
      <c r="D1075" s="251" t="s">
        <v>134</v>
      </c>
      <c r="E1075" s="41"/>
      <c r="F1075" s="252" t="s">
        <v>1352</v>
      </c>
      <c r="G1075" s="41"/>
      <c r="H1075" s="41"/>
      <c r="I1075" s="145"/>
      <c r="J1075" s="41"/>
      <c r="K1075" s="41"/>
      <c r="L1075" s="45"/>
      <c r="M1075" s="253"/>
      <c r="N1075" s="254"/>
      <c r="O1075" s="92"/>
      <c r="P1075" s="92"/>
      <c r="Q1075" s="92"/>
      <c r="R1075" s="92"/>
      <c r="S1075" s="92"/>
      <c r="T1075" s="93"/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T1075" s="18" t="s">
        <v>134</v>
      </c>
      <c r="AU1075" s="18" t="s">
        <v>89</v>
      </c>
    </row>
    <row r="1076" s="2" customFormat="1" ht="21.75" customHeight="1">
      <c r="A1076" s="39"/>
      <c r="B1076" s="40"/>
      <c r="C1076" s="237" t="s">
        <v>1353</v>
      </c>
      <c r="D1076" s="237" t="s">
        <v>128</v>
      </c>
      <c r="E1076" s="238" t="s">
        <v>1354</v>
      </c>
      <c r="F1076" s="239" t="s">
        <v>1355</v>
      </c>
      <c r="G1076" s="240" t="s">
        <v>367</v>
      </c>
      <c r="H1076" s="241">
        <v>10</v>
      </c>
      <c r="I1076" s="242"/>
      <c r="J1076" s="243">
        <f>ROUND(I1076*H1076,2)</f>
        <v>0</v>
      </c>
      <c r="K1076" s="244"/>
      <c r="L1076" s="45"/>
      <c r="M1076" s="245" t="s">
        <v>1</v>
      </c>
      <c r="N1076" s="246" t="s">
        <v>44</v>
      </c>
      <c r="O1076" s="92"/>
      <c r="P1076" s="247">
        <f>O1076*H1076</f>
        <v>0</v>
      </c>
      <c r="Q1076" s="247">
        <v>0</v>
      </c>
      <c r="R1076" s="247">
        <f>Q1076*H1076</f>
        <v>0</v>
      </c>
      <c r="S1076" s="247">
        <v>0</v>
      </c>
      <c r="T1076" s="248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49" t="s">
        <v>322</v>
      </c>
      <c r="AT1076" s="249" t="s">
        <v>128</v>
      </c>
      <c r="AU1076" s="249" t="s">
        <v>89</v>
      </c>
      <c r="AY1076" s="18" t="s">
        <v>125</v>
      </c>
      <c r="BE1076" s="250">
        <f>IF(N1076="základní",J1076,0)</f>
        <v>0</v>
      </c>
      <c r="BF1076" s="250">
        <f>IF(N1076="snížená",J1076,0)</f>
        <v>0</v>
      </c>
      <c r="BG1076" s="250">
        <f>IF(N1076="zákl. přenesená",J1076,0)</f>
        <v>0</v>
      </c>
      <c r="BH1076" s="250">
        <f>IF(N1076="sníž. přenesená",J1076,0)</f>
        <v>0</v>
      </c>
      <c r="BI1076" s="250">
        <f>IF(N1076="nulová",J1076,0)</f>
        <v>0</v>
      </c>
      <c r="BJ1076" s="18" t="s">
        <v>87</v>
      </c>
      <c r="BK1076" s="250">
        <f>ROUND(I1076*H1076,2)</f>
        <v>0</v>
      </c>
      <c r="BL1076" s="18" t="s">
        <v>322</v>
      </c>
      <c r="BM1076" s="249" t="s">
        <v>1356</v>
      </c>
    </row>
    <row r="1077" s="2" customFormat="1">
      <c r="A1077" s="39"/>
      <c r="B1077" s="40"/>
      <c r="C1077" s="41"/>
      <c r="D1077" s="251" t="s">
        <v>134</v>
      </c>
      <c r="E1077" s="41"/>
      <c r="F1077" s="252" t="s">
        <v>1357</v>
      </c>
      <c r="G1077" s="41"/>
      <c r="H1077" s="41"/>
      <c r="I1077" s="145"/>
      <c r="J1077" s="41"/>
      <c r="K1077" s="41"/>
      <c r="L1077" s="45"/>
      <c r="M1077" s="253"/>
      <c r="N1077" s="254"/>
      <c r="O1077" s="92"/>
      <c r="P1077" s="92"/>
      <c r="Q1077" s="92"/>
      <c r="R1077" s="92"/>
      <c r="S1077" s="92"/>
      <c r="T1077" s="93"/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T1077" s="18" t="s">
        <v>134</v>
      </c>
      <c r="AU1077" s="18" t="s">
        <v>89</v>
      </c>
    </row>
    <row r="1078" s="2" customFormat="1" ht="16.5" customHeight="1">
      <c r="A1078" s="39"/>
      <c r="B1078" s="40"/>
      <c r="C1078" s="292" t="s">
        <v>1358</v>
      </c>
      <c r="D1078" s="292" t="s">
        <v>263</v>
      </c>
      <c r="E1078" s="293" t="s">
        <v>1359</v>
      </c>
      <c r="F1078" s="294" t="s">
        <v>1360</v>
      </c>
      <c r="G1078" s="295" t="s">
        <v>259</v>
      </c>
      <c r="H1078" s="296">
        <v>23.513000000000002</v>
      </c>
      <c r="I1078" s="297"/>
      <c r="J1078" s="298">
        <f>ROUND(I1078*H1078,2)</f>
        <v>0</v>
      </c>
      <c r="K1078" s="299"/>
      <c r="L1078" s="300"/>
      <c r="M1078" s="301" t="s">
        <v>1</v>
      </c>
      <c r="N1078" s="302" t="s">
        <v>44</v>
      </c>
      <c r="O1078" s="92"/>
      <c r="P1078" s="247">
        <f>O1078*H1078</f>
        <v>0</v>
      </c>
      <c r="Q1078" s="247">
        <v>0.0018</v>
      </c>
      <c r="R1078" s="247">
        <f>Q1078*H1078</f>
        <v>0.042323400000000004</v>
      </c>
      <c r="S1078" s="247">
        <v>0</v>
      </c>
      <c r="T1078" s="248">
        <f>S1078*H1078</f>
        <v>0</v>
      </c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R1078" s="249" t="s">
        <v>434</v>
      </c>
      <c r="AT1078" s="249" t="s">
        <v>263</v>
      </c>
      <c r="AU1078" s="249" t="s">
        <v>89</v>
      </c>
      <c r="AY1078" s="18" t="s">
        <v>125</v>
      </c>
      <c r="BE1078" s="250">
        <f>IF(N1078="základní",J1078,0)</f>
        <v>0</v>
      </c>
      <c r="BF1078" s="250">
        <f>IF(N1078="snížená",J1078,0)</f>
        <v>0</v>
      </c>
      <c r="BG1078" s="250">
        <f>IF(N1078="zákl. přenesená",J1078,0)</f>
        <v>0</v>
      </c>
      <c r="BH1078" s="250">
        <f>IF(N1078="sníž. přenesená",J1078,0)</f>
        <v>0</v>
      </c>
      <c r="BI1078" s="250">
        <f>IF(N1078="nulová",J1078,0)</f>
        <v>0</v>
      </c>
      <c r="BJ1078" s="18" t="s">
        <v>87</v>
      </c>
      <c r="BK1078" s="250">
        <f>ROUND(I1078*H1078,2)</f>
        <v>0</v>
      </c>
      <c r="BL1078" s="18" t="s">
        <v>322</v>
      </c>
      <c r="BM1078" s="249" t="s">
        <v>1361</v>
      </c>
    </row>
    <row r="1079" s="2" customFormat="1">
      <c r="A1079" s="39"/>
      <c r="B1079" s="40"/>
      <c r="C1079" s="41"/>
      <c r="D1079" s="251" t="s">
        <v>134</v>
      </c>
      <c r="E1079" s="41"/>
      <c r="F1079" s="252" t="s">
        <v>1360</v>
      </c>
      <c r="G1079" s="41"/>
      <c r="H1079" s="41"/>
      <c r="I1079" s="145"/>
      <c r="J1079" s="41"/>
      <c r="K1079" s="41"/>
      <c r="L1079" s="45"/>
      <c r="M1079" s="253"/>
      <c r="N1079" s="254"/>
      <c r="O1079" s="92"/>
      <c r="P1079" s="92"/>
      <c r="Q1079" s="92"/>
      <c r="R1079" s="92"/>
      <c r="S1079" s="92"/>
      <c r="T1079" s="93"/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T1079" s="18" t="s">
        <v>134</v>
      </c>
      <c r="AU1079" s="18" t="s">
        <v>89</v>
      </c>
    </row>
    <row r="1080" s="13" customFormat="1">
      <c r="A1080" s="13"/>
      <c r="B1080" s="255"/>
      <c r="C1080" s="256"/>
      <c r="D1080" s="251" t="s">
        <v>136</v>
      </c>
      <c r="E1080" s="257" t="s">
        <v>1</v>
      </c>
      <c r="F1080" s="258" t="s">
        <v>1362</v>
      </c>
      <c r="G1080" s="256"/>
      <c r="H1080" s="259">
        <v>1.5</v>
      </c>
      <c r="I1080" s="260"/>
      <c r="J1080" s="256"/>
      <c r="K1080" s="256"/>
      <c r="L1080" s="261"/>
      <c r="M1080" s="262"/>
      <c r="N1080" s="263"/>
      <c r="O1080" s="263"/>
      <c r="P1080" s="263"/>
      <c r="Q1080" s="263"/>
      <c r="R1080" s="263"/>
      <c r="S1080" s="263"/>
      <c r="T1080" s="264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65" t="s">
        <v>136</v>
      </c>
      <c r="AU1080" s="265" t="s">
        <v>89</v>
      </c>
      <c r="AV1080" s="13" t="s">
        <v>89</v>
      </c>
      <c r="AW1080" s="13" t="s">
        <v>34</v>
      </c>
      <c r="AX1080" s="13" t="s">
        <v>79</v>
      </c>
      <c r="AY1080" s="265" t="s">
        <v>125</v>
      </c>
    </row>
    <row r="1081" s="13" customFormat="1">
      <c r="A1081" s="13"/>
      <c r="B1081" s="255"/>
      <c r="C1081" s="256"/>
      <c r="D1081" s="251" t="s">
        <v>136</v>
      </c>
      <c r="E1081" s="257" t="s">
        <v>1</v>
      </c>
      <c r="F1081" s="258" t="s">
        <v>1363</v>
      </c>
      <c r="G1081" s="256"/>
      <c r="H1081" s="259">
        <v>16.875</v>
      </c>
      <c r="I1081" s="260"/>
      <c r="J1081" s="256"/>
      <c r="K1081" s="256"/>
      <c r="L1081" s="261"/>
      <c r="M1081" s="262"/>
      <c r="N1081" s="263"/>
      <c r="O1081" s="263"/>
      <c r="P1081" s="263"/>
      <c r="Q1081" s="263"/>
      <c r="R1081" s="263"/>
      <c r="S1081" s="263"/>
      <c r="T1081" s="264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65" t="s">
        <v>136</v>
      </c>
      <c r="AU1081" s="265" t="s">
        <v>89</v>
      </c>
      <c r="AV1081" s="13" t="s">
        <v>89</v>
      </c>
      <c r="AW1081" s="13" t="s">
        <v>34</v>
      </c>
      <c r="AX1081" s="13" t="s">
        <v>79</v>
      </c>
      <c r="AY1081" s="265" t="s">
        <v>125</v>
      </c>
    </row>
    <row r="1082" s="13" customFormat="1">
      <c r="A1082" s="13"/>
      <c r="B1082" s="255"/>
      <c r="C1082" s="256"/>
      <c r="D1082" s="251" t="s">
        <v>136</v>
      </c>
      <c r="E1082" s="257" t="s">
        <v>1</v>
      </c>
      <c r="F1082" s="258" t="s">
        <v>1364</v>
      </c>
      <c r="G1082" s="256"/>
      <c r="H1082" s="259">
        <v>3</v>
      </c>
      <c r="I1082" s="260"/>
      <c r="J1082" s="256"/>
      <c r="K1082" s="256"/>
      <c r="L1082" s="261"/>
      <c r="M1082" s="262"/>
      <c r="N1082" s="263"/>
      <c r="O1082" s="263"/>
      <c r="P1082" s="263"/>
      <c r="Q1082" s="263"/>
      <c r="R1082" s="263"/>
      <c r="S1082" s="263"/>
      <c r="T1082" s="264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65" t="s">
        <v>136</v>
      </c>
      <c r="AU1082" s="265" t="s">
        <v>89</v>
      </c>
      <c r="AV1082" s="13" t="s">
        <v>89</v>
      </c>
      <c r="AW1082" s="13" t="s">
        <v>34</v>
      </c>
      <c r="AX1082" s="13" t="s">
        <v>79</v>
      </c>
      <c r="AY1082" s="265" t="s">
        <v>125</v>
      </c>
    </row>
    <row r="1083" s="14" customFormat="1">
      <c r="A1083" s="14"/>
      <c r="B1083" s="266"/>
      <c r="C1083" s="267"/>
      <c r="D1083" s="251" t="s">
        <v>136</v>
      </c>
      <c r="E1083" s="268" t="s">
        <v>1</v>
      </c>
      <c r="F1083" s="269" t="s">
        <v>167</v>
      </c>
      <c r="G1083" s="267"/>
      <c r="H1083" s="270">
        <v>21.375</v>
      </c>
      <c r="I1083" s="271"/>
      <c r="J1083" s="267"/>
      <c r="K1083" s="267"/>
      <c r="L1083" s="272"/>
      <c r="M1083" s="273"/>
      <c r="N1083" s="274"/>
      <c r="O1083" s="274"/>
      <c r="P1083" s="274"/>
      <c r="Q1083" s="274"/>
      <c r="R1083" s="274"/>
      <c r="S1083" s="274"/>
      <c r="T1083" s="275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76" t="s">
        <v>136</v>
      </c>
      <c r="AU1083" s="276" t="s">
        <v>89</v>
      </c>
      <c r="AV1083" s="14" t="s">
        <v>132</v>
      </c>
      <c r="AW1083" s="14" t="s">
        <v>34</v>
      </c>
      <c r="AX1083" s="14" t="s">
        <v>87</v>
      </c>
      <c r="AY1083" s="276" t="s">
        <v>125</v>
      </c>
    </row>
    <row r="1084" s="13" customFormat="1">
      <c r="A1084" s="13"/>
      <c r="B1084" s="255"/>
      <c r="C1084" s="256"/>
      <c r="D1084" s="251" t="s">
        <v>136</v>
      </c>
      <c r="E1084" s="256"/>
      <c r="F1084" s="258" t="s">
        <v>1365</v>
      </c>
      <c r="G1084" s="256"/>
      <c r="H1084" s="259">
        <v>23.513000000000002</v>
      </c>
      <c r="I1084" s="260"/>
      <c r="J1084" s="256"/>
      <c r="K1084" s="256"/>
      <c r="L1084" s="261"/>
      <c r="M1084" s="262"/>
      <c r="N1084" s="263"/>
      <c r="O1084" s="263"/>
      <c r="P1084" s="263"/>
      <c r="Q1084" s="263"/>
      <c r="R1084" s="263"/>
      <c r="S1084" s="263"/>
      <c r="T1084" s="264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65" t="s">
        <v>136</v>
      </c>
      <c r="AU1084" s="265" t="s">
        <v>89</v>
      </c>
      <c r="AV1084" s="13" t="s">
        <v>89</v>
      </c>
      <c r="AW1084" s="13" t="s">
        <v>4</v>
      </c>
      <c r="AX1084" s="13" t="s">
        <v>87</v>
      </c>
      <c r="AY1084" s="265" t="s">
        <v>125</v>
      </c>
    </row>
    <row r="1085" s="2" customFormat="1" ht="33" customHeight="1">
      <c r="A1085" s="39"/>
      <c r="B1085" s="40"/>
      <c r="C1085" s="237" t="s">
        <v>1366</v>
      </c>
      <c r="D1085" s="237" t="s">
        <v>128</v>
      </c>
      <c r="E1085" s="238" t="s">
        <v>1367</v>
      </c>
      <c r="F1085" s="239" t="s">
        <v>1368</v>
      </c>
      <c r="G1085" s="240" t="s">
        <v>865</v>
      </c>
      <c r="H1085" s="241">
        <v>1</v>
      </c>
      <c r="I1085" s="242"/>
      <c r="J1085" s="243">
        <f>ROUND(I1085*H1085,2)</f>
        <v>0</v>
      </c>
      <c r="K1085" s="244"/>
      <c r="L1085" s="45"/>
      <c r="M1085" s="245" t="s">
        <v>1</v>
      </c>
      <c r="N1085" s="246" t="s">
        <v>44</v>
      </c>
      <c r="O1085" s="92"/>
      <c r="P1085" s="247">
        <f>O1085*H1085</f>
        <v>0</v>
      </c>
      <c r="Q1085" s="247">
        <v>0</v>
      </c>
      <c r="R1085" s="247">
        <f>Q1085*H1085</f>
        <v>0</v>
      </c>
      <c r="S1085" s="247">
        <v>0</v>
      </c>
      <c r="T1085" s="248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49" t="s">
        <v>322</v>
      </c>
      <c r="AT1085" s="249" t="s">
        <v>128</v>
      </c>
      <c r="AU1085" s="249" t="s">
        <v>89</v>
      </c>
      <c r="AY1085" s="18" t="s">
        <v>125</v>
      </c>
      <c r="BE1085" s="250">
        <f>IF(N1085="základní",J1085,0)</f>
        <v>0</v>
      </c>
      <c r="BF1085" s="250">
        <f>IF(N1085="snížená",J1085,0)</f>
        <v>0</v>
      </c>
      <c r="BG1085" s="250">
        <f>IF(N1085="zákl. přenesená",J1085,0)</f>
        <v>0</v>
      </c>
      <c r="BH1085" s="250">
        <f>IF(N1085="sníž. přenesená",J1085,0)</f>
        <v>0</v>
      </c>
      <c r="BI1085" s="250">
        <f>IF(N1085="nulová",J1085,0)</f>
        <v>0</v>
      </c>
      <c r="BJ1085" s="18" t="s">
        <v>87</v>
      </c>
      <c r="BK1085" s="250">
        <f>ROUND(I1085*H1085,2)</f>
        <v>0</v>
      </c>
      <c r="BL1085" s="18" t="s">
        <v>322</v>
      </c>
      <c r="BM1085" s="249" t="s">
        <v>1369</v>
      </c>
    </row>
    <row r="1086" s="2" customFormat="1">
      <c r="A1086" s="39"/>
      <c r="B1086" s="40"/>
      <c r="C1086" s="41"/>
      <c r="D1086" s="251" t="s">
        <v>134</v>
      </c>
      <c r="E1086" s="41"/>
      <c r="F1086" s="252" t="s">
        <v>1370</v>
      </c>
      <c r="G1086" s="41"/>
      <c r="H1086" s="41"/>
      <c r="I1086" s="145"/>
      <c r="J1086" s="41"/>
      <c r="K1086" s="41"/>
      <c r="L1086" s="45"/>
      <c r="M1086" s="253"/>
      <c r="N1086" s="254"/>
      <c r="O1086" s="92"/>
      <c r="P1086" s="92"/>
      <c r="Q1086" s="92"/>
      <c r="R1086" s="92"/>
      <c r="S1086" s="92"/>
      <c r="T1086" s="93"/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T1086" s="18" t="s">
        <v>134</v>
      </c>
      <c r="AU1086" s="18" t="s">
        <v>89</v>
      </c>
    </row>
    <row r="1087" s="2" customFormat="1" ht="33" customHeight="1">
      <c r="A1087" s="39"/>
      <c r="B1087" s="40"/>
      <c r="C1087" s="237" t="s">
        <v>1371</v>
      </c>
      <c r="D1087" s="237" t="s">
        <v>128</v>
      </c>
      <c r="E1087" s="238" t="s">
        <v>1372</v>
      </c>
      <c r="F1087" s="239" t="s">
        <v>1373</v>
      </c>
      <c r="G1087" s="240" t="s">
        <v>865</v>
      </c>
      <c r="H1087" s="241">
        <v>1</v>
      </c>
      <c r="I1087" s="242"/>
      <c r="J1087" s="243">
        <f>ROUND(I1087*H1087,2)</f>
        <v>0</v>
      </c>
      <c r="K1087" s="244"/>
      <c r="L1087" s="45"/>
      <c r="M1087" s="245" t="s">
        <v>1</v>
      </c>
      <c r="N1087" s="246" t="s">
        <v>44</v>
      </c>
      <c r="O1087" s="92"/>
      <c r="P1087" s="247">
        <f>O1087*H1087</f>
        <v>0</v>
      </c>
      <c r="Q1087" s="247">
        <v>0</v>
      </c>
      <c r="R1087" s="247">
        <f>Q1087*H1087</f>
        <v>0</v>
      </c>
      <c r="S1087" s="247">
        <v>0</v>
      </c>
      <c r="T1087" s="248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49" t="s">
        <v>322</v>
      </c>
      <c r="AT1087" s="249" t="s">
        <v>128</v>
      </c>
      <c r="AU1087" s="249" t="s">
        <v>89</v>
      </c>
      <c r="AY1087" s="18" t="s">
        <v>125</v>
      </c>
      <c r="BE1087" s="250">
        <f>IF(N1087="základní",J1087,0)</f>
        <v>0</v>
      </c>
      <c r="BF1087" s="250">
        <f>IF(N1087="snížená",J1087,0)</f>
        <v>0</v>
      </c>
      <c r="BG1087" s="250">
        <f>IF(N1087="zákl. přenesená",J1087,0)</f>
        <v>0</v>
      </c>
      <c r="BH1087" s="250">
        <f>IF(N1087="sníž. přenesená",J1087,0)</f>
        <v>0</v>
      </c>
      <c r="BI1087" s="250">
        <f>IF(N1087="nulová",J1087,0)</f>
        <v>0</v>
      </c>
      <c r="BJ1087" s="18" t="s">
        <v>87</v>
      </c>
      <c r="BK1087" s="250">
        <f>ROUND(I1087*H1087,2)</f>
        <v>0</v>
      </c>
      <c r="BL1087" s="18" t="s">
        <v>322</v>
      </c>
      <c r="BM1087" s="249" t="s">
        <v>1374</v>
      </c>
    </row>
    <row r="1088" s="2" customFormat="1">
      <c r="A1088" s="39"/>
      <c r="B1088" s="40"/>
      <c r="C1088" s="41"/>
      <c r="D1088" s="251" t="s">
        <v>134</v>
      </c>
      <c r="E1088" s="41"/>
      <c r="F1088" s="252" t="s">
        <v>1375</v>
      </c>
      <c r="G1088" s="41"/>
      <c r="H1088" s="41"/>
      <c r="I1088" s="145"/>
      <c r="J1088" s="41"/>
      <c r="K1088" s="41"/>
      <c r="L1088" s="45"/>
      <c r="M1088" s="253"/>
      <c r="N1088" s="254"/>
      <c r="O1088" s="92"/>
      <c r="P1088" s="92"/>
      <c r="Q1088" s="92"/>
      <c r="R1088" s="92"/>
      <c r="S1088" s="92"/>
      <c r="T1088" s="93"/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T1088" s="18" t="s">
        <v>134</v>
      </c>
      <c r="AU1088" s="18" t="s">
        <v>89</v>
      </c>
    </row>
    <row r="1089" s="2" customFormat="1" ht="33" customHeight="1">
      <c r="A1089" s="39"/>
      <c r="B1089" s="40"/>
      <c r="C1089" s="237" t="s">
        <v>1376</v>
      </c>
      <c r="D1089" s="237" t="s">
        <v>128</v>
      </c>
      <c r="E1089" s="238" t="s">
        <v>1377</v>
      </c>
      <c r="F1089" s="239" t="s">
        <v>1378</v>
      </c>
      <c r="G1089" s="240" t="s">
        <v>865</v>
      </c>
      <c r="H1089" s="241">
        <v>5</v>
      </c>
      <c r="I1089" s="242"/>
      <c r="J1089" s="243">
        <f>ROUND(I1089*H1089,2)</f>
        <v>0</v>
      </c>
      <c r="K1089" s="244"/>
      <c r="L1089" s="45"/>
      <c r="M1089" s="245" t="s">
        <v>1</v>
      </c>
      <c r="N1089" s="246" t="s">
        <v>44</v>
      </c>
      <c r="O1089" s="92"/>
      <c r="P1089" s="247">
        <f>O1089*H1089</f>
        <v>0</v>
      </c>
      <c r="Q1089" s="247">
        <v>0</v>
      </c>
      <c r="R1089" s="247">
        <f>Q1089*H1089</f>
        <v>0</v>
      </c>
      <c r="S1089" s="247">
        <v>0</v>
      </c>
      <c r="T1089" s="248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49" t="s">
        <v>322</v>
      </c>
      <c r="AT1089" s="249" t="s">
        <v>128</v>
      </c>
      <c r="AU1089" s="249" t="s">
        <v>89</v>
      </c>
      <c r="AY1089" s="18" t="s">
        <v>125</v>
      </c>
      <c r="BE1089" s="250">
        <f>IF(N1089="základní",J1089,0)</f>
        <v>0</v>
      </c>
      <c r="BF1089" s="250">
        <f>IF(N1089="snížená",J1089,0)</f>
        <v>0</v>
      </c>
      <c r="BG1089" s="250">
        <f>IF(N1089="zákl. přenesená",J1089,0)</f>
        <v>0</v>
      </c>
      <c r="BH1089" s="250">
        <f>IF(N1089="sníž. přenesená",J1089,0)</f>
        <v>0</v>
      </c>
      <c r="BI1089" s="250">
        <f>IF(N1089="nulová",J1089,0)</f>
        <v>0</v>
      </c>
      <c r="BJ1089" s="18" t="s">
        <v>87</v>
      </c>
      <c r="BK1089" s="250">
        <f>ROUND(I1089*H1089,2)</f>
        <v>0</v>
      </c>
      <c r="BL1089" s="18" t="s">
        <v>322</v>
      </c>
      <c r="BM1089" s="249" t="s">
        <v>1379</v>
      </c>
    </row>
    <row r="1090" s="2" customFormat="1">
      <c r="A1090" s="39"/>
      <c r="B1090" s="40"/>
      <c r="C1090" s="41"/>
      <c r="D1090" s="251" t="s">
        <v>134</v>
      </c>
      <c r="E1090" s="41"/>
      <c r="F1090" s="252" t="s">
        <v>1380</v>
      </c>
      <c r="G1090" s="41"/>
      <c r="H1090" s="41"/>
      <c r="I1090" s="145"/>
      <c r="J1090" s="41"/>
      <c r="K1090" s="41"/>
      <c r="L1090" s="45"/>
      <c r="M1090" s="253"/>
      <c r="N1090" s="254"/>
      <c r="O1090" s="92"/>
      <c r="P1090" s="92"/>
      <c r="Q1090" s="92"/>
      <c r="R1090" s="92"/>
      <c r="S1090" s="92"/>
      <c r="T1090" s="93"/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T1090" s="18" t="s">
        <v>134</v>
      </c>
      <c r="AU1090" s="18" t="s">
        <v>89</v>
      </c>
    </row>
    <row r="1091" s="2" customFormat="1" ht="33" customHeight="1">
      <c r="A1091" s="39"/>
      <c r="B1091" s="40"/>
      <c r="C1091" s="237" t="s">
        <v>1381</v>
      </c>
      <c r="D1091" s="237" t="s">
        <v>128</v>
      </c>
      <c r="E1091" s="238" t="s">
        <v>1382</v>
      </c>
      <c r="F1091" s="239" t="s">
        <v>1383</v>
      </c>
      <c r="G1091" s="240" t="s">
        <v>865</v>
      </c>
      <c r="H1091" s="241">
        <v>3</v>
      </c>
      <c r="I1091" s="242"/>
      <c r="J1091" s="243">
        <f>ROUND(I1091*H1091,2)</f>
        <v>0</v>
      </c>
      <c r="K1091" s="244"/>
      <c r="L1091" s="45"/>
      <c r="M1091" s="245" t="s">
        <v>1</v>
      </c>
      <c r="N1091" s="246" t="s">
        <v>44</v>
      </c>
      <c r="O1091" s="92"/>
      <c r="P1091" s="247">
        <f>O1091*H1091</f>
        <v>0</v>
      </c>
      <c r="Q1091" s="247">
        <v>0</v>
      </c>
      <c r="R1091" s="247">
        <f>Q1091*H1091</f>
        <v>0</v>
      </c>
      <c r="S1091" s="247">
        <v>0</v>
      </c>
      <c r="T1091" s="248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49" t="s">
        <v>322</v>
      </c>
      <c r="AT1091" s="249" t="s">
        <v>128</v>
      </c>
      <c r="AU1091" s="249" t="s">
        <v>89</v>
      </c>
      <c r="AY1091" s="18" t="s">
        <v>125</v>
      </c>
      <c r="BE1091" s="250">
        <f>IF(N1091="základní",J1091,0)</f>
        <v>0</v>
      </c>
      <c r="BF1091" s="250">
        <f>IF(N1091="snížená",J1091,0)</f>
        <v>0</v>
      </c>
      <c r="BG1091" s="250">
        <f>IF(N1091="zákl. přenesená",J1091,0)</f>
        <v>0</v>
      </c>
      <c r="BH1091" s="250">
        <f>IF(N1091="sníž. přenesená",J1091,0)</f>
        <v>0</v>
      </c>
      <c r="BI1091" s="250">
        <f>IF(N1091="nulová",J1091,0)</f>
        <v>0</v>
      </c>
      <c r="BJ1091" s="18" t="s">
        <v>87</v>
      </c>
      <c r="BK1091" s="250">
        <f>ROUND(I1091*H1091,2)</f>
        <v>0</v>
      </c>
      <c r="BL1091" s="18" t="s">
        <v>322</v>
      </c>
      <c r="BM1091" s="249" t="s">
        <v>1384</v>
      </c>
    </row>
    <row r="1092" s="2" customFormat="1">
      <c r="A1092" s="39"/>
      <c r="B1092" s="40"/>
      <c r="C1092" s="41"/>
      <c r="D1092" s="251" t="s">
        <v>134</v>
      </c>
      <c r="E1092" s="41"/>
      <c r="F1092" s="252" t="s">
        <v>1385</v>
      </c>
      <c r="G1092" s="41"/>
      <c r="H1092" s="41"/>
      <c r="I1092" s="145"/>
      <c r="J1092" s="41"/>
      <c r="K1092" s="41"/>
      <c r="L1092" s="45"/>
      <c r="M1092" s="253"/>
      <c r="N1092" s="254"/>
      <c r="O1092" s="92"/>
      <c r="P1092" s="92"/>
      <c r="Q1092" s="92"/>
      <c r="R1092" s="92"/>
      <c r="S1092" s="92"/>
      <c r="T1092" s="93"/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T1092" s="18" t="s">
        <v>134</v>
      </c>
      <c r="AU1092" s="18" t="s">
        <v>89</v>
      </c>
    </row>
    <row r="1093" s="2" customFormat="1" ht="33" customHeight="1">
      <c r="A1093" s="39"/>
      <c r="B1093" s="40"/>
      <c r="C1093" s="237" t="s">
        <v>1386</v>
      </c>
      <c r="D1093" s="237" t="s">
        <v>128</v>
      </c>
      <c r="E1093" s="238" t="s">
        <v>1387</v>
      </c>
      <c r="F1093" s="239" t="s">
        <v>1388</v>
      </c>
      <c r="G1093" s="240" t="s">
        <v>865</v>
      </c>
      <c r="H1093" s="241">
        <v>5</v>
      </c>
      <c r="I1093" s="242"/>
      <c r="J1093" s="243">
        <f>ROUND(I1093*H1093,2)</f>
        <v>0</v>
      </c>
      <c r="K1093" s="244"/>
      <c r="L1093" s="45"/>
      <c r="M1093" s="245" t="s">
        <v>1</v>
      </c>
      <c r="N1093" s="246" t="s">
        <v>44</v>
      </c>
      <c r="O1093" s="92"/>
      <c r="P1093" s="247">
        <f>O1093*H1093</f>
        <v>0</v>
      </c>
      <c r="Q1093" s="247">
        <v>0</v>
      </c>
      <c r="R1093" s="247">
        <f>Q1093*H1093</f>
        <v>0</v>
      </c>
      <c r="S1093" s="247">
        <v>0</v>
      </c>
      <c r="T1093" s="248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49" t="s">
        <v>322</v>
      </c>
      <c r="AT1093" s="249" t="s">
        <v>128</v>
      </c>
      <c r="AU1093" s="249" t="s">
        <v>89</v>
      </c>
      <c r="AY1093" s="18" t="s">
        <v>125</v>
      </c>
      <c r="BE1093" s="250">
        <f>IF(N1093="základní",J1093,0)</f>
        <v>0</v>
      </c>
      <c r="BF1093" s="250">
        <f>IF(N1093="snížená",J1093,0)</f>
        <v>0</v>
      </c>
      <c r="BG1093" s="250">
        <f>IF(N1093="zákl. přenesená",J1093,0)</f>
        <v>0</v>
      </c>
      <c r="BH1093" s="250">
        <f>IF(N1093="sníž. přenesená",J1093,0)</f>
        <v>0</v>
      </c>
      <c r="BI1093" s="250">
        <f>IF(N1093="nulová",J1093,0)</f>
        <v>0</v>
      </c>
      <c r="BJ1093" s="18" t="s">
        <v>87</v>
      </c>
      <c r="BK1093" s="250">
        <f>ROUND(I1093*H1093,2)</f>
        <v>0</v>
      </c>
      <c r="BL1093" s="18" t="s">
        <v>322</v>
      </c>
      <c r="BM1093" s="249" t="s">
        <v>1389</v>
      </c>
    </row>
    <row r="1094" s="2" customFormat="1">
      <c r="A1094" s="39"/>
      <c r="B1094" s="40"/>
      <c r="C1094" s="41"/>
      <c r="D1094" s="251" t="s">
        <v>134</v>
      </c>
      <c r="E1094" s="41"/>
      <c r="F1094" s="252" t="s">
        <v>1390</v>
      </c>
      <c r="G1094" s="41"/>
      <c r="H1094" s="41"/>
      <c r="I1094" s="145"/>
      <c r="J1094" s="41"/>
      <c r="K1094" s="41"/>
      <c r="L1094" s="45"/>
      <c r="M1094" s="253"/>
      <c r="N1094" s="254"/>
      <c r="O1094" s="92"/>
      <c r="P1094" s="92"/>
      <c r="Q1094" s="92"/>
      <c r="R1094" s="92"/>
      <c r="S1094" s="92"/>
      <c r="T1094" s="93"/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T1094" s="18" t="s">
        <v>134</v>
      </c>
      <c r="AU1094" s="18" t="s">
        <v>89</v>
      </c>
    </row>
    <row r="1095" s="2" customFormat="1" ht="33" customHeight="1">
      <c r="A1095" s="39"/>
      <c r="B1095" s="40"/>
      <c r="C1095" s="237" t="s">
        <v>1391</v>
      </c>
      <c r="D1095" s="237" t="s">
        <v>128</v>
      </c>
      <c r="E1095" s="238" t="s">
        <v>1392</v>
      </c>
      <c r="F1095" s="239" t="s">
        <v>1393</v>
      </c>
      <c r="G1095" s="240" t="s">
        <v>865</v>
      </c>
      <c r="H1095" s="241">
        <v>2</v>
      </c>
      <c r="I1095" s="242"/>
      <c r="J1095" s="243">
        <f>ROUND(I1095*H1095,2)</f>
        <v>0</v>
      </c>
      <c r="K1095" s="244"/>
      <c r="L1095" s="45"/>
      <c r="M1095" s="245" t="s">
        <v>1</v>
      </c>
      <c r="N1095" s="246" t="s">
        <v>44</v>
      </c>
      <c r="O1095" s="92"/>
      <c r="P1095" s="247">
        <f>O1095*H1095</f>
        <v>0</v>
      </c>
      <c r="Q1095" s="247">
        <v>0</v>
      </c>
      <c r="R1095" s="247">
        <f>Q1095*H1095</f>
        <v>0</v>
      </c>
      <c r="S1095" s="247">
        <v>0</v>
      </c>
      <c r="T1095" s="248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49" t="s">
        <v>322</v>
      </c>
      <c r="AT1095" s="249" t="s">
        <v>128</v>
      </c>
      <c r="AU1095" s="249" t="s">
        <v>89</v>
      </c>
      <c r="AY1095" s="18" t="s">
        <v>125</v>
      </c>
      <c r="BE1095" s="250">
        <f>IF(N1095="základní",J1095,0)</f>
        <v>0</v>
      </c>
      <c r="BF1095" s="250">
        <f>IF(N1095="snížená",J1095,0)</f>
        <v>0</v>
      </c>
      <c r="BG1095" s="250">
        <f>IF(N1095="zákl. přenesená",J1095,0)</f>
        <v>0</v>
      </c>
      <c r="BH1095" s="250">
        <f>IF(N1095="sníž. přenesená",J1095,0)</f>
        <v>0</v>
      </c>
      <c r="BI1095" s="250">
        <f>IF(N1095="nulová",J1095,0)</f>
        <v>0</v>
      </c>
      <c r="BJ1095" s="18" t="s">
        <v>87</v>
      </c>
      <c r="BK1095" s="250">
        <f>ROUND(I1095*H1095,2)</f>
        <v>0</v>
      </c>
      <c r="BL1095" s="18" t="s">
        <v>322</v>
      </c>
      <c r="BM1095" s="249" t="s">
        <v>1394</v>
      </c>
    </row>
    <row r="1096" s="2" customFormat="1">
      <c r="A1096" s="39"/>
      <c r="B1096" s="40"/>
      <c r="C1096" s="41"/>
      <c r="D1096" s="251" t="s">
        <v>134</v>
      </c>
      <c r="E1096" s="41"/>
      <c r="F1096" s="252" t="s">
        <v>1395</v>
      </c>
      <c r="G1096" s="41"/>
      <c r="H1096" s="41"/>
      <c r="I1096" s="145"/>
      <c r="J1096" s="41"/>
      <c r="K1096" s="41"/>
      <c r="L1096" s="45"/>
      <c r="M1096" s="253"/>
      <c r="N1096" s="254"/>
      <c r="O1096" s="92"/>
      <c r="P1096" s="92"/>
      <c r="Q1096" s="92"/>
      <c r="R1096" s="92"/>
      <c r="S1096" s="92"/>
      <c r="T1096" s="93"/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T1096" s="18" t="s">
        <v>134</v>
      </c>
      <c r="AU1096" s="18" t="s">
        <v>89</v>
      </c>
    </row>
    <row r="1097" s="2" customFormat="1" ht="33" customHeight="1">
      <c r="A1097" s="39"/>
      <c r="B1097" s="40"/>
      <c r="C1097" s="237" t="s">
        <v>1396</v>
      </c>
      <c r="D1097" s="237" t="s">
        <v>128</v>
      </c>
      <c r="E1097" s="238" t="s">
        <v>1397</v>
      </c>
      <c r="F1097" s="239" t="s">
        <v>1398</v>
      </c>
      <c r="G1097" s="240" t="s">
        <v>865</v>
      </c>
      <c r="H1097" s="241">
        <v>5</v>
      </c>
      <c r="I1097" s="242"/>
      <c r="J1097" s="243">
        <f>ROUND(I1097*H1097,2)</f>
        <v>0</v>
      </c>
      <c r="K1097" s="244"/>
      <c r="L1097" s="45"/>
      <c r="M1097" s="245" t="s">
        <v>1</v>
      </c>
      <c r="N1097" s="246" t="s">
        <v>44</v>
      </c>
      <c r="O1097" s="92"/>
      <c r="P1097" s="247">
        <f>O1097*H1097</f>
        <v>0</v>
      </c>
      <c r="Q1097" s="247">
        <v>0</v>
      </c>
      <c r="R1097" s="247">
        <f>Q1097*H1097</f>
        <v>0</v>
      </c>
      <c r="S1097" s="247">
        <v>0</v>
      </c>
      <c r="T1097" s="248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49" t="s">
        <v>322</v>
      </c>
      <c r="AT1097" s="249" t="s">
        <v>128</v>
      </c>
      <c r="AU1097" s="249" t="s">
        <v>89</v>
      </c>
      <c r="AY1097" s="18" t="s">
        <v>125</v>
      </c>
      <c r="BE1097" s="250">
        <f>IF(N1097="základní",J1097,0)</f>
        <v>0</v>
      </c>
      <c r="BF1097" s="250">
        <f>IF(N1097="snížená",J1097,0)</f>
        <v>0</v>
      </c>
      <c r="BG1097" s="250">
        <f>IF(N1097="zákl. přenesená",J1097,0)</f>
        <v>0</v>
      </c>
      <c r="BH1097" s="250">
        <f>IF(N1097="sníž. přenesená",J1097,0)</f>
        <v>0</v>
      </c>
      <c r="BI1097" s="250">
        <f>IF(N1097="nulová",J1097,0)</f>
        <v>0</v>
      </c>
      <c r="BJ1097" s="18" t="s">
        <v>87</v>
      </c>
      <c r="BK1097" s="250">
        <f>ROUND(I1097*H1097,2)</f>
        <v>0</v>
      </c>
      <c r="BL1097" s="18" t="s">
        <v>322</v>
      </c>
      <c r="BM1097" s="249" t="s">
        <v>1399</v>
      </c>
    </row>
    <row r="1098" s="2" customFormat="1">
      <c r="A1098" s="39"/>
      <c r="B1098" s="40"/>
      <c r="C1098" s="41"/>
      <c r="D1098" s="251" t="s">
        <v>134</v>
      </c>
      <c r="E1098" s="41"/>
      <c r="F1098" s="252" t="s">
        <v>1400</v>
      </c>
      <c r="G1098" s="41"/>
      <c r="H1098" s="41"/>
      <c r="I1098" s="145"/>
      <c r="J1098" s="41"/>
      <c r="K1098" s="41"/>
      <c r="L1098" s="45"/>
      <c r="M1098" s="253"/>
      <c r="N1098" s="254"/>
      <c r="O1098" s="92"/>
      <c r="P1098" s="92"/>
      <c r="Q1098" s="92"/>
      <c r="R1098" s="92"/>
      <c r="S1098" s="92"/>
      <c r="T1098" s="93"/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T1098" s="18" t="s">
        <v>134</v>
      </c>
      <c r="AU1098" s="18" t="s">
        <v>89</v>
      </c>
    </row>
    <row r="1099" s="2" customFormat="1" ht="33" customHeight="1">
      <c r="A1099" s="39"/>
      <c r="B1099" s="40"/>
      <c r="C1099" s="237" t="s">
        <v>1401</v>
      </c>
      <c r="D1099" s="237" t="s">
        <v>128</v>
      </c>
      <c r="E1099" s="238" t="s">
        <v>1402</v>
      </c>
      <c r="F1099" s="239" t="s">
        <v>1403</v>
      </c>
      <c r="G1099" s="240" t="s">
        <v>865</v>
      </c>
      <c r="H1099" s="241">
        <v>1</v>
      </c>
      <c r="I1099" s="242"/>
      <c r="J1099" s="243">
        <f>ROUND(I1099*H1099,2)</f>
        <v>0</v>
      </c>
      <c r="K1099" s="244"/>
      <c r="L1099" s="45"/>
      <c r="M1099" s="245" t="s">
        <v>1</v>
      </c>
      <c r="N1099" s="246" t="s">
        <v>44</v>
      </c>
      <c r="O1099" s="92"/>
      <c r="P1099" s="247">
        <f>O1099*H1099</f>
        <v>0</v>
      </c>
      <c r="Q1099" s="247">
        <v>0</v>
      </c>
      <c r="R1099" s="247">
        <f>Q1099*H1099</f>
        <v>0</v>
      </c>
      <c r="S1099" s="247">
        <v>0</v>
      </c>
      <c r="T1099" s="248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49" t="s">
        <v>322</v>
      </c>
      <c r="AT1099" s="249" t="s">
        <v>128</v>
      </c>
      <c r="AU1099" s="249" t="s">
        <v>89</v>
      </c>
      <c r="AY1099" s="18" t="s">
        <v>125</v>
      </c>
      <c r="BE1099" s="250">
        <f>IF(N1099="základní",J1099,0)</f>
        <v>0</v>
      </c>
      <c r="BF1099" s="250">
        <f>IF(N1099="snížená",J1099,0)</f>
        <v>0</v>
      </c>
      <c r="BG1099" s="250">
        <f>IF(N1099="zákl. přenesená",J1099,0)</f>
        <v>0</v>
      </c>
      <c r="BH1099" s="250">
        <f>IF(N1099="sníž. přenesená",J1099,0)</f>
        <v>0</v>
      </c>
      <c r="BI1099" s="250">
        <f>IF(N1099="nulová",J1099,0)</f>
        <v>0</v>
      </c>
      <c r="BJ1099" s="18" t="s">
        <v>87</v>
      </c>
      <c r="BK1099" s="250">
        <f>ROUND(I1099*H1099,2)</f>
        <v>0</v>
      </c>
      <c r="BL1099" s="18" t="s">
        <v>322</v>
      </c>
      <c r="BM1099" s="249" t="s">
        <v>1404</v>
      </c>
    </row>
    <row r="1100" s="2" customFormat="1">
      <c r="A1100" s="39"/>
      <c r="B1100" s="40"/>
      <c r="C1100" s="41"/>
      <c r="D1100" s="251" t="s">
        <v>134</v>
      </c>
      <c r="E1100" s="41"/>
      <c r="F1100" s="252" t="s">
        <v>1405</v>
      </c>
      <c r="G1100" s="41"/>
      <c r="H1100" s="41"/>
      <c r="I1100" s="145"/>
      <c r="J1100" s="41"/>
      <c r="K1100" s="41"/>
      <c r="L1100" s="45"/>
      <c r="M1100" s="253"/>
      <c r="N1100" s="254"/>
      <c r="O1100" s="92"/>
      <c r="P1100" s="92"/>
      <c r="Q1100" s="92"/>
      <c r="R1100" s="92"/>
      <c r="S1100" s="92"/>
      <c r="T1100" s="93"/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T1100" s="18" t="s">
        <v>134</v>
      </c>
      <c r="AU1100" s="18" t="s">
        <v>89</v>
      </c>
    </row>
    <row r="1101" s="2" customFormat="1" ht="33" customHeight="1">
      <c r="A1101" s="39"/>
      <c r="B1101" s="40"/>
      <c r="C1101" s="237" t="s">
        <v>1406</v>
      </c>
      <c r="D1101" s="237" t="s">
        <v>128</v>
      </c>
      <c r="E1101" s="238" t="s">
        <v>1407</v>
      </c>
      <c r="F1101" s="239" t="s">
        <v>1408</v>
      </c>
      <c r="G1101" s="240" t="s">
        <v>865</v>
      </c>
      <c r="H1101" s="241">
        <v>2</v>
      </c>
      <c r="I1101" s="242"/>
      <c r="J1101" s="243">
        <f>ROUND(I1101*H1101,2)</f>
        <v>0</v>
      </c>
      <c r="K1101" s="244"/>
      <c r="L1101" s="45"/>
      <c r="M1101" s="245" t="s">
        <v>1</v>
      </c>
      <c r="N1101" s="246" t="s">
        <v>44</v>
      </c>
      <c r="O1101" s="92"/>
      <c r="P1101" s="247">
        <f>O1101*H1101</f>
        <v>0</v>
      </c>
      <c r="Q1101" s="247">
        <v>0</v>
      </c>
      <c r="R1101" s="247">
        <f>Q1101*H1101</f>
        <v>0</v>
      </c>
      <c r="S1101" s="247">
        <v>0</v>
      </c>
      <c r="T1101" s="248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49" t="s">
        <v>322</v>
      </c>
      <c r="AT1101" s="249" t="s">
        <v>128</v>
      </c>
      <c r="AU1101" s="249" t="s">
        <v>89</v>
      </c>
      <c r="AY1101" s="18" t="s">
        <v>125</v>
      </c>
      <c r="BE1101" s="250">
        <f>IF(N1101="základní",J1101,0)</f>
        <v>0</v>
      </c>
      <c r="BF1101" s="250">
        <f>IF(N1101="snížená",J1101,0)</f>
        <v>0</v>
      </c>
      <c r="BG1101" s="250">
        <f>IF(N1101="zákl. přenesená",J1101,0)</f>
        <v>0</v>
      </c>
      <c r="BH1101" s="250">
        <f>IF(N1101="sníž. přenesená",J1101,0)</f>
        <v>0</v>
      </c>
      <c r="BI1101" s="250">
        <f>IF(N1101="nulová",J1101,0)</f>
        <v>0</v>
      </c>
      <c r="BJ1101" s="18" t="s">
        <v>87</v>
      </c>
      <c r="BK1101" s="250">
        <f>ROUND(I1101*H1101,2)</f>
        <v>0</v>
      </c>
      <c r="BL1101" s="18" t="s">
        <v>322</v>
      </c>
      <c r="BM1101" s="249" t="s">
        <v>1409</v>
      </c>
    </row>
    <row r="1102" s="2" customFormat="1">
      <c r="A1102" s="39"/>
      <c r="B1102" s="40"/>
      <c r="C1102" s="41"/>
      <c r="D1102" s="251" t="s">
        <v>134</v>
      </c>
      <c r="E1102" s="41"/>
      <c r="F1102" s="252" t="s">
        <v>1410</v>
      </c>
      <c r="G1102" s="41"/>
      <c r="H1102" s="41"/>
      <c r="I1102" s="145"/>
      <c r="J1102" s="41"/>
      <c r="K1102" s="41"/>
      <c r="L1102" s="45"/>
      <c r="M1102" s="253"/>
      <c r="N1102" s="254"/>
      <c r="O1102" s="92"/>
      <c r="P1102" s="92"/>
      <c r="Q1102" s="92"/>
      <c r="R1102" s="92"/>
      <c r="S1102" s="92"/>
      <c r="T1102" s="93"/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T1102" s="18" t="s">
        <v>134</v>
      </c>
      <c r="AU1102" s="18" t="s">
        <v>89</v>
      </c>
    </row>
    <row r="1103" s="2" customFormat="1" ht="33" customHeight="1">
      <c r="A1103" s="39"/>
      <c r="B1103" s="40"/>
      <c r="C1103" s="237" t="s">
        <v>1411</v>
      </c>
      <c r="D1103" s="237" t="s">
        <v>128</v>
      </c>
      <c r="E1103" s="238" t="s">
        <v>1412</v>
      </c>
      <c r="F1103" s="239" t="s">
        <v>1413</v>
      </c>
      <c r="G1103" s="240" t="s">
        <v>865</v>
      </c>
      <c r="H1103" s="241">
        <v>1</v>
      </c>
      <c r="I1103" s="242"/>
      <c r="J1103" s="243">
        <f>ROUND(I1103*H1103,2)</f>
        <v>0</v>
      </c>
      <c r="K1103" s="244"/>
      <c r="L1103" s="45"/>
      <c r="M1103" s="245" t="s">
        <v>1</v>
      </c>
      <c r="N1103" s="246" t="s">
        <v>44</v>
      </c>
      <c r="O1103" s="92"/>
      <c r="P1103" s="247">
        <f>O1103*H1103</f>
        <v>0</v>
      </c>
      <c r="Q1103" s="247">
        <v>0</v>
      </c>
      <c r="R1103" s="247">
        <f>Q1103*H1103</f>
        <v>0</v>
      </c>
      <c r="S1103" s="247">
        <v>0</v>
      </c>
      <c r="T1103" s="248">
        <f>S1103*H1103</f>
        <v>0</v>
      </c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R1103" s="249" t="s">
        <v>322</v>
      </c>
      <c r="AT1103" s="249" t="s">
        <v>128</v>
      </c>
      <c r="AU1103" s="249" t="s">
        <v>89</v>
      </c>
      <c r="AY1103" s="18" t="s">
        <v>125</v>
      </c>
      <c r="BE1103" s="250">
        <f>IF(N1103="základní",J1103,0)</f>
        <v>0</v>
      </c>
      <c r="BF1103" s="250">
        <f>IF(N1103="snížená",J1103,0)</f>
        <v>0</v>
      </c>
      <c r="BG1103" s="250">
        <f>IF(N1103="zákl. přenesená",J1103,0)</f>
        <v>0</v>
      </c>
      <c r="BH1103" s="250">
        <f>IF(N1103="sníž. přenesená",J1103,0)</f>
        <v>0</v>
      </c>
      <c r="BI1103" s="250">
        <f>IF(N1103="nulová",J1103,0)</f>
        <v>0</v>
      </c>
      <c r="BJ1103" s="18" t="s">
        <v>87</v>
      </c>
      <c r="BK1103" s="250">
        <f>ROUND(I1103*H1103,2)</f>
        <v>0</v>
      </c>
      <c r="BL1103" s="18" t="s">
        <v>322</v>
      </c>
      <c r="BM1103" s="249" t="s">
        <v>1414</v>
      </c>
    </row>
    <row r="1104" s="2" customFormat="1">
      <c r="A1104" s="39"/>
      <c r="B1104" s="40"/>
      <c r="C1104" s="41"/>
      <c r="D1104" s="251" t="s">
        <v>134</v>
      </c>
      <c r="E1104" s="41"/>
      <c r="F1104" s="252" t="s">
        <v>1415</v>
      </c>
      <c r="G1104" s="41"/>
      <c r="H1104" s="41"/>
      <c r="I1104" s="145"/>
      <c r="J1104" s="41"/>
      <c r="K1104" s="41"/>
      <c r="L1104" s="45"/>
      <c r="M1104" s="253"/>
      <c r="N1104" s="254"/>
      <c r="O1104" s="92"/>
      <c r="P1104" s="92"/>
      <c r="Q1104" s="92"/>
      <c r="R1104" s="92"/>
      <c r="S1104" s="92"/>
      <c r="T1104" s="93"/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T1104" s="18" t="s">
        <v>134</v>
      </c>
      <c r="AU1104" s="18" t="s">
        <v>89</v>
      </c>
    </row>
    <row r="1105" s="2" customFormat="1" ht="33" customHeight="1">
      <c r="A1105" s="39"/>
      <c r="B1105" s="40"/>
      <c r="C1105" s="237" t="s">
        <v>1416</v>
      </c>
      <c r="D1105" s="237" t="s">
        <v>128</v>
      </c>
      <c r="E1105" s="238" t="s">
        <v>1417</v>
      </c>
      <c r="F1105" s="239" t="s">
        <v>1418</v>
      </c>
      <c r="G1105" s="240" t="s">
        <v>865</v>
      </c>
      <c r="H1105" s="241">
        <v>1</v>
      </c>
      <c r="I1105" s="242"/>
      <c r="J1105" s="243">
        <f>ROUND(I1105*H1105,2)</f>
        <v>0</v>
      </c>
      <c r="K1105" s="244"/>
      <c r="L1105" s="45"/>
      <c r="M1105" s="245" t="s">
        <v>1</v>
      </c>
      <c r="N1105" s="246" t="s">
        <v>44</v>
      </c>
      <c r="O1105" s="92"/>
      <c r="P1105" s="247">
        <f>O1105*H1105</f>
        <v>0</v>
      </c>
      <c r="Q1105" s="247">
        <v>0</v>
      </c>
      <c r="R1105" s="247">
        <f>Q1105*H1105</f>
        <v>0</v>
      </c>
      <c r="S1105" s="247">
        <v>0</v>
      </c>
      <c r="T1105" s="248">
        <f>S1105*H1105</f>
        <v>0</v>
      </c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R1105" s="249" t="s">
        <v>322</v>
      </c>
      <c r="AT1105" s="249" t="s">
        <v>128</v>
      </c>
      <c r="AU1105" s="249" t="s">
        <v>89</v>
      </c>
      <c r="AY1105" s="18" t="s">
        <v>125</v>
      </c>
      <c r="BE1105" s="250">
        <f>IF(N1105="základní",J1105,0)</f>
        <v>0</v>
      </c>
      <c r="BF1105" s="250">
        <f>IF(N1105="snížená",J1105,0)</f>
        <v>0</v>
      </c>
      <c r="BG1105" s="250">
        <f>IF(N1105="zákl. přenesená",J1105,0)</f>
        <v>0</v>
      </c>
      <c r="BH1105" s="250">
        <f>IF(N1105="sníž. přenesená",J1105,0)</f>
        <v>0</v>
      </c>
      <c r="BI1105" s="250">
        <f>IF(N1105="nulová",J1105,0)</f>
        <v>0</v>
      </c>
      <c r="BJ1105" s="18" t="s">
        <v>87</v>
      </c>
      <c r="BK1105" s="250">
        <f>ROUND(I1105*H1105,2)</f>
        <v>0</v>
      </c>
      <c r="BL1105" s="18" t="s">
        <v>322</v>
      </c>
      <c r="BM1105" s="249" t="s">
        <v>1419</v>
      </c>
    </row>
    <row r="1106" s="2" customFormat="1">
      <c r="A1106" s="39"/>
      <c r="B1106" s="40"/>
      <c r="C1106" s="41"/>
      <c r="D1106" s="251" t="s">
        <v>134</v>
      </c>
      <c r="E1106" s="41"/>
      <c r="F1106" s="252" t="s">
        <v>1420</v>
      </c>
      <c r="G1106" s="41"/>
      <c r="H1106" s="41"/>
      <c r="I1106" s="145"/>
      <c r="J1106" s="41"/>
      <c r="K1106" s="41"/>
      <c r="L1106" s="45"/>
      <c r="M1106" s="253"/>
      <c r="N1106" s="254"/>
      <c r="O1106" s="92"/>
      <c r="P1106" s="92"/>
      <c r="Q1106" s="92"/>
      <c r="R1106" s="92"/>
      <c r="S1106" s="92"/>
      <c r="T1106" s="93"/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T1106" s="18" t="s">
        <v>134</v>
      </c>
      <c r="AU1106" s="18" t="s">
        <v>89</v>
      </c>
    </row>
    <row r="1107" s="2" customFormat="1" ht="33" customHeight="1">
      <c r="A1107" s="39"/>
      <c r="B1107" s="40"/>
      <c r="C1107" s="237" t="s">
        <v>1421</v>
      </c>
      <c r="D1107" s="237" t="s">
        <v>128</v>
      </c>
      <c r="E1107" s="238" t="s">
        <v>1422</v>
      </c>
      <c r="F1107" s="239" t="s">
        <v>1423</v>
      </c>
      <c r="G1107" s="240" t="s">
        <v>865</v>
      </c>
      <c r="H1107" s="241">
        <v>4</v>
      </c>
      <c r="I1107" s="242"/>
      <c r="J1107" s="243">
        <f>ROUND(I1107*H1107,2)</f>
        <v>0</v>
      </c>
      <c r="K1107" s="244"/>
      <c r="L1107" s="45"/>
      <c r="M1107" s="245" t="s">
        <v>1</v>
      </c>
      <c r="N1107" s="246" t="s">
        <v>44</v>
      </c>
      <c r="O1107" s="92"/>
      <c r="P1107" s="247">
        <f>O1107*H1107</f>
        <v>0</v>
      </c>
      <c r="Q1107" s="247">
        <v>0</v>
      </c>
      <c r="R1107" s="247">
        <f>Q1107*H1107</f>
        <v>0</v>
      </c>
      <c r="S1107" s="247">
        <v>0</v>
      </c>
      <c r="T1107" s="248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49" t="s">
        <v>322</v>
      </c>
      <c r="AT1107" s="249" t="s">
        <v>128</v>
      </c>
      <c r="AU1107" s="249" t="s">
        <v>89</v>
      </c>
      <c r="AY1107" s="18" t="s">
        <v>125</v>
      </c>
      <c r="BE1107" s="250">
        <f>IF(N1107="základní",J1107,0)</f>
        <v>0</v>
      </c>
      <c r="BF1107" s="250">
        <f>IF(N1107="snížená",J1107,0)</f>
        <v>0</v>
      </c>
      <c r="BG1107" s="250">
        <f>IF(N1107="zákl. přenesená",J1107,0)</f>
        <v>0</v>
      </c>
      <c r="BH1107" s="250">
        <f>IF(N1107="sníž. přenesená",J1107,0)</f>
        <v>0</v>
      </c>
      <c r="BI1107" s="250">
        <f>IF(N1107="nulová",J1107,0)</f>
        <v>0</v>
      </c>
      <c r="BJ1107" s="18" t="s">
        <v>87</v>
      </c>
      <c r="BK1107" s="250">
        <f>ROUND(I1107*H1107,2)</f>
        <v>0</v>
      </c>
      <c r="BL1107" s="18" t="s">
        <v>322</v>
      </c>
      <c r="BM1107" s="249" t="s">
        <v>1424</v>
      </c>
    </row>
    <row r="1108" s="2" customFormat="1">
      <c r="A1108" s="39"/>
      <c r="B1108" s="40"/>
      <c r="C1108" s="41"/>
      <c r="D1108" s="251" t="s">
        <v>134</v>
      </c>
      <c r="E1108" s="41"/>
      <c r="F1108" s="252" t="s">
        <v>1423</v>
      </c>
      <c r="G1108" s="41"/>
      <c r="H1108" s="41"/>
      <c r="I1108" s="145"/>
      <c r="J1108" s="41"/>
      <c r="K1108" s="41"/>
      <c r="L1108" s="45"/>
      <c r="M1108" s="253"/>
      <c r="N1108" s="254"/>
      <c r="O1108" s="92"/>
      <c r="P1108" s="92"/>
      <c r="Q1108" s="92"/>
      <c r="R1108" s="92"/>
      <c r="S1108" s="92"/>
      <c r="T1108" s="93"/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T1108" s="18" t="s">
        <v>134</v>
      </c>
      <c r="AU1108" s="18" t="s">
        <v>89</v>
      </c>
    </row>
    <row r="1109" s="2" customFormat="1" ht="33" customHeight="1">
      <c r="A1109" s="39"/>
      <c r="B1109" s="40"/>
      <c r="C1109" s="237" t="s">
        <v>1425</v>
      </c>
      <c r="D1109" s="237" t="s">
        <v>128</v>
      </c>
      <c r="E1109" s="238" t="s">
        <v>1426</v>
      </c>
      <c r="F1109" s="239" t="s">
        <v>1427</v>
      </c>
      <c r="G1109" s="240" t="s">
        <v>865</v>
      </c>
      <c r="H1109" s="241">
        <v>2</v>
      </c>
      <c r="I1109" s="242"/>
      <c r="J1109" s="243">
        <f>ROUND(I1109*H1109,2)</f>
        <v>0</v>
      </c>
      <c r="K1109" s="244"/>
      <c r="L1109" s="45"/>
      <c r="M1109" s="245" t="s">
        <v>1</v>
      </c>
      <c r="N1109" s="246" t="s">
        <v>44</v>
      </c>
      <c r="O1109" s="92"/>
      <c r="P1109" s="247">
        <f>O1109*H1109</f>
        <v>0</v>
      </c>
      <c r="Q1109" s="247">
        <v>0</v>
      </c>
      <c r="R1109" s="247">
        <f>Q1109*H1109</f>
        <v>0</v>
      </c>
      <c r="S1109" s="247">
        <v>0</v>
      </c>
      <c r="T1109" s="248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249" t="s">
        <v>322</v>
      </c>
      <c r="AT1109" s="249" t="s">
        <v>128</v>
      </c>
      <c r="AU1109" s="249" t="s">
        <v>89</v>
      </c>
      <c r="AY1109" s="18" t="s">
        <v>125</v>
      </c>
      <c r="BE1109" s="250">
        <f>IF(N1109="základní",J1109,0)</f>
        <v>0</v>
      </c>
      <c r="BF1109" s="250">
        <f>IF(N1109="snížená",J1109,0)</f>
        <v>0</v>
      </c>
      <c r="BG1109" s="250">
        <f>IF(N1109="zákl. přenesená",J1109,0)</f>
        <v>0</v>
      </c>
      <c r="BH1109" s="250">
        <f>IF(N1109="sníž. přenesená",J1109,0)</f>
        <v>0</v>
      </c>
      <c r="BI1109" s="250">
        <f>IF(N1109="nulová",J1109,0)</f>
        <v>0</v>
      </c>
      <c r="BJ1109" s="18" t="s">
        <v>87</v>
      </c>
      <c r="BK1109" s="250">
        <f>ROUND(I1109*H1109,2)</f>
        <v>0</v>
      </c>
      <c r="BL1109" s="18" t="s">
        <v>322</v>
      </c>
      <c r="BM1109" s="249" t="s">
        <v>1428</v>
      </c>
    </row>
    <row r="1110" s="2" customFormat="1">
      <c r="A1110" s="39"/>
      <c r="B1110" s="40"/>
      <c r="C1110" s="41"/>
      <c r="D1110" s="251" t="s">
        <v>134</v>
      </c>
      <c r="E1110" s="41"/>
      <c r="F1110" s="252" t="s">
        <v>1427</v>
      </c>
      <c r="G1110" s="41"/>
      <c r="H1110" s="41"/>
      <c r="I1110" s="145"/>
      <c r="J1110" s="41"/>
      <c r="K1110" s="41"/>
      <c r="L1110" s="45"/>
      <c r="M1110" s="253"/>
      <c r="N1110" s="254"/>
      <c r="O1110" s="92"/>
      <c r="P1110" s="92"/>
      <c r="Q1110" s="92"/>
      <c r="R1110" s="92"/>
      <c r="S1110" s="92"/>
      <c r="T1110" s="93"/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T1110" s="18" t="s">
        <v>134</v>
      </c>
      <c r="AU1110" s="18" t="s">
        <v>89</v>
      </c>
    </row>
    <row r="1111" s="2" customFormat="1" ht="33" customHeight="1">
      <c r="A1111" s="39"/>
      <c r="B1111" s="40"/>
      <c r="C1111" s="237" t="s">
        <v>1429</v>
      </c>
      <c r="D1111" s="237" t="s">
        <v>128</v>
      </c>
      <c r="E1111" s="238" t="s">
        <v>1430</v>
      </c>
      <c r="F1111" s="239" t="s">
        <v>1431</v>
      </c>
      <c r="G1111" s="240" t="s">
        <v>865</v>
      </c>
      <c r="H1111" s="241">
        <v>10</v>
      </c>
      <c r="I1111" s="242"/>
      <c r="J1111" s="243">
        <f>ROUND(I1111*H1111,2)</f>
        <v>0</v>
      </c>
      <c r="K1111" s="244"/>
      <c r="L1111" s="45"/>
      <c r="M1111" s="245" t="s">
        <v>1</v>
      </c>
      <c r="N1111" s="246" t="s">
        <v>44</v>
      </c>
      <c r="O1111" s="92"/>
      <c r="P1111" s="247">
        <f>O1111*H1111</f>
        <v>0</v>
      </c>
      <c r="Q1111" s="247">
        <v>0</v>
      </c>
      <c r="R1111" s="247">
        <f>Q1111*H1111</f>
        <v>0</v>
      </c>
      <c r="S1111" s="247">
        <v>0</v>
      </c>
      <c r="T1111" s="248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49" t="s">
        <v>322</v>
      </c>
      <c r="AT1111" s="249" t="s">
        <v>128</v>
      </c>
      <c r="AU1111" s="249" t="s">
        <v>89</v>
      </c>
      <c r="AY1111" s="18" t="s">
        <v>125</v>
      </c>
      <c r="BE1111" s="250">
        <f>IF(N1111="základní",J1111,0)</f>
        <v>0</v>
      </c>
      <c r="BF1111" s="250">
        <f>IF(N1111="snížená",J1111,0)</f>
        <v>0</v>
      </c>
      <c r="BG1111" s="250">
        <f>IF(N1111="zákl. přenesená",J1111,0)</f>
        <v>0</v>
      </c>
      <c r="BH1111" s="250">
        <f>IF(N1111="sníž. přenesená",J1111,0)</f>
        <v>0</v>
      </c>
      <c r="BI1111" s="250">
        <f>IF(N1111="nulová",J1111,0)</f>
        <v>0</v>
      </c>
      <c r="BJ1111" s="18" t="s">
        <v>87</v>
      </c>
      <c r="BK1111" s="250">
        <f>ROUND(I1111*H1111,2)</f>
        <v>0</v>
      </c>
      <c r="BL1111" s="18" t="s">
        <v>322</v>
      </c>
      <c r="BM1111" s="249" t="s">
        <v>1432</v>
      </c>
    </row>
    <row r="1112" s="2" customFormat="1">
      <c r="A1112" s="39"/>
      <c r="B1112" s="40"/>
      <c r="C1112" s="41"/>
      <c r="D1112" s="251" t="s">
        <v>134</v>
      </c>
      <c r="E1112" s="41"/>
      <c r="F1112" s="252" t="s">
        <v>1431</v>
      </c>
      <c r="G1112" s="41"/>
      <c r="H1112" s="41"/>
      <c r="I1112" s="145"/>
      <c r="J1112" s="41"/>
      <c r="K1112" s="41"/>
      <c r="L1112" s="45"/>
      <c r="M1112" s="253"/>
      <c r="N1112" s="254"/>
      <c r="O1112" s="92"/>
      <c r="P1112" s="92"/>
      <c r="Q1112" s="92"/>
      <c r="R1112" s="92"/>
      <c r="S1112" s="92"/>
      <c r="T1112" s="93"/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T1112" s="18" t="s">
        <v>134</v>
      </c>
      <c r="AU1112" s="18" t="s">
        <v>89</v>
      </c>
    </row>
    <row r="1113" s="2" customFormat="1" ht="16.5" customHeight="1">
      <c r="A1113" s="39"/>
      <c r="B1113" s="40"/>
      <c r="C1113" s="237" t="s">
        <v>1433</v>
      </c>
      <c r="D1113" s="237" t="s">
        <v>128</v>
      </c>
      <c r="E1113" s="238" t="s">
        <v>1434</v>
      </c>
      <c r="F1113" s="239" t="s">
        <v>1435</v>
      </c>
      <c r="G1113" s="240" t="s">
        <v>865</v>
      </c>
      <c r="H1113" s="241">
        <v>1</v>
      </c>
      <c r="I1113" s="242"/>
      <c r="J1113" s="243">
        <f>ROUND(I1113*H1113,2)</f>
        <v>0</v>
      </c>
      <c r="K1113" s="244"/>
      <c r="L1113" s="45"/>
      <c r="M1113" s="245" t="s">
        <v>1</v>
      </c>
      <c r="N1113" s="246" t="s">
        <v>44</v>
      </c>
      <c r="O1113" s="92"/>
      <c r="P1113" s="247">
        <f>O1113*H1113</f>
        <v>0</v>
      </c>
      <c r="Q1113" s="247">
        <v>0</v>
      </c>
      <c r="R1113" s="247">
        <f>Q1113*H1113</f>
        <v>0</v>
      </c>
      <c r="S1113" s="247">
        <v>0</v>
      </c>
      <c r="T1113" s="248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49" t="s">
        <v>132</v>
      </c>
      <c r="AT1113" s="249" t="s">
        <v>128</v>
      </c>
      <c r="AU1113" s="249" t="s">
        <v>89</v>
      </c>
      <c r="AY1113" s="18" t="s">
        <v>125</v>
      </c>
      <c r="BE1113" s="250">
        <f>IF(N1113="základní",J1113,0)</f>
        <v>0</v>
      </c>
      <c r="BF1113" s="250">
        <f>IF(N1113="snížená",J1113,0)</f>
        <v>0</v>
      </c>
      <c r="BG1113" s="250">
        <f>IF(N1113="zákl. přenesená",J1113,0)</f>
        <v>0</v>
      </c>
      <c r="BH1113" s="250">
        <f>IF(N1113="sníž. přenesená",J1113,0)</f>
        <v>0</v>
      </c>
      <c r="BI1113" s="250">
        <f>IF(N1113="nulová",J1113,0)</f>
        <v>0</v>
      </c>
      <c r="BJ1113" s="18" t="s">
        <v>87</v>
      </c>
      <c r="BK1113" s="250">
        <f>ROUND(I1113*H1113,2)</f>
        <v>0</v>
      </c>
      <c r="BL1113" s="18" t="s">
        <v>132</v>
      </c>
      <c r="BM1113" s="249" t="s">
        <v>1436</v>
      </c>
    </row>
    <row r="1114" s="2" customFormat="1">
      <c r="A1114" s="39"/>
      <c r="B1114" s="40"/>
      <c r="C1114" s="41"/>
      <c r="D1114" s="251" t="s">
        <v>134</v>
      </c>
      <c r="E1114" s="41"/>
      <c r="F1114" s="252" t="s">
        <v>1435</v>
      </c>
      <c r="G1114" s="41"/>
      <c r="H1114" s="41"/>
      <c r="I1114" s="145"/>
      <c r="J1114" s="41"/>
      <c r="K1114" s="41"/>
      <c r="L1114" s="45"/>
      <c r="M1114" s="253"/>
      <c r="N1114" s="254"/>
      <c r="O1114" s="92"/>
      <c r="P1114" s="92"/>
      <c r="Q1114" s="92"/>
      <c r="R1114" s="92"/>
      <c r="S1114" s="92"/>
      <c r="T1114" s="93"/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T1114" s="18" t="s">
        <v>134</v>
      </c>
      <c r="AU1114" s="18" t="s">
        <v>89</v>
      </c>
    </row>
    <row r="1115" s="2" customFormat="1" ht="16.5" customHeight="1">
      <c r="A1115" s="39"/>
      <c r="B1115" s="40"/>
      <c r="C1115" s="237" t="s">
        <v>1437</v>
      </c>
      <c r="D1115" s="237" t="s">
        <v>128</v>
      </c>
      <c r="E1115" s="238" t="s">
        <v>1438</v>
      </c>
      <c r="F1115" s="239" t="s">
        <v>1439</v>
      </c>
      <c r="G1115" s="240" t="s">
        <v>865</v>
      </c>
      <c r="H1115" s="241">
        <v>1</v>
      </c>
      <c r="I1115" s="242"/>
      <c r="J1115" s="243">
        <f>ROUND(I1115*H1115,2)</f>
        <v>0</v>
      </c>
      <c r="K1115" s="244"/>
      <c r="L1115" s="45"/>
      <c r="M1115" s="245" t="s">
        <v>1</v>
      </c>
      <c r="N1115" s="246" t="s">
        <v>44</v>
      </c>
      <c r="O1115" s="92"/>
      <c r="P1115" s="247">
        <f>O1115*H1115</f>
        <v>0</v>
      </c>
      <c r="Q1115" s="247">
        <v>0</v>
      </c>
      <c r="R1115" s="247">
        <f>Q1115*H1115</f>
        <v>0</v>
      </c>
      <c r="S1115" s="247">
        <v>0</v>
      </c>
      <c r="T1115" s="248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249" t="s">
        <v>132</v>
      </c>
      <c r="AT1115" s="249" t="s">
        <v>128</v>
      </c>
      <c r="AU1115" s="249" t="s">
        <v>89</v>
      </c>
      <c r="AY1115" s="18" t="s">
        <v>125</v>
      </c>
      <c r="BE1115" s="250">
        <f>IF(N1115="základní",J1115,0)</f>
        <v>0</v>
      </c>
      <c r="BF1115" s="250">
        <f>IF(N1115="snížená",J1115,0)</f>
        <v>0</v>
      </c>
      <c r="BG1115" s="250">
        <f>IF(N1115="zákl. přenesená",J1115,0)</f>
        <v>0</v>
      </c>
      <c r="BH1115" s="250">
        <f>IF(N1115="sníž. přenesená",J1115,0)</f>
        <v>0</v>
      </c>
      <c r="BI1115" s="250">
        <f>IF(N1115="nulová",J1115,0)</f>
        <v>0</v>
      </c>
      <c r="BJ1115" s="18" t="s">
        <v>87</v>
      </c>
      <c r="BK1115" s="250">
        <f>ROUND(I1115*H1115,2)</f>
        <v>0</v>
      </c>
      <c r="BL1115" s="18" t="s">
        <v>132</v>
      </c>
      <c r="BM1115" s="249" t="s">
        <v>1440</v>
      </c>
    </row>
    <row r="1116" s="2" customFormat="1">
      <c r="A1116" s="39"/>
      <c r="B1116" s="40"/>
      <c r="C1116" s="41"/>
      <c r="D1116" s="251" t="s">
        <v>134</v>
      </c>
      <c r="E1116" s="41"/>
      <c r="F1116" s="252" t="s">
        <v>1439</v>
      </c>
      <c r="G1116" s="41"/>
      <c r="H1116" s="41"/>
      <c r="I1116" s="145"/>
      <c r="J1116" s="41"/>
      <c r="K1116" s="41"/>
      <c r="L1116" s="45"/>
      <c r="M1116" s="253"/>
      <c r="N1116" s="254"/>
      <c r="O1116" s="92"/>
      <c r="P1116" s="92"/>
      <c r="Q1116" s="92"/>
      <c r="R1116" s="92"/>
      <c r="S1116" s="92"/>
      <c r="T1116" s="93"/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T1116" s="18" t="s">
        <v>134</v>
      </c>
      <c r="AU1116" s="18" t="s">
        <v>89</v>
      </c>
    </row>
    <row r="1117" s="2" customFormat="1" ht="21.75" customHeight="1">
      <c r="A1117" s="39"/>
      <c r="B1117" s="40"/>
      <c r="C1117" s="237" t="s">
        <v>1441</v>
      </c>
      <c r="D1117" s="237" t="s">
        <v>128</v>
      </c>
      <c r="E1117" s="238" t="s">
        <v>1442</v>
      </c>
      <c r="F1117" s="239" t="s">
        <v>1443</v>
      </c>
      <c r="G1117" s="240" t="s">
        <v>865</v>
      </c>
      <c r="H1117" s="241">
        <v>1</v>
      </c>
      <c r="I1117" s="242"/>
      <c r="J1117" s="243">
        <f>ROUND(I1117*H1117,2)</f>
        <v>0</v>
      </c>
      <c r="K1117" s="244"/>
      <c r="L1117" s="45"/>
      <c r="M1117" s="245" t="s">
        <v>1</v>
      </c>
      <c r="N1117" s="246" t="s">
        <v>44</v>
      </c>
      <c r="O1117" s="92"/>
      <c r="P1117" s="247">
        <f>O1117*H1117</f>
        <v>0</v>
      </c>
      <c r="Q1117" s="247">
        <v>0</v>
      </c>
      <c r="R1117" s="247">
        <f>Q1117*H1117</f>
        <v>0</v>
      </c>
      <c r="S1117" s="247">
        <v>0</v>
      </c>
      <c r="T1117" s="248">
        <f>S1117*H1117</f>
        <v>0</v>
      </c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R1117" s="249" t="s">
        <v>132</v>
      </c>
      <c r="AT1117" s="249" t="s">
        <v>128</v>
      </c>
      <c r="AU1117" s="249" t="s">
        <v>89</v>
      </c>
      <c r="AY1117" s="18" t="s">
        <v>125</v>
      </c>
      <c r="BE1117" s="250">
        <f>IF(N1117="základní",J1117,0)</f>
        <v>0</v>
      </c>
      <c r="BF1117" s="250">
        <f>IF(N1117="snížená",J1117,0)</f>
        <v>0</v>
      </c>
      <c r="BG1117" s="250">
        <f>IF(N1117="zákl. přenesená",J1117,0)</f>
        <v>0</v>
      </c>
      <c r="BH1117" s="250">
        <f>IF(N1117="sníž. přenesená",J1117,0)</f>
        <v>0</v>
      </c>
      <c r="BI1117" s="250">
        <f>IF(N1117="nulová",J1117,0)</f>
        <v>0</v>
      </c>
      <c r="BJ1117" s="18" t="s">
        <v>87</v>
      </c>
      <c r="BK1117" s="250">
        <f>ROUND(I1117*H1117,2)</f>
        <v>0</v>
      </c>
      <c r="BL1117" s="18" t="s">
        <v>132</v>
      </c>
      <c r="BM1117" s="249" t="s">
        <v>1444</v>
      </c>
    </row>
    <row r="1118" s="2" customFormat="1">
      <c r="A1118" s="39"/>
      <c r="B1118" s="40"/>
      <c r="C1118" s="41"/>
      <c r="D1118" s="251" t="s">
        <v>134</v>
      </c>
      <c r="E1118" s="41"/>
      <c r="F1118" s="252" t="s">
        <v>1443</v>
      </c>
      <c r="G1118" s="41"/>
      <c r="H1118" s="41"/>
      <c r="I1118" s="145"/>
      <c r="J1118" s="41"/>
      <c r="K1118" s="41"/>
      <c r="L1118" s="45"/>
      <c r="M1118" s="253"/>
      <c r="N1118" s="254"/>
      <c r="O1118" s="92"/>
      <c r="P1118" s="92"/>
      <c r="Q1118" s="92"/>
      <c r="R1118" s="92"/>
      <c r="S1118" s="92"/>
      <c r="T1118" s="93"/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T1118" s="18" t="s">
        <v>134</v>
      </c>
      <c r="AU1118" s="18" t="s">
        <v>89</v>
      </c>
    </row>
    <row r="1119" s="2" customFormat="1" ht="21.75" customHeight="1">
      <c r="A1119" s="39"/>
      <c r="B1119" s="40"/>
      <c r="C1119" s="237" t="s">
        <v>1445</v>
      </c>
      <c r="D1119" s="237" t="s">
        <v>128</v>
      </c>
      <c r="E1119" s="238" t="s">
        <v>1446</v>
      </c>
      <c r="F1119" s="239" t="s">
        <v>1447</v>
      </c>
      <c r="G1119" s="240" t="s">
        <v>865</v>
      </c>
      <c r="H1119" s="241">
        <v>1</v>
      </c>
      <c r="I1119" s="242"/>
      <c r="J1119" s="243">
        <f>ROUND(I1119*H1119,2)</f>
        <v>0</v>
      </c>
      <c r="K1119" s="244"/>
      <c r="L1119" s="45"/>
      <c r="M1119" s="245" t="s">
        <v>1</v>
      </c>
      <c r="N1119" s="246" t="s">
        <v>44</v>
      </c>
      <c r="O1119" s="92"/>
      <c r="P1119" s="247">
        <f>O1119*H1119</f>
        <v>0</v>
      </c>
      <c r="Q1119" s="247">
        <v>0</v>
      </c>
      <c r="R1119" s="247">
        <f>Q1119*H1119</f>
        <v>0</v>
      </c>
      <c r="S1119" s="247">
        <v>0</v>
      </c>
      <c r="T1119" s="248">
        <f>S1119*H1119</f>
        <v>0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49" t="s">
        <v>132</v>
      </c>
      <c r="AT1119" s="249" t="s">
        <v>128</v>
      </c>
      <c r="AU1119" s="249" t="s">
        <v>89</v>
      </c>
      <c r="AY1119" s="18" t="s">
        <v>125</v>
      </c>
      <c r="BE1119" s="250">
        <f>IF(N1119="základní",J1119,0)</f>
        <v>0</v>
      </c>
      <c r="BF1119" s="250">
        <f>IF(N1119="snížená",J1119,0)</f>
        <v>0</v>
      </c>
      <c r="BG1119" s="250">
        <f>IF(N1119="zákl. přenesená",J1119,0)</f>
        <v>0</v>
      </c>
      <c r="BH1119" s="250">
        <f>IF(N1119="sníž. přenesená",J1119,0)</f>
        <v>0</v>
      </c>
      <c r="BI1119" s="250">
        <f>IF(N1119="nulová",J1119,0)</f>
        <v>0</v>
      </c>
      <c r="BJ1119" s="18" t="s">
        <v>87</v>
      </c>
      <c r="BK1119" s="250">
        <f>ROUND(I1119*H1119,2)</f>
        <v>0</v>
      </c>
      <c r="BL1119" s="18" t="s">
        <v>132</v>
      </c>
      <c r="BM1119" s="249" t="s">
        <v>1448</v>
      </c>
    </row>
    <row r="1120" s="2" customFormat="1">
      <c r="A1120" s="39"/>
      <c r="B1120" s="40"/>
      <c r="C1120" s="41"/>
      <c r="D1120" s="251" t="s">
        <v>134</v>
      </c>
      <c r="E1120" s="41"/>
      <c r="F1120" s="252" t="s">
        <v>1447</v>
      </c>
      <c r="G1120" s="41"/>
      <c r="H1120" s="41"/>
      <c r="I1120" s="145"/>
      <c r="J1120" s="41"/>
      <c r="K1120" s="41"/>
      <c r="L1120" s="45"/>
      <c r="M1120" s="253"/>
      <c r="N1120" s="254"/>
      <c r="O1120" s="92"/>
      <c r="P1120" s="92"/>
      <c r="Q1120" s="92"/>
      <c r="R1120" s="92"/>
      <c r="S1120" s="92"/>
      <c r="T1120" s="93"/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T1120" s="18" t="s">
        <v>134</v>
      </c>
      <c r="AU1120" s="18" t="s">
        <v>89</v>
      </c>
    </row>
    <row r="1121" s="2" customFormat="1" ht="21.75" customHeight="1">
      <c r="A1121" s="39"/>
      <c r="B1121" s="40"/>
      <c r="C1121" s="237" t="s">
        <v>1449</v>
      </c>
      <c r="D1121" s="237" t="s">
        <v>128</v>
      </c>
      <c r="E1121" s="238" t="s">
        <v>1450</v>
      </c>
      <c r="F1121" s="239" t="s">
        <v>1451</v>
      </c>
      <c r="G1121" s="240" t="s">
        <v>865</v>
      </c>
      <c r="H1121" s="241">
        <v>1</v>
      </c>
      <c r="I1121" s="242"/>
      <c r="J1121" s="243">
        <f>ROUND(I1121*H1121,2)</f>
        <v>0</v>
      </c>
      <c r="K1121" s="244"/>
      <c r="L1121" s="45"/>
      <c r="M1121" s="245" t="s">
        <v>1</v>
      </c>
      <c r="N1121" s="246" t="s">
        <v>44</v>
      </c>
      <c r="O1121" s="92"/>
      <c r="P1121" s="247">
        <f>O1121*H1121</f>
        <v>0</v>
      </c>
      <c r="Q1121" s="247">
        <v>0</v>
      </c>
      <c r="R1121" s="247">
        <f>Q1121*H1121</f>
        <v>0</v>
      </c>
      <c r="S1121" s="247">
        <v>0</v>
      </c>
      <c r="T1121" s="248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49" t="s">
        <v>132</v>
      </c>
      <c r="AT1121" s="249" t="s">
        <v>128</v>
      </c>
      <c r="AU1121" s="249" t="s">
        <v>89</v>
      </c>
      <c r="AY1121" s="18" t="s">
        <v>125</v>
      </c>
      <c r="BE1121" s="250">
        <f>IF(N1121="základní",J1121,0)</f>
        <v>0</v>
      </c>
      <c r="BF1121" s="250">
        <f>IF(N1121="snížená",J1121,0)</f>
        <v>0</v>
      </c>
      <c r="BG1121" s="250">
        <f>IF(N1121="zákl. přenesená",J1121,0)</f>
        <v>0</v>
      </c>
      <c r="BH1121" s="250">
        <f>IF(N1121="sníž. přenesená",J1121,0)</f>
        <v>0</v>
      </c>
      <c r="BI1121" s="250">
        <f>IF(N1121="nulová",J1121,0)</f>
        <v>0</v>
      </c>
      <c r="BJ1121" s="18" t="s">
        <v>87</v>
      </c>
      <c r="BK1121" s="250">
        <f>ROUND(I1121*H1121,2)</f>
        <v>0</v>
      </c>
      <c r="BL1121" s="18" t="s">
        <v>132</v>
      </c>
      <c r="BM1121" s="249" t="s">
        <v>1452</v>
      </c>
    </row>
    <row r="1122" s="2" customFormat="1">
      <c r="A1122" s="39"/>
      <c r="B1122" s="40"/>
      <c r="C1122" s="41"/>
      <c r="D1122" s="251" t="s">
        <v>134</v>
      </c>
      <c r="E1122" s="41"/>
      <c r="F1122" s="252" t="s">
        <v>1451</v>
      </c>
      <c r="G1122" s="41"/>
      <c r="H1122" s="41"/>
      <c r="I1122" s="145"/>
      <c r="J1122" s="41"/>
      <c r="K1122" s="41"/>
      <c r="L1122" s="45"/>
      <c r="M1122" s="253"/>
      <c r="N1122" s="254"/>
      <c r="O1122" s="92"/>
      <c r="P1122" s="92"/>
      <c r="Q1122" s="92"/>
      <c r="R1122" s="92"/>
      <c r="S1122" s="92"/>
      <c r="T1122" s="93"/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T1122" s="18" t="s">
        <v>134</v>
      </c>
      <c r="AU1122" s="18" t="s">
        <v>89</v>
      </c>
    </row>
    <row r="1123" s="2" customFormat="1" ht="21.75" customHeight="1">
      <c r="A1123" s="39"/>
      <c r="B1123" s="40"/>
      <c r="C1123" s="237" t="s">
        <v>1453</v>
      </c>
      <c r="D1123" s="237" t="s">
        <v>128</v>
      </c>
      <c r="E1123" s="238" t="s">
        <v>1454</v>
      </c>
      <c r="F1123" s="239" t="s">
        <v>1455</v>
      </c>
      <c r="G1123" s="240" t="s">
        <v>142</v>
      </c>
      <c r="H1123" s="241">
        <v>0.13</v>
      </c>
      <c r="I1123" s="242"/>
      <c r="J1123" s="243">
        <f>ROUND(I1123*H1123,2)</f>
        <v>0</v>
      </c>
      <c r="K1123" s="244"/>
      <c r="L1123" s="45"/>
      <c r="M1123" s="245" t="s">
        <v>1</v>
      </c>
      <c r="N1123" s="246" t="s">
        <v>44</v>
      </c>
      <c r="O1123" s="92"/>
      <c r="P1123" s="247">
        <f>O1123*H1123</f>
        <v>0</v>
      </c>
      <c r="Q1123" s="247">
        <v>0</v>
      </c>
      <c r="R1123" s="247">
        <f>Q1123*H1123</f>
        <v>0</v>
      </c>
      <c r="S1123" s="247">
        <v>0</v>
      </c>
      <c r="T1123" s="248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49" t="s">
        <v>322</v>
      </c>
      <c r="AT1123" s="249" t="s">
        <v>128</v>
      </c>
      <c r="AU1123" s="249" t="s">
        <v>89</v>
      </c>
      <c r="AY1123" s="18" t="s">
        <v>125</v>
      </c>
      <c r="BE1123" s="250">
        <f>IF(N1123="základní",J1123,0)</f>
        <v>0</v>
      </c>
      <c r="BF1123" s="250">
        <f>IF(N1123="snížená",J1123,0)</f>
        <v>0</v>
      </c>
      <c r="BG1123" s="250">
        <f>IF(N1123="zákl. přenesená",J1123,0)</f>
        <v>0</v>
      </c>
      <c r="BH1123" s="250">
        <f>IF(N1123="sníž. přenesená",J1123,0)</f>
        <v>0</v>
      </c>
      <c r="BI1123" s="250">
        <f>IF(N1123="nulová",J1123,0)</f>
        <v>0</v>
      </c>
      <c r="BJ1123" s="18" t="s">
        <v>87</v>
      </c>
      <c r="BK1123" s="250">
        <f>ROUND(I1123*H1123,2)</f>
        <v>0</v>
      </c>
      <c r="BL1123" s="18" t="s">
        <v>322</v>
      </c>
      <c r="BM1123" s="249" t="s">
        <v>1456</v>
      </c>
    </row>
    <row r="1124" s="2" customFormat="1">
      <c r="A1124" s="39"/>
      <c r="B1124" s="40"/>
      <c r="C1124" s="41"/>
      <c r="D1124" s="251" t="s">
        <v>134</v>
      </c>
      <c r="E1124" s="41"/>
      <c r="F1124" s="252" t="s">
        <v>1457</v>
      </c>
      <c r="G1124" s="41"/>
      <c r="H1124" s="41"/>
      <c r="I1124" s="145"/>
      <c r="J1124" s="41"/>
      <c r="K1124" s="41"/>
      <c r="L1124" s="45"/>
      <c r="M1124" s="253"/>
      <c r="N1124" s="254"/>
      <c r="O1124" s="92"/>
      <c r="P1124" s="92"/>
      <c r="Q1124" s="92"/>
      <c r="R1124" s="92"/>
      <c r="S1124" s="92"/>
      <c r="T1124" s="93"/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T1124" s="18" t="s">
        <v>134</v>
      </c>
      <c r="AU1124" s="18" t="s">
        <v>89</v>
      </c>
    </row>
    <row r="1125" s="12" customFormat="1" ht="22.8" customHeight="1">
      <c r="A1125" s="12"/>
      <c r="B1125" s="221"/>
      <c r="C1125" s="222"/>
      <c r="D1125" s="223" t="s">
        <v>78</v>
      </c>
      <c r="E1125" s="235" t="s">
        <v>1458</v>
      </c>
      <c r="F1125" s="235" t="s">
        <v>1459</v>
      </c>
      <c r="G1125" s="222"/>
      <c r="H1125" s="222"/>
      <c r="I1125" s="225"/>
      <c r="J1125" s="236">
        <f>BK1125</f>
        <v>0</v>
      </c>
      <c r="K1125" s="222"/>
      <c r="L1125" s="227"/>
      <c r="M1125" s="228"/>
      <c r="N1125" s="229"/>
      <c r="O1125" s="229"/>
      <c r="P1125" s="230">
        <f>SUM(P1126:P1141)</f>
        <v>0</v>
      </c>
      <c r="Q1125" s="229"/>
      <c r="R1125" s="230">
        <f>SUM(R1126:R1141)</f>
        <v>0.024420000000000001</v>
      </c>
      <c r="S1125" s="229"/>
      <c r="T1125" s="231">
        <f>SUM(T1126:T1141)</f>
        <v>0</v>
      </c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R1125" s="232" t="s">
        <v>89</v>
      </c>
      <c r="AT1125" s="233" t="s">
        <v>78</v>
      </c>
      <c r="AU1125" s="233" t="s">
        <v>87</v>
      </c>
      <c r="AY1125" s="232" t="s">
        <v>125</v>
      </c>
      <c r="BK1125" s="234">
        <f>SUM(BK1126:BK1141)</f>
        <v>0</v>
      </c>
    </row>
    <row r="1126" s="2" customFormat="1" ht="16.5" customHeight="1">
      <c r="A1126" s="39"/>
      <c r="B1126" s="40"/>
      <c r="C1126" s="237" t="s">
        <v>1460</v>
      </c>
      <c r="D1126" s="237" t="s">
        <v>128</v>
      </c>
      <c r="E1126" s="238" t="s">
        <v>1461</v>
      </c>
      <c r="F1126" s="239" t="s">
        <v>1462</v>
      </c>
      <c r="G1126" s="240" t="s">
        <v>1039</v>
      </c>
      <c r="H1126" s="241">
        <v>5</v>
      </c>
      <c r="I1126" s="242"/>
      <c r="J1126" s="243">
        <f>ROUND(I1126*H1126,2)</f>
        <v>0</v>
      </c>
      <c r="K1126" s="244"/>
      <c r="L1126" s="45"/>
      <c r="M1126" s="245" t="s">
        <v>1</v>
      </c>
      <c r="N1126" s="246" t="s">
        <v>44</v>
      </c>
      <c r="O1126" s="92"/>
      <c r="P1126" s="247">
        <f>O1126*H1126</f>
        <v>0</v>
      </c>
      <c r="Q1126" s="247">
        <v>0.0033</v>
      </c>
      <c r="R1126" s="247">
        <f>Q1126*H1126</f>
        <v>0.016500000000000001</v>
      </c>
      <c r="S1126" s="247">
        <v>0</v>
      </c>
      <c r="T1126" s="248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49" t="s">
        <v>322</v>
      </c>
      <c r="AT1126" s="249" t="s">
        <v>128</v>
      </c>
      <c r="AU1126" s="249" t="s">
        <v>89</v>
      </c>
      <c r="AY1126" s="18" t="s">
        <v>125</v>
      </c>
      <c r="BE1126" s="250">
        <f>IF(N1126="základní",J1126,0)</f>
        <v>0</v>
      </c>
      <c r="BF1126" s="250">
        <f>IF(N1126="snížená",J1126,0)</f>
        <v>0</v>
      </c>
      <c r="BG1126" s="250">
        <f>IF(N1126="zákl. přenesená",J1126,0)</f>
        <v>0</v>
      </c>
      <c r="BH1126" s="250">
        <f>IF(N1126="sníž. přenesená",J1126,0)</f>
        <v>0</v>
      </c>
      <c r="BI1126" s="250">
        <f>IF(N1126="nulová",J1126,0)</f>
        <v>0</v>
      </c>
      <c r="BJ1126" s="18" t="s">
        <v>87</v>
      </c>
      <c r="BK1126" s="250">
        <f>ROUND(I1126*H1126,2)</f>
        <v>0</v>
      </c>
      <c r="BL1126" s="18" t="s">
        <v>322</v>
      </c>
      <c r="BM1126" s="249" t="s">
        <v>1463</v>
      </c>
    </row>
    <row r="1127" s="2" customFormat="1">
      <c r="A1127" s="39"/>
      <c r="B1127" s="40"/>
      <c r="C1127" s="41"/>
      <c r="D1127" s="251" t="s">
        <v>134</v>
      </c>
      <c r="E1127" s="41"/>
      <c r="F1127" s="252" t="s">
        <v>1462</v>
      </c>
      <c r="G1127" s="41"/>
      <c r="H1127" s="41"/>
      <c r="I1127" s="145"/>
      <c r="J1127" s="41"/>
      <c r="K1127" s="41"/>
      <c r="L1127" s="45"/>
      <c r="M1127" s="253"/>
      <c r="N1127" s="254"/>
      <c r="O1127" s="92"/>
      <c r="P1127" s="92"/>
      <c r="Q1127" s="92"/>
      <c r="R1127" s="92"/>
      <c r="S1127" s="92"/>
      <c r="T1127" s="93"/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T1127" s="18" t="s">
        <v>134</v>
      </c>
      <c r="AU1127" s="18" t="s">
        <v>89</v>
      </c>
    </row>
    <row r="1128" s="2" customFormat="1" ht="16.5" customHeight="1">
      <c r="A1128" s="39"/>
      <c r="B1128" s="40"/>
      <c r="C1128" s="237" t="s">
        <v>1464</v>
      </c>
      <c r="D1128" s="237" t="s">
        <v>128</v>
      </c>
      <c r="E1128" s="238" t="s">
        <v>1465</v>
      </c>
      <c r="F1128" s="239" t="s">
        <v>1466</v>
      </c>
      <c r="G1128" s="240" t="s">
        <v>1039</v>
      </c>
      <c r="H1128" s="241">
        <v>6</v>
      </c>
      <c r="I1128" s="242"/>
      <c r="J1128" s="243">
        <f>ROUND(I1128*H1128,2)</f>
        <v>0</v>
      </c>
      <c r="K1128" s="244"/>
      <c r="L1128" s="45"/>
      <c r="M1128" s="245" t="s">
        <v>1</v>
      </c>
      <c r="N1128" s="246" t="s">
        <v>44</v>
      </c>
      <c r="O1128" s="92"/>
      <c r="P1128" s="247">
        <f>O1128*H1128</f>
        <v>0</v>
      </c>
      <c r="Q1128" s="247">
        <v>0.00132</v>
      </c>
      <c r="R1128" s="247">
        <f>Q1128*H1128</f>
        <v>0.00792</v>
      </c>
      <c r="S1128" s="247">
        <v>0</v>
      </c>
      <c r="T1128" s="248">
        <f>S1128*H1128</f>
        <v>0</v>
      </c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R1128" s="249" t="s">
        <v>322</v>
      </c>
      <c r="AT1128" s="249" t="s">
        <v>128</v>
      </c>
      <c r="AU1128" s="249" t="s">
        <v>89</v>
      </c>
      <c r="AY1128" s="18" t="s">
        <v>125</v>
      </c>
      <c r="BE1128" s="250">
        <f>IF(N1128="základní",J1128,0)</f>
        <v>0</v>
      </c>
      <c r="BF1128" s="250">
        <f>IF(N1128="snížená",J1128,0)</f>
        <v>0</v>
      </c>
      <c r="BG1128" s="250">
        <f>IF(N1128="zákl. přenesená",J1128,0)</f>
        <v>0</v>
      </c>
      <c r="BH1128" s="250">
        <f>IF(N1128="sníž. přenesená",J1128,0)</f>
        <v>0</v>
      </c>
      <c r="BI1128" s="250">
        <f>IF(N1128="nulová",J1128,0)</f>
        <v>0</v>
      </c>
      <c r="BJ1128" s="18" t="s">
        <v>87</v>
      </c>
      <c r="BK1128" s="250">
        <f>ROUND(I1128*H1128,2)</f>
        <v>0</v>
      </c>
      <c r="BL1128" s="18" t="s">
        <v>322</v>
      </c>
      <c r="BM1128" s="249" t="s">
        <v>1467</v>
      </c>
    </row>
    <row r="1129" s="2" customFormat="1">
      <c r="A1129" s="39"/>
      <c r="B1129" s="40"/>
      <c r="C1129" s="41"/>
      <c r="D1129" s="251" t="s">
        <v>134</v>
      </c>
      <c r="E1129" s="41"/>
      <c r="F1129" s="252" t="s">
        <v>1466</v>
      </c>
      <c r="G1129" s="41"/>
      <c r="H1129" s="41"/>
      <c r="I1129" s="145"/>
      <c r="J1129" s="41"/>
      <c r="K1129" s="41"/>
      <c r="L1129" s="45"/>
      <c r="M1129" s="253"/>
      <c r="N1129" s="254"/>
      <c r="O1129" s="92"/>
      <c r="P1129" s="92"/>
      <c r="Q1129" s="92"/>
      <c r="R1129" s="92"/>
      <c r="S1129" s="92"/>
      <c r="T1129" s="93"/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T1129" s="18" t="s">
        <v>134</v>
      </c>
      <c r="AU1129" s="18" t="s">
        <v>89</v>
      </c>
    </row>
    <row r="1130" s="2" customFormat="1" ht="16.5" customHeight="1">
      <c r="A1130" s="39"/>
      <c r="B1130" s="40"/>
      <c r="C1130" s="237" t="s">
        <v>1468</v>
      </c>
      <c r="D1130" s="237" t="s">
        <v>128</v>
      </c>
      <c r="E1130" s="238" t="s">
        <v>1469</v>
      </c>
      <c r="F1130" s="239" t="s">
        <v>1470</v>
      </c>
      <c r="G1130" s="240" t="s">
        <v>1039</v>
      </c>
      <c r="H1130" s="241">
        <v>10</v>
      </c>
      <c r="I1130" s="242"/>
      <c r="J1130" s="243">
        <f>ROUND(I1130*H1130,2)</f>
        <v>0</v>
      </c>
      <c r="K1130" s="244"/>
      <c r="L1130" s="45"/>
      <c r="M1130" s="245" t="s">
        <v>1</v>
      </c>
      <c r="N1130" s="246" t="s">
        <v>44</v>
      </c>
      <c r="O1130" s="92"/>
      <c r="P1130" s="247">
        <f>O1130*H1130</f>
        <v>0</v>
      </c>
      <c r="Q1130" s="247">
        <v>0</v>
      </c>
      <c r="R1130" s="247">
        <f>Q1130*H1130</f>
        <v>0</v>
      </c>
      <c r="S1130" s="247">
        <v>0</v>
      </c>
      <c r="T1130" s="248">
        <f>S1130*H1130</f>
        <v>0</v>
      </c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R1130" s="249" t="s">
        <v>322</v>
      </c>
      <c r="AT1130" s="249" t="s">
        <v>128</v>
      </c>
      <c r="AU1130" s="249" t="s">
        <v>89</v>
      </c>
      <c r="AY1130" s="18" t="s">
        <v>125</v>
      </c>
      <c r="BE1130" s="250">
        <f>IF(N1130="základní",J1130,0)</f>
        <v>0</v>
      </c>
      <c r="BF1130" s="250">
        <f>IF(N1130="snížená",J1130,0)</f>
        <v>0</v>
      </c>
      <c r="BG1130" s="250">
        <f>IF(N1130="zákl. přenesená",J1130,0)</f>
        <v>0</v>
      </c>
      <c r="BH1130" s="250">
        <f>IF(N1130="sníž. přenesená",J1130,0)</f>
        <v>0</v>
      </c>
      <c r="BI1130" s="250">
        <f>IF(N1130="nulová",J1130,0)</f>
        <v>0</v>
      </c>
      <c r="BJ1130" s="18" t="s">
        <v>87</v>
      </c>
      <c r="BK1130" s="250">
        <f>ROUND(I1130*H1130,2)</f>
        <v>0</v>
      </c>
      <c r="BL1130" s="18" t="s">
        <v>322</v>
      </c>
      <c r="BM1130" s="249" t="s">
        <v>1471</v>
      </c>
    </row>
    <row r="1131" s="2" customFormat="1">
      <c r="A1131" s="39"/>
      <c r="B1131" s="40"/>
      <c r="C1131" s="41"/>
      <c r="D1131" s="251" t="s">
        <v>134</v>
      </c>
      <c r="E1131" s="41"/>
      <c r="F1131" s="252" t="s">
        <v>1470</v>
      </c>
      <c r="G1131" s="41"/>
      <c r="H1131" s="41"/>
      <c r="I1131" s="145"/>
      <c r="J1131" s="41"/>
      <c r="K1131" s="41"/>
      <c r="L1131" s="45"/>
      <c r="M1131" s="253"/>
      <c r="N1131" s="254"/>
      <c r="O1131" s="92"/>
      <c r="P1131" s="92"/>
      <c r="Q1131" s="92"/>
      <c r="R1131" s="92"/>
      <c r="S1131" s="92"/>
      <c r="T1131" s="93"/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T1131" s="18" t="s">
        <v>134</v>
      </c>
      <c r="AU1131" s="18" t="s">
        <v>89</v>
      </c>
    </row>
    <row r="1132" s="2" customFormat="1" ht="21.75" customHeight="1">
      <c r="A1132" s="39"/>
      <c r="B1132" s="40"/>
      <c r="C1132" s="237" t="s">
        <v>1472</v>
      </c>
      <c r="D1132" s="237" t="s">
        <v>128</v>
      </c>
      <c r="E1132" s="238" t="s">
        <v>1473</v>
      </c>
      <c r="F1132" s="239" t="s">
        <v>1474</v>
      </c>
      <c r="G1132" s="240" t="s">
        <v>1039</v>
      </c>
      <c r="H1132" s="241">
        <v>30</v>
      </c>
      <c r="I1132" s="242"/>
      <c r="J1132" s="243">
        <f>ROUND(I1132*H1132,2)</f>
        <v>0</v>
      </c>
      <c r="K1132" s="244"/>
      <c r="L1132" s="45"/>
      <c r="M1132" s="245" t="s">
        <v>1</v>
      </c>
      <c r="N1132" s="246" t="s">
        <v>44</v>
      </c>
      <c r="O1132" s="92"/>
      <c r="P1132" s="247">
        <f>O1132*H1132</f>
        <v>0</v>
      </c>
      <c r="Q1132" s="247">
        <v>0</v>
      </c>
      <c r="R1132" s="247">
        <f>Q1132*H1132</f>
        <v>0</v>
      </c>
      <c r="S1132" s="247">
        <v>0</v>
      </c>
      <c r="T1132" s="248">
        <f>S1132*H1132</f>
        <v>0</v>
      </c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R1132" s="249" t="s">
        <v>322</v>
      </c>
      <c r="AT1132" s="249" t="s">
        <v>128</v>
      </c>
      <c r="AU1132" s="249" t="s">
        <v>89</v>
      </c>
      <c r="AY1132" s="18" t="s">
        <v>125</v>
      </c>
      <c r="BE1132" s="250">
        <f>IF(N1132="základní",J1132,0)</f>
        <v>0</v>
      </c>
      <c r="BF1132" s="250">
        <f>IF(N1132="snížená",J1132,0)</f>
        <v>0</v>
      </c>
      <c r="BG1132" s="250">
        <f>IF(N1132="zákl. přenesená",J1132,0)</f>
        <v>0</v>
      </c>
      <c r="BH1132" s="250">
        <f>IF(N1132="sníž. přenesená",J1132,0)</f>
        <v>0</v>
      </c>
      <c r="BI1132" s="250">
        <f>IF(N1132="nulová",J1132,0)</f>
        <v>0</v>
      </c>
      <c r="BJ1132" s="18" t="s">
        <v>87</v>
      </c>
      <c r="BK1132" s="250">
        <f>ROUND(I1132*H1132,2)</f>
        <v>0</v>
      </c>
      <c r="BL1132" s="18" t="s">
        <v>322</v>
      </c>
      <c r="BM1132" s="249" t="s">
        <v>1475</v>
      </c>
    </row>
    <row r="1133" s="2" customFormat="1">
      <c r="A1133" s="39"/>
      <c r="B1133" s="40"/>
      <c r="C1133" s="41"/>
      <c r="D1133" s="251" t="s">
        <v>134</v>
      </c>
      <c r="E1133" s="41"/>
      <c r="F1133" s="252" t="s">
        <v>1470</v>
      </c>
      <c r="G1133" s="41"/>
      <c r="H1133" s="41"/>
      <c r="I1133" s="145"/>
      <c r="J1133" s="41"/>
      <c r="K1133" s="41"/>
      <c r="L1133" s="45"/>
      <c r="M1133" s="253"/>
      <c r="N1133" s="254"/>
      <c r="O1133" s="92"/>
      <c r="P1133" s="92"/>
      <c r="Q1133" s="92"/>
      <c r="R1133" s="92"/>
      <c r="S1133" s="92"/>
      <c r="T1133" s="93"/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T1133" s="18" t="s">
        <v>134</v>
      </c>
      <c r="AU1133" s="18" t="s">
        <v>89</v>
      </c>
    </row>
    <row r="1134" s="2" customFormat="1" ht="16.5" customHeight="1">
      <c r="A1134" s="39"/>
      <c r="B1134" s="40"/>
      <c r="C1134" s="237" t="s">
        <v>1476</v>
      </c>
      <c r="D1134" s="237" t="s">
        <v>128</v>
      </c>
      <c r="E1134" s="238" t="s">
        <v>1477</v>
      </c>
      <c r="F1134" s="239" t="s">
        <v>1478</v>
      </c>
      <c r="G1134" s="240" t="s">
        <v>1039</v>
      </c>
      <c r="H1134" s="241">
        <v>1</v>
      </c>
      <c r="I1134" s="242"/>
      <c r="J1134" s="243">
        <f>ROUND(I1134*H1134,2)</f>
        <v>0</v>
      </c>
      <c r="K1134" s="244"/>
      <c r="L1134" s="45"/>
      <c r="M1134" s="245" t="s">
        <v>1</v>
      </c>
      <c r="N1134" s="246" t="s">
        <v>44</v>
      </c>
      <c r="O1134" s="92"/>
      <c r="P1134" s="247">
        <f>O1134*H1134</f>
        <v>0</v>
      </c>
      <c r="Q1134" s="247">
        <v>0</v>
      </c>
      <c r="R1134" s="247">
        <f>Q1134*H1134</f>
        <v>0</v>
      </c>
      <c r="S1134" s="247">
        <v>0</v>
      </c>
      <c r="T1134" s="248">
        <f>S1134*H1134</f>
        <v>0</v>
      </c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R1134" s="249" t="s">
        <v>322</v>
      </c>
      <c r="AT1134" s="249" t="s">
        <v>128</v>
      </c>
      <c r="AU1134" s="249" t="s">
        <v>89</v>
      </c>
      <c r="AY1134" s="18" t="s">
        <v>125</v>
      </c>
      <c r="BE1134" s="250">
        <f>IF(N1134="základní",J1134,0)</f>
        <v>0</v>
      </c>
      <c r="BF1134" s="250">
        <f>IF(N1134="snížená",J1134,0)</f>
        <v>0</v>
      </c>
      <c r="BG1134" s="250">
        <f>IF(N1134="zákl. přenesená",J1134,0)</f>
        <v>0</v>
      </c>
      <c r="BH1134" s="250">
        <f>IF(N1134="sníž. přenesená",J1134,0)</f>
        <v>0</v>
      </c>
      <c r="BI1134" s="250">
        <f>IF(N1134="nulová",J1134,0)</f>
        <v>0</v>
      </c>
      <c r="BJ1134" s="18" t="s">
        <v>87</v>
      </c>
      <c r="BK1134" s="250">
        <f>ROUND(I1134*H1134,2)</f>
        <v>0</v>
      </c>
      <c r="BL1134" s="18" t="s">
        <v>322</v>
      </c>
      <c r="BM1134" s="249" t="s">
        <v>1479</v>
      </c>
    </row>
    <row r="1135" s="2" customFormat="1">
      <c r="A1135" s="39"/>
      <c r="B1135" s="40"/>
      <c r="C1135" s="41"/>
      <c r="D1135" s="251" t="s">
        <v>134</v>
      </c>
      <c r="E1135" s="41"/>
      <c r="F1135" s="252" t="s">
        <v>1478</v>
      </c>
      <c r="G1135" s="41"/>
      <c r="H1135" s="41"/>
      <c r="I1135" s="145"/>
      <c r="J1135" s="41"/>
      <c r="K1135" s="41"/>
      <c r="L1135" s="45"/>
      <c r="M1135" s="253"/>
      <c r="N1135" s="254"/>
      <c r="O1135" s="92"/>
      <c r="P1135" s="92"/>
      <c r="Q1135" s="92"/>
      <c r="R1135" s="92"/>
      <c r="S1135" s="92"/>
      <c r="T1135" s="93"/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T1135" s="18" t="s">
        <v>134</v>
      </c>
      <c r="AU1135" s="18" t="s">
        <v>89</v>
      </c>
    </row>
    <row r="1136" s="2" customFormat="1" ht="16.5" customHeight="1">
      <c r="A1136" s="39"/>
      <c r="B1136" s="40"/>
      <c r="C1136" s="237" t="s">
        <v>1480</v>
      </c>
      <c r="D1136" s="237" t="s">
        <v>128</v>
      </c>
      <c r="E1136" s="238" t="s">
        <v>1481</v>
      </c>
      <c r="F1136" s="239" t="s">
        <v>1482</v>
      </c>
      <c r="G1136" s="240" t="s">
        <v>259</v>
      </c>
      <c r="H1136" s="241">
        <v>2</v>
      </c>
      <c r="I1136" s="242"/>
      <c r="J1136" s="243">
        <f>ROUND(I1136*H1136,2)</f>
        <v>0</v>
      </c>
      <c r="K1136" s="244"/>
      <c r="L1136" s="45"/>
      <c r="M1136" s="245" t="s">
        <v>1</v>
      </c>
      <c r="N1136" s="246" t="s">
        <v>44</v>
      </c>
      <c r="O1136" s="92"/>
      <c r="P1136" s="247">
        <f>O1136*H1136</f>
        <v>0</v>
      </c>
      <c r="Q1136" s="247">
        <v>0</v>
      </c>
      <c r="R1136" s="247">
        <f>Q1136*H1136</f>
        <v>0</v>
      </c>
      <c r="S1136" s="247">
        <v>0</v>
      </c>
      <c r="T1136" s="248">
        <f>S1136*H1136</f>
        <v>0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49" t="s">
        <v>322</v>
      </c>
      <c r="AT1136" s="249" t="s">
        <v>128</v>
      </c>
      <c r="AU1136" s="249" t="s">
        <v>89</v>
      </c>
      <c r="AY1136" s="18" t="s">
        <v>125</v>
      </c>
      <c r="BE1136" s="250">
        <f>IF(N1136="základní",J1136,0)</f>
        <v>0</v>
      </c>
      <c r="BF1136" s="250">
        <f>IF(N1136="snížená",J1136,0)</f>
        <v>0</v>
      </c>
      <c r="BG1136" s="250">
        <f>IF(N1136="zákl. přenesená",J1136,0)</f>
        <v>0</v>
      </c>
      <c r="BH1136" s="250">
        <f>IF(N1136="sníž. přenesená",J1136,0)</f>
        <v>0</v>
      </c>
      <c r="BI1136" s="250">
        <f>IF(N1136="nulová",J1136,0)</f>
        <v>0</v>
      </c>
      <c r="BJ1136" s="18" t="s">
        <v>87</v>
      </c>
      <c r="BK1136" s="250">
        <f>ROUND(I1136*H1136,2)</f>
        <v>0</v>
      </c>
      <c r="BL1136" s="18" t="s">
        <v>322</v>
      </c>
      <c r="BM1136" s="249" t="s">
        <v>1483</v>
      </c>
    </row>
    <row r="1137" s="2" customFormat="1">
      <c r="A1137" s="39"/>
      <c r="B1137" s="40"/>
      <c r="C1137" s="41"/>
      <c r="D1137" s="251" t="s">
        <v>134</v>
      </c>
      <c r="E1137" s="41"/>
      <c r="F1137" s="252" t="s">
        <v>1484</v>
      </c>
      <c r="G1137" s="41"/>
      <c r="H1137" s="41"/>
      <c r="I1137" s="145"/>
      <c r="J1137" s="41"/>
      <c r="K1137" s="41"/>
      <c r="L1137" s="45"/>
      <c r="M1137" s="253"/>
      <c r="N1137" s="254"/>
      <c r="O1137" s="92"/>
      <c r="P1137" s="92"/>
      <c r="Q1137" s="92"/>
      <c r="R1137" s="92"/>
      <c r="S1137" s="92"/>
      <c r="T1137" s="93"/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T1137" s="18" t="s">
        <v>134</v>
      </c>
      <c r="AU1137" s="18" t="s">
        <v>89</v>
      </c>
    </row>
    <row r="1138" s="2" customFormat="1" ht="16.5" customHeight="1">
      <c r="A1138" s="39"/>
      <c r="B1138" s="40"/>
      <c r="C1138" s="292" t="s">
        <v>1485</v>
      </c>
      <c r="D1138" s="292" t="s">
        <v>263</v>
      </c>
      <c r="E1138" s="293" t="s">
        <v>1486</v>
      </c>
      <c r="F1138" s="294" t="s">
        <v>1487</v>
      </c>
      <c r="G1138" s="295" t="s">
        <v>259</v>
      </c>
      <c r="H1138" s="296">
        <v>2</v>
      </c>
      <c r="I1138" s="297"/>
      <c r="J1138" s="298">
        <f>ROUND(I1138*H1138,2)</f>
        <v>0</v>
      </c>
      <c r="K1138" s="299"/>
      <c r="L1138" s="300"/>
      <c r="M1138" s="301" t="s">
        <v>1</v>
      </c>
      <c r="N1138" s="302" t="s">
        <v>44</v>
      </c>
      <c r="O1138" s="92"/>
      <c r="P1138" s="247">
        <f>O1138*H1138</f>
        <v>0</v>
      </c>
      <c r="Q1138" s="247">
        <v>0</v>
      </c>
      <c r="R1138" s="247">
        <f>Q1138*H1138</f>
        <v>0</v>
      </c>
      <c r="S1138" s="247">
        <v>0</v>
      </c>
      <c r="T1138" s="248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49" t="s">
        <v>434</v>
      </c>
      <c r="AT1138" s="249" t="s">
        <v>263</v>
      </c>
      <c r="AU1138" s="249" t="s">
        <v>89</v>
      </c>
      <c r="AY1138" s="18" t="s">
        <v>125</v>
      </c>
      <c r="BE1138" s="250">
        <f>IF(N1138="základní",J1138,0)</f>
        <v>0</v>
      </c>
      <c r="BF1138" s="250">
        <f>IF(N1138="snížená",J1138,0)</f>
        <v>0</v>
      </c>
      <c r="BG1138" s="250">
        <f>IF(N1138="zákl. přenesená",J1138,0)</f>
        <v>0</v>
      </c>
      <c r="BH1138" s="250">
        <f>IF(N1138="sníž. přenesená",J1138,0)</f>
        <v>0</v>
      </c>
      <c r="BI1138" s="250">
        <f>IF(N1138="nulová",J1138,0)</f>
        <v>0</v>
      </c>
      <c r="BJ1138" s="18" t="s">
        <v>87</v>
      </c>
      <c r="BK1138" s="250">
        <f>ROUND(I1138*H1138,2)</f>
        <v>0</v>
      </c>
      <c r="BL1138" s="18" t="s">
        <v>322</v>
      </c>
      <c r="BM1138" s="249" t="s">
        <v>1488</v>
      </c>
    </row>
    <row r="1139" s="2" customFormat="1">
      <c r="A1139" s="39"/>
      <c r="B1139" s="40"/>
      <c r="C1139" s="41"/>
      <c r="D1139" s="251" t="s">
        <v>134</v>
      </c>
      <c r="E1139" s="41"/>
      <c r="F1139" s="252" t="s">
        <v>1487</v>
      </c>
      <c r="G1139" s="41"/>
      <c r="H1139" s="41"/>
      <c r="I1139" s="145"/>
      <c r="J1139" s="41"/>
      <c r="K1139" s="41"/>
      <c r="L1139" s="45"/>
      <c r="M1139" s="253"/>
      <c r="N1139" s="254"/>
      <c r="O1139" s="92"/>
      <c r="P1139" s="92"/>
      <c r="Q1139" s="92"/>
      <c r="R1139" s="92"/>
      <c r="S1139" s="92"/>
      <c r="T1139" s="93"/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T1139" s="18" t="s">
        <v>134</v>
      </c>
      <c r="AU1139" s="18" t="s">
        <v>89</v>
      </c>
    </row>
    <row r="1140" s="2" customFormat="1" ht="21.75" customHeight="1">
      <c r="A1140" s="39"/>
      <c r="B1140" s="40"/>
      <c r="C1140" s="237" t="s">
        <v>1489</v>
      </c>
      <c r="D1140" s="237" t="s">
        <v>128</v>
      </c>
      <c r="E1140" s="238" t="s">
        <v>1490</v>
      </c>
      <c r="F1140" s="239" t="s">
        <v>1491</v>
      </c>
      <c r="G1140" s="240" t="s">
        <v>1492</v>
      </c>
      <c r="H1140" s="313"/>
      <c r="I1140" s="242"/>
      <c r="J1140" s="243">
        <f>ROUND(I1140*H1140,2)</f>
        <v>0</v>
      </c>
      <c r="K1140" s="244"/>
      <c r="L1140" s="45"/>
      <c r="M1140" s="245" t="s">
        <v>1</v>
      </c>
      <c r="N1140" s="246" t="s">
        <v>44</v>
      </c>
      <c r="O1140" s="92"/>
      <c r="P1140" s="247">
        <f>O1140*H1140</f>
        <v>0</v>
      </c>
      <c r="Q1140" s="247">
        <v>0</v>
      </c>
      <c r="R1140" s="247">
        <f>Q1140*H1140</f>
        <v>0</v>
      </c>
      <c r="S1140" s="247">
        <v>0</v>
      </c>
      <c r="T1140" s="248">
        <f>S1140*H1140</f>
        <v>0</v>
      </c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R1140" s="249" t="s">
        <v>322</v>
      </c>
      <c r="AT1140" s="249" t="s">
        <v>128</v>
      </c>
      <c r="AU1140" s="249" t="s">
        <v>89</v>
      </c>
      <c r="AY1140" s="18" t="s">
        <v>125</v>
      </c>
      <c r="BE1140" s="250">
        <f>IF(N1140="základní",J1140,0)</f>
        <v>0</v>
      </c>
      <c r="BF1140" s="250">
        <f>IF(N1140="snížená",J1140,0)</f>
        <v>0</v>
      </c>
      <c r="BG1140" s="250">
        <f>IF(N1140="zákl. přenesená",J1140,0)</f>
        <v>0</v>
      </c>
      <c r="BH1140" s="250">
        <f>IF(N1140="sníž. přenesená",J1140,0)</f>
        <v>0</v>
      </c>
      <c r="BI1140" s="250">
        <f>IF(N1140="nulová",J1140,0)</f>
        <v>0</v>
      </c>
      <c r="BJ1140" s="18" t="s">
        <v>87</v>
      </c>
      <c r="BK1140" s="250">
        <f>ROUND(I1140*H1140,2)</f>
        <v>0</v>
      </c>
      <c r="BL1140" s="18" t="s">
        <v>322</v>
      </c>
      <c r="BM1140" s="249" t="s">
        <v>1493</v>
      </c>
    </row>
    <row r="1141" s="2" customFormat="1">
      <c r="A1141" s="39"/>
      <c r="B1141" s="40"/>
      <c r="C1141" s="41"/>
      <c r="D1141" s="251" t="s">
        <v>134</v>
      </c>
      <c r="E1141" s="41"/>
      <c r="F1141" s="252" t="s">
        <v>1494</v>
      </c>
      <c r="G1141" s="41"/>
      <c r="H1141" s="41"/>
      <c r="I1141" s="145"/>
      <c r="J1141" s="41"/>
      <c r="K1141" s="41"/>
      <c r="L1141" s="45"/>
      <c r="M1141" s="253"/>
      <c r="N1141" s="254"/>
      <c r="O1141" s="92"/>
      <c r="P1141" s="92"/>
      <c r="Q1141" s="92"/>
      <c r="R1141" s="92"/>
      <c r="S1141" s="92"/>
      <c r="T1141" s="93"/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T1141" s="18" t="s">
        <v>134</v>
      </c>
      <c r="AU1141" s="18" t="s">
        <v>89</v>
      </c>
    </row>
    <row r="1142" s="12" customFormat="1" ht="22.8" customHeight="1">
      <c r="A1142" s="12"/>
      <c r="B1142" s="221"/>
      <c r="C1142" s="222"/>
      <c r="D1142" s="223" t="s">
        <v>78</v>
      </c>
      <c r="E1142" s="235" t="s">
        <v>1495</v>
      </c>
      <c r="F1142" s="235" t="s">
        <v>1496</v>
      </c>
      <c r="G1142" s="222"/>
      <c r="H1142" s="222"/>
      <c r="I1142" s="225"/>
      <c r="J1142" s="236">
        <f>BK1142</f>
        <v>0</v>
      </c>
      <c r="K1142" s="222"/>
      <c r="L1142" s="227"/>
      <c r="M1142" s="228"/>
      <c r="N1142" s="229"/>
      <c r="O1142" s="229"/>
      <c r="P1142" s="230">
        <f>SUM(P1143:P1236)</f>
        <v>0</v>
      </c>
      <c r="Q1142" s="229"/>
      <c r="R1142" s="230">
        <f>SUM(R1143:R1236)</f>
        <v>9.4731483900000004</v>
      </c>
      <c r="S1142" s="229"/>
      <c r="T1142" s="231">
        <f>SUM(T1143:T1236)</f>
        <v>0</v>
      </c>
      <c r="U1142" s="12"/>
      <c r="V1142" s="12"/>
      <c r="W1142" s="12"/>
      <c r="X1142" s="12"/>
      <c r="Y1142" s="12"/>
      <c r="Z1142" s="12"/>
      <c r="AA1142" s="12"/>
      <c r="AB1142" s="12"/>
      <c r="AC1142" s="12"/>
      <c r="AD1142" s="12"/>
      <c r="AE1142" s="12"/>
      <c r="AR1142" s="232" t="s">
        <v>89</v>
      </c>
      <c r="AT1142" s="233" t="s">
        <v>78</v>
      </c>
      <c r="AU1142" s="233" t="s">
        <v>87</v>
      </c>
      <c r="AY1142" s="232" t="s">
        <v>125</v>
      </c>
      <c r="BK1142" s="234">
        <f>SUM(BK1143:BK1236)</f>
        <v>0</v>
      </c>
    </row>
    <row r="1143" s="2" customFormat="1" ht="16.5" customHeight="1">
      <c r="A1143" s="39"/>
      <c r="B1143" s="40"/>
      <c r="C1143" s="237" t="s">
        <v>1497</v>
      </c>
      <c r="D1143" s="237" t="s">
        <v>128</v>
      </c>
      <c r="E1143" s="238" t="s">
        <v>1498</v>
      </c>
      <c r="F1143" s="239" t="s">
        <v>1499</v>
      </c>
      <c r="G1143" s="240" t="s">
        <v>316</v>
      </c>
      <c r="H1143" s="241">
        <v>282.08999999999997</v>
      </c>
      <c r="I1143" s="242"/>
      <c r="J1143" s="243">
        <f>ROUND(I1143*H1143,2)</f>
        <v>0</v>
      </c>
      <c r="K1143" s="244"/>
      <c r="L1143" s="45"/>
      <c r="M1143" s="245" t="s">
        <v>1</v>
      </c>
      <c r="N1143" s="246" t="s">
        <v>44</v>
      </c>
      <c r="O1143" s="92"/>
      <c r="P1143" s="247">
        <f>O1143*H1143</f>
        <v>0</v>
      </c>
      <c r="Q1143" s="247">
        <v>0</v>
      </c>
      <c r="R1143" s="247">
        <f>Q1143*H1143</f>
        <v>0</v>
      </c>
      <c r="S1143" s="247">
        <v>0</v>
      </c>
      <c r="T1143" s="248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49" t="s">
        <v>322</v>
      </c>
      <c r="AT1143" s="249" t="s">
        <v>128</v>
      </c>
      <c r="AU1143" s="249" t="s">
        <v>89</v>
      </c>
      <c r="AY1143" s="18" t="s">
        <v>125</v>
      </c>
      <c r="BE1143" s="250">
        <f>IF(N1143="základní",J1143,0)</f>
        <v>0</v>
      </c>
      <c r="BF1143" s="250">
        <f>IF(N1143="snížená",J1143,0)</f>
        <v>0</v>
      </c>
      <c r="BG1143" s="250">
        <f>IF(N1143="zákl. přenesená",J1143,0)</f>
        <v>0</v>
      </c>
      <c r="BH1143" s="250">
        <f>IF(N1143="sníž. přenesená",J1143,0)</f>
        <v>0</v>
      </c>
      <c r="BI1143" s="250">
        <f>IF(N1143="nulová",J1143,0)</f>
        <v>0</v>
      </c>
      <c r="BJ1143" s="18" t="s">
        <v>87</v>
      </c>
      <c r="BK1143" s="250">
        <f>ROUND(I1143*H1143,2)</f>
        <v>0</v>
      </c>
      <c r="BL1143" s="18" t="s">
        <v>322</v>
      </c>
      <c r="BM1143" s="249" t="s">
        <v>1500</v>
      </c>
    </row>
    <row r="1144" s="2" customFormat="1">
      <c r="A1144" s="39"/>
      <c r="B1144" s="40"/>
      <c r="C1144" s="41"/>
      <c r="D1144" s="251" t="s">
        <v>134</v>
      </c>
      <c r="E1144" s="41"/>
      <c r="F1144" s="252" t="s">
        <v>1501</v>
      </c>
      <c r="G1144" s="41"/>
      <c r="H1144" s="41"/>
      <c r="I1144" s="145"/>
      <c r="J1144" s="41"/>
      <c r="K1144" s="41"/>
      <c r="L1144" s="45"/>
      <c r="M1144" s="253"/>
      <c r="N1144" s="254"/>
      <c r="O1144" s="92"/>
      <c r="P1144" s="92"/>
      <c r="Q1144" s="92"/>
      <c r="R1144" s="92"/>
      <c r="S1144" s="92"/>
      <c r="T1144" s="93"/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T1144" s="18" t="s">
        <v>134</v>
      </c>
      <c r="AU1144" s="18" t="s">
        <v>89</v>
      </c>
    </row>
    <row r="1145" s="13" customFormat="1">
      <c r="A1145" s="13"/>
      <c r="B1145" s="255"/>
      <c r="C1145" s="256"/>
      <c r="D1145" s="251" t="s">
        <v>136</v>
      </c>
      <c r="E1145" s="257" t="s">
        <v>1</v>
      </c>
      <c r="F1145" s="258" t="s">
        <v>801</v>
      </c>
      <c r="G1145" s="256"/>
      <c r="H1145" s="259">
        <v>14.560000000000001</v>
      </c>
      <c r="I1145" s="260"/>
      <c r="J1145" s="256"/>
      <c r="K1145" s="256"/>
      <c r="L1145" s="261"/>
      <c r="M1145" s="262"/>
      <c r="N1145" s="263"/>
      <c r="O1145" s="263"/>
      <c r="P1145" s="263"/>
      <c r="Q1145" s="263"/>
      <c r="R1145" s="263"/>
      <c r="S1145" s="263"/>
      <c r="T1145" s="264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65" t="s">
        <v>136</v>
      </c>
      <c r="AU1145" s="265" t="s">
        <v>89</v>
      </c>
      <c r="AV1145" s="13" t="s">
        <v>89</v>
      </c>
      <c r="AW1145" s="13" t="s">
        <v>34</v>
      </c>
      <c r="AX1145" s="13" t="s">
        <v>79</v>
      </c>
      <c r="AY1145" s="265" t="s">
        <v>125</v>
      </c>
    </row>
    <row r="1146" s="13" customFormat="1">
      <c r="A1146" s="13"/>
      <c r="B1146" s="255"/>
      <c r="C1146" s="256"/>
      <c r="D1146" s="251" t="s">
        <v>136</v>
      </c>
      <c r="E1146" s="257" t="s">
        <v>1</v>
      </c>
      <c r="F1146" s="258" t="s">
        <v>802</v>
      </c>
      <c r="G1146" s="256"/>
      <c r="H1146" s="259">
        <v>109.38</v>
      </c>
      <c r="I1146" s="260"/>
      <c r="J1146" s="256"/>
      <c r="K1146" s="256"/>
      <c r="L1146" s="261"/>
      <c r="M1146" s="262"/>
      <c r="N1146" s="263"/>
      <c r="O1146" s="263"/>
      <c r="P1146" s="263"/>
      <c r="Q1146" s="263"/>
      <c r="R1146" s="263"/>
      <c r="S1146" s="263"/>
      <c r="T1146" s="264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65" t="s">
        <v>136</v>
      </c>
      <c r="AU1146" s="265" t="s">
        <v>89</v>
      </c>
      <c r="AV1146" s="13" t="s">
        <v>89</v>
      </c>
      <c r="AW1146" s="13" t="s">
        <v>34</v>
      </c>
      <c r="AX1146" s="13" t="s">
        <v>79</v>
      </c>
      <c r="AY1146" s="265" t="s">
        <v>125</v>
      </c>
    </row>
    <row r="1147" s="13" customFormat="1">
      <c r="A1147" s="13"/>
      <c r="B1147" s="255"/>
      <c r="C1147" s="256"/>
      <c r="D1147" s="251" t="s">
        <v>136</v>
      </c>
      <c r="E1147" s="257" t="s">
        <v>1</v>
      </c>
      <c r="F1147" s="258" t="s">
        <v>803</v>
      </c>
      <c r="G1147" s="256"/>
      <c r="H1147" s="259">
        <v>51.030000000000001</v>
      </c>
      <c r="I1147" s="260"/>
      <c r="J1147" s="256"/>
      <c r="K1147" s="256"/>
      <c r="L1147" s="261"/>
      <c r="M1147" s="262"/>
      <c r="N1147" s="263"/>
      <c r="O1147" s="263"/>
      <c r="P1147" s="263"/>
      <c r="Q1147" s="263"/>
      <c r="R1147" s="263"/>
      <c r="S1147" s="263"/>
      <c r="T1147" s="264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65" t="s">
        <v>136</v>
      </c>
      <c r="AU1147" s="265" t="s">
        <v>89</v>
      </c>
      <c r="AV1147" s="13" t="s">
        <v>89</v>
      </c>
      <c r="AW1147" s="13" t="s">
        <v>34</v>
      </c>
      <c r="AX1147" s="13" t="s">
        <v>79</v>
      </c>
      <c r="AY1147" s="265" t="s">
        <v>125</v>
      </c>
    </row>
    <row r="1148" s="13" customFormat="1">
      <c r="A1148" s="13"/>
      <c r="B1148" s="255"/>
      <c r="C1148" s="256"/>
      <c r="D1148" s="251" t="s">
        <v>136</v>
      </c>
      <c r="E1148" s="257" t="s">
        <v>1</v>
      </c>
      <c r="F1148" s="258" t="s">
        <v>804</v>
      </c>
      <c r="G1148" s="256"/>
      <c r="H1148" s="259">
        <v>52.200000000000003</v>
      </c>
      <c r="I1148" s="260"/>
      <c r="J1148" s="256"/>
      <c r="K1148" s="256"/>
      <c r="L1148" s="261"/>
      <c r="M1148" s="262"/>
      <c r="N1148" s="263"/>
      <c r="O1148" s="263"/>
      <c r="P1148" s="263"/>
      <c r="Q1148" s="263"/>
      <c r="R1148" s="263"/>
      <c r="S1148" s="263"/>
      <c r="T1148" s="264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65" t="s">
        <v>136</v>
      </c>
      <c r="AU1148" s="265" t="s">
        <v>89</v>
      </c>
      <c r="AV1148" s="13" t="s">
        <v>89</v>
      </c>
      <c r="AW1148" s="13" t="s">
        <v>34</v>
      </c>
      <c r="AX1148" s="13" t="s">
        <v>79</v>
      </c>
      <c r="AY1148" s="265" t="s">
        <v>125</v>
      </c>
    </row>
    <row r="1149" s="13" customFormat="1">
      <c r="A1149" s="13"/>
      <c r="B1149" s="255"/>
      <c r="C1149" s="256"/>
      <c r="D1149" s="251" t="s">
        <v>136</v>
      </c>
      <c r="E1149" s="257" t="s">
        <v>1</v>
      </c>
      <c r="F1149" s="258" t="s">
        <v>805</v>
      </c>
      <c r="G1149" s="256"/>
      <c r="H1149" s="259">
        <v>54.920000000000002</v>
      </c>
      <c r="I1149" s="260"/>
      <c r="J1149" s="256"/>
      <c r="K1149" s="256"/>
      <c r="L1149" s="261"/>
      <c r="M1149" s="262"/>
      <c r="N1149" s="263"/>
      <c r="O1149" s="263"/>
      <c r="P1149" s="263"/>
      <c r="Q1149" s="263"/>
      <c r="R1149" s="263"/>
      <c r="S1149" s="263"/>
      <c r="T1149" s="264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65" t="s">
        <v>136</v>
      </c>
      <c r="AU1149" s="265" t="s">
        <v>89</v>
      </c>
      <c r="AV1149" s="13" t="s">
        <v>89</v>
      </c>
      <c r="AW1149" s="13" t="s">
        <v>34</v>
      </c>
      <c r="AX1149" s="13" t="s">
        <v>79</v>
      </c>
      <c r="AY1149" s="265" t="s">
        <v>125</v>
      </c>
    </row>
    <row r="1150" s="14" customFormat="1">
      <c r="A1150" s="14"/>
      <c r="B1150" s="266"/>
      <c r="C1150" s="267"/>
      <c r="D1150" s="251" t="s">
        <v>136</v>
      </c>
      <c r="E1150" s="268" t="s">
        <v>1</v>
      </c>
      <c r="F1150" s="269" t="s">
        <v>167</v>
      </c>
      <c r="G1150" s="267"/>
      <c r="H1150" s="270">
        <v>282.09000000000003</v>
      </c>
      <c r="I1150" s="271"/>
      <c r="J1150" s="267"/>
      <c r="K1150" s="267"/>
      <c r="L1150" s="272"/>
      <c r="M1150" s="273"/>
      <c r="N1150" s="274"/>
      <c r="O1150" s="274"/>
      <c r="P1150" s="274"/>
      <c r="Q1150" s="274"/>
      <c r="R1150" s="274"/>
      <c r="S1150" s="274"/>
      <c r="T1150" s="275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76" t="s">
        <v>136</v>
      </c>
      <c r="AU1150" s="276" t="s">
        <v>89</v>
      </c>
      <c r="AV1150" s="14" t="s">
        <v>132</v>
      </c>
      <c r="AW1150" s="14" t="s">
        <v>34</v>
      </c>
      <c r="AX1150" s="14" t="s">
        <v>87</v>
      </c>
      <c r="AY1150" s="276" t="s">
        <v>125</v>
      </c>
    </row>
    <row r="1151" s="2" customFormat="1" ht="16.5" customHeight="1">
      <c r="A1151" s="39"/>
      <c r="B1151" s="40"/>
      <c r="C1151" s="237" t="s">
        <v>1502</v>
      </c>
      <c r="D1151" s="237" t="s">
        <v>128</v>
      </c>
      <c r="E1151" s="238" t="s">
        <v>1503</v>
      </c>
      <c r="F1151" s="239" t="s">
        <v>1504</v>
      </c>
      <c r="G1151" s="240" t="s">
        <v>316</v>
      </c>
      <c r="H1151" s="241">
        <v>282.08999999999997</v>
      </c>
      <c r="I1151" s="242"/>
      <c r="J1151" s="243">
        <f>ROUND(I1151*H1151,2)</f>
        <v>0</v>
      </c>
      <c r="K1151" s="244"/>
      <c r="L1151" s="45"/>
      <c r="M1151" s="245" t="s">
        <v>1</v>
      </c>
      <c r="N1151" s="246" t="s">
        <v>44</v>
      </c>
      <c r="O1151" s="92"/>
      <c r="P1151" s="247">
        <f>O1151*H1151</f>
        <v>0</v>
      </c>
      <c r="Q1151" s="247">
        <v>0.00029999999999999997</v>
      </c>
      <c r="R1151" s="247">
        <f>Q1151*H1151</f>
        <v>0.08462699999999998</v>
      </c>
      <c r="S1151" s="247">
        <v>0</v>
      </c>
      <c r="T1151" s="248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49" t="s">
        <v>322</v>
      </c>
      <c r="AT1151" s="249" t="s">
        <v>128</v>
      </c>
      <c r="AU1151" s="249" t="s">
        <v>89</v>
      </c>
      <c r="AY1151" s="18" t="s">
        <v>125</v>
      </c>
      <c r="BE1151" s="250">
        <f>IF(N1151="základní",J1151,0)</f>
        <v>0</v>
      </c>
      <c r="BF1151" s="250">
        <f>IF(N1151="snížená",J1151,0)</f>
        <v>0</v>
      </c>
      <c r="BG1151" s="250">
        <f>IF(N1151="zákl. přenesená",J1151,0)</f>
        <v>0</v>
      </c>
      <c r="BH1151" s="250">
        <f>IF(N1151="sníž. přenesená",J1151,0)</f>
        <v>0</v>
      </c>
      <c r="BI1151" s="250">
        <f>IF(N1151="nulová",J1151,0)</f>
        <v>0</v>
      </c>
      <c r="BJ1151" s="18" t="s">
        <v>87</v>
      </c>
      <c r="BK1151" s="250">
        <f>ROUND(I1151*H1151,2)</f>
        <v>0</v>
      </c>
      <c r="BL1151" s="18" t="s">
        <v>322</v>
      </c>
      <c r="BM1151" s="249" t="s">
        <v>1505</v>
      </c>
    </row>
    <row r="1152" s="2" customFormat="1">
      <c r="A1152" s="39"/>
      <c r="B1152" s="40"/>
      <c r="C1152" s="41"/>
      <c r="D1152" s="251" t="s">
        <v>134</v>
      </c>
      <c r="E1152" s="41"/>
      <c r="F1152" s="252" t="s">
        <v>1506</v>
      </c>
      <c r="G1152" s="41"/>
      <c r="H1152" s="41"/>
      <c r="I1152" s="145"/>
      <c r="J1152" s="41"/>
      <c r="K1152" s="41"/>
      <c r="L1152" s="45"/>
      <c r="M1152" s="253"/>
      <c r="N1152" s="254"/>
      <c r="O1152" s="92"/>
      <c r="P1152" s="92"/>
      <c r="Q1152" s="92"/>
      <c r="R1152" s="92"/>
      <c r="S1152" s="92"/>
      <c r="T1152" s="93"/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T1152" s="18" t="s">
        <v>134</v>
      </c>
      <c r="AU1152" s="18" t="s">
        <v>89</v>
      </c>
    </row>
    <row r="1153" s="13" customFormat="1">
      <c r="A1153" s="13"/>
      <c r="B1153" s="255"/>
      <c r="C1153" s="256"/>
      <c r="D1153" s="251" t="s">
        <v>136</v>
      </c>
      <c r="E1153" s="257" t="s">
        <v>1</v>
      </c>
      <c r="F1153" s="258" t="s">
        <v>801</v>
      </c>
      <c r="G1153" s="256"/>
      <c r="H1153" s="259">
        <v>14.560000000000001</v>
      </c>
      <c r="I1153" s="260"/>
      <c r="J1153" s="256"/>
      <c r="K1153" s="256"/>
      <c r="L1153" s="261"/>
      <c r="M1153" s="262"/>
      <c r="N1153" s="263"/>
      <c r="O1153" s="263"/>
      <c r="P1153" s="263"/>
      <c r="Q1153" s="263"/>
      <c r="R1153" s="263"/>
      <c r="S1153" s="263"/>
      <c r="T1153" s="264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65" t="s">
        <v>136</v>
      </c>
      <c r="AU1153" s="265" t="s">
        <v>89</v>
      </c>
      <c r="AV1153" s="13" t="s">
        <v>89</v>
      </c>
      <c r="AW1153" s="13" t="s">
        <v>34</v>
      </c>
      <c r="AX1153" s="13" t="s">
        <v>79</v>
      </c>
      <c r="AY1153" s="265" t="s">
        <v>125</v>
      </c>
    </row>
    <row r="1154" s="13" customFormat="1">
      <c r="A1154" s="13"/>
      <c r="B1154" s="255"/>
      <c r="C1154" s="256"/>
      <c r="D1154" s="251" t="s">
        <v>136</v>
      </c>
      <c r="E1154" s="257" t="s">
        <v>1</v>
      </c>
      <c r="F1154" s="258" t="s">
        <v>802</v>
      </c>
      <c r="G1154" s="256"/>
      <c r="H1154" s="259">
        <v>109.38</v>
      </c>
      <c r="I1154" s="260"/>
      <c r="J1154" s="256"/>
      <c r="K1154" s="256"/>
      <c r="L1154" s="261"/>
      <c r="M1154" s="262"/>
      <c r="N1154" s="263"/>
      <c r="O1154" s="263"/>
      <c r="P1154" s="263"/>
      <c r="Q1154" s="263"/>
      <c r="R1154" s="263"/>
      <c r="S1154" s="263"/>
      <c r="T1154" s="264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65" t="s">
        <v>136</v>
      </c>
      <c r="AU1154" s="265" t="s">
        <v>89</v>
      </c>
      <c r="AV1154" s="13" t="s">
        <v>89</v>
      </c>
      <c r="AW1154" s="13" t="s">
        <v>34</v>
      </c>
      <c r="AX1154" s="13" t="s">
        <v>79</v>
      </c>
      <c r="AY1154" s="265" t="s">
        <v>125</v>
      </c>
    </row>
    <row r="1155" s="13" customFormat="1">
      <c r="A1155" s="13"/>
      <c r="B1155" s="255"/>
      <c r="C1155" s="256"/>
      <c r="D1155" s="251" t="s">
        <v>136</v>
      </c>
      <c r="E1155" s="257" t="s">
        <v>1</v>
      </c>
      <c r="F1155" s="258" t="s">
        <v>803</v>
      </c>
      <c r="G1155" s="256"/>
      <c r="H1155" s="259">
        <v>51.030000000000001</v>
      </c>
      <c r="I1155" s="260"/>
      <c r="J1155" s="256"/>
      <c r="K1155" s="256"/>
      <c r="L1155" s="261"/>
      <c r="M1155" s="262"/>
      <c r="N1155" s="263"/>
      <c r="O1155" s="263"/>
      <c r="P1155" s="263"/>
      <c r="Q1155" s="263"/>
      <c r="R1155" s="263"/>
      <c r="S1155" s="263"/>
      <c r="T1155" s="264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65" t="s">
        <v>136</v>
      </c>
      <c r="AU1155" s="265" t="s">
        <v>89</v>
      </c>
      <c r="AV1155" s="13" t="s">
        <v>89</v>
      </c>
      <c r="AW1155" s="13" t="s">
        <v>34</v>
      </c>
      <c r="AX1155" s="13" t="s">
        <v>79</v>
      </c>
      <c r="AY1155" s="265" t="s">
        <v>125</v>
      </c>
    </row>
    <row r="1156" s="13" customFormat="1">
      <c r="A1156" s="13"/>
      <c r="B1156" s="255"/>
      <c r="C1156" s="256"/>
      <c r="D1156" s="251" t="s">
        <v>136</v>
      </c>
      <c r="E1156" s="257" t="s">
        <v>1</v>
      </c>
      <c r="F1156" s="258" t="s">
        <v>804</v>
      </c>
      <c r="G1156" s="256"/>
      <c r="H1156" s="259">
        <v>52.200000000000003</v>
      </c>
      <c r="I1156" s="260"/>
      <c r="J1156" s="256"/>
      <c r="K1156" s="256"/>
      <c r="L1156" s="261"/>
      <c r="M1156" s="262"/>
      <c r="N1156" s="263"/>
      <c r="O1156" s="263"/>
      <c r="P1156" s="263"/>
      <c r="Q1156" s="263"/>
      <c r="R1156" s="263"/>
      <c r="S1156" s="263"/>
      <c r="T1156" s="264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65" t="s">
        <v>136</v>
      </c>
      <c r="AU1156" s="265" t="s">
        <v>89</v>
      </c>
      <c r="AV1156" s="13" t="s">
        <v>89</v>
      </c>
      <c r="AW1156" s="13" t="s">
        <v>34</v>
      </c>
      <c r="AX1156" s="13" t="s">
        <v>79</v>
      </c>
      <c r="AY1156" s="265" t="s">
        <v>125</v>
      </c>
    </row>
    <row r="1157" s="13" customFormat="1">
      <c r="A1157" s="13"/>
      <c r="B1157" s="255"/>
      <c r="C1157" s="256"/>
      <c r="D1157" s="251" t="s">
        <v>136</v>
      </c>
      <c r="E1157" s="257" t="s">
        <v>1</v>
      </c>
      <c r="F1157" s="258" t="s">
        <v>805</v>
      </c>
      <c r="G1157" s="256"/>
      <c r="H1157" s="259">
        <v>54.920000000000002</v>
      </c>
      <c r="I1157" s="260"/>
      <c r="J1157" s="256"/>
      <c r="K1157" s="256"/>
      <c r="L1157" s="261"/>
      <c r="M1157" s="262"/>
      <c r="N1157" s="263"/>
      <c r="O1157" s="263"/>
      <c r="P1157" s="263"/>
      <c r="Q1157" s="263"/>
      <c r="R1157" s="263"/>
      <c r="S1157" s="263"/>
      <c r="T1157" s="264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65" t="s">
        <v>136</v>
      </c>
      <c r="AU1157" s="265" t="s">
        <v>89</v>
      </c>
      <c r="AV1157" s="13" t="s">
        <v>89</v>
      </c>
      <c r="AW1157" s="13" t="s">
        <v>34</v>
      </c>
      <c r="AX1157" s="13" t="s">
        <v>79</v>
      </c>
      <c r="AY1157" s="265" t="s">
        <v>125</v>
      </c>
    </row>
    <row r="1158" s="14" customFormat="1">
      <c r="A1158" s="14"/>
      <c r="B1158" s="266"/>
      <c r="C1158" s="267"/>
      <c r="D1158" s="251" t="s">
        <v>136</v>
      </c>
      <c r="E1158" s="268" t="s">
        <v>1</v>
      </c>
      <c r="F1158" s="269" t="s">
        <v>167</v>
      </c>
      <c r="G1158" s="267"/>
      <c r="H1158" s="270">
        <v>282.08999999999997</v>
      </c>
      <c r="I1158" s="271"/>
      <c r="J1158" s="267"/>
      <c r="K1158" s="267"/>
      <c r="L1158" s="272"/>
      <c r="M1158" s="273"/>
      <c r="N1158" s="274"/>
      <c r="O1158" s="274"/>
      <c r="P1158" s="274"/>
      <c r="Q1158" s="274"/>
      <c r="R1158" s="274"/>
      <c r="S1158" s="274"/>
      <c r="T1158" s="275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76" t="s">
        <v>136</v>
      </c>
      <c r="AU1158" s="276" t="s">
        <v>89</v>
      </c>
      <c r="AV1158" s="14" t="s">
        <v>132</v>
      </c>
      <c r="AW1158" s="14" t="s">
        <v>34</v>
      </c>
      <c r="AX1158" s="14" t="s">
        <v>87</v>
      </c>
      <c r="AY1158" s="276" t="s">
        <v>125</v>
      </c>
    </row>
    <row r="1159" s="2" customFormat="1" ht="21.75" customHeight="1">
      <c r="A1159" s="39"/>
      <c r="B1159" s="40"/>
      <c r="C1159" s="237" t="s">
        <v>1507</v>
      </c>
      <c r="D1159" s="237" t="s">
        <v>128</v>
      </c>
      <c r="E1159" s="238" t="s">
        <v>1508</v>
      </c>
      <c r="F1159" s="239" t="s">
        <v>1509</v>
      </c>
      <c r="G1159" s="240" t="s">
        <v>259</v>
      </c>
      <c r="H1159" s="241">
        <v>203.39500000000001</v>
      </c>
      <c r="I1159" s="242"/>
      <c r="J1159" s="243">
        <f>ROUND(I1159*H1159,2)</f>
        <v>0</v>
      </c>
      <c r="K1159" s="244"/>
      <c r="L1159" s="45"/>
      <c r="M1159" s="245" t="s">
        <v>1</v>
      </c>
      <c r="N1159" s="246" t="s">
        <v>44</v>
      </c>
      <c r="O1159" s="92"/>
      <c r="P1159" s="247">
        <f>O1159*H1159</f>
        <v>0</v>
      </c>
      <c r="Q1159" s="247">
        <v>0.00058</v>
      </c>
      <c r="R1159" s="247">
        <f>Q1159*H1159</f>
        <v>0.11796910000000001</v>
      </c>
      <c r="S1159" s="247">
        <v>0</v>
      </c>
      <c r="T1159" s="248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49" t="s">
        <v>322</v>
      </c>
      <c r="AT1159" s="249" t="s">
        <v>128</v>
      </c>
      <c r="AU1159" s="249" t="s">
        <v>89</v>
      </c>
      <c r="AY1159" s="18" t="s">
        <v>125</v>
      </c>
      <c r="BE1159" s="250">
        <f>IF(N1159="základní",J1159,0)</f>
        <v>0</v>
      </c>
      <c r="BF1159" s="250">
        <f>IF(N1159="snížená",J1159,0)</f>
        <v>0</v>
      </c>
      <c r="BG1159" s="250">
        <f>IF(N1159="zákl. přenesená",J1159,0)</f>
        <v>0</v>
      </c>
      <c r="BH1159" s="250">
        <f>IF(N1159="sníž. přenesená",J1159,0)</f>
        <v>0</v>
      </c>
      <c r="BI1159" s="250">
        <f>IF(N1159="nulová",J1159,0)</f>
        <v>0</v>
      </c>
      <c r="BJ1159" s="18" t="s">
        <v>87</v>
      </c>
      <c r="BK1159" s="250">
        <f>ROUND(I1159*H1159,2)</f>
        <v>0</v>
      </c>
      <c r="BL1159" s="18" t="s">
        <v>322</v>
      </c>
      <c r="BM1159" s="249" t="s">
        <v>1510</v>
      </c>
    </row>
    <row r="1160" s="2" customFormat="1">
      <c r="A1160" s="39"/>
      <c r="B1160" s="40"/>
      <c r="C1160" s="41"/>
      <c r="D1160" s="251" t="s">
        <v>134</v>
      </c>
      <c r="E1160" s="41"/>
      <c r="F1160" s="252" t="s">
        <v>1511</v>
      </c>
      <c r="G1160" s="41"/>
      <c r="H1160" s="41"/>
      <c r="I1160" s="145"/>
      <c r="J1160" s="41"/>
      <c r="K1160" s="41"/>
      <c r="L1160" s="45"/>
      <c r="M1160" s="253"/>
      <c r="N1160" s="254"/>
      <c r="O1160" s="92"/>
      <c r="P1160" s="92"/>
      <c r="Q1160" s="92"/>
      <c r="R1160" s="92"/>
      <c r="S1160" s="92"/>
      <c r="T1160" s="93"/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T1160" s="18" t="s">
        <v>134</v>
      </c>
      <c r="AU1160" s="18" t="s">
        <v>89</v>
      </c>
    </row>
    <row r="1161" s="13" customFormat="1">
      <c r="A1161" s="13"/>
      <c r="B1161" s="255"/>
      <c r="C1161" s="256"/>
      <c r="D1161" s="251" t="s">
        <v>136</v>
      </c>
      <c r="E1161" s="257" t="s">
        <v>1</v>
      </c>
      <c r="F1161" s="258" t="s">
        <v>1512</v>
      </c>
      <c r="G1161" s="256"/>
      <c r="H1161" s="259">
        <v>14.449999999999999</v>
      </c>
      <c r="I1161" s="260"/>
      <c r="J1161" s="256"/>
      <c r="K1161" s="256"/>
      <c r="L1161" s="261"/>
      <c r="M1161" s="262"/>
      <c r="N1161" s="263"/>
      <c r="O1161" s="263"/>
      <c r="P1161" s="263"/>
      <c r="Q1161" s="263"/>
      <c r="R1161" s="263"/>
      <c r="S1161" s="263"/>
      <c r="T1161" s="264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65" t="s">
        <v>136</v>
      </c>
      <c r="AU1161" s="265" t="s">
        <v>89</v>
      </c>
      <c r="AV1161" s="13" t="s">
        <v>89</v>
      </c>
      <c r="AW1161" s="13" t="s">
        <v>34</v>
      </c>
      <c r="AX1161" s="13" t="s">
        <v>79</v>
      </c>
      <c r="AY1161" s="265" t="s">
        <v>125</v>
      </c>
    </row>
    <row r="1162" s="13" customFormat="1">
      <c r="A1162" s="13"/>
      <c r="B1162" s="255"/>
      <c r="C1162" s="256"/>
      <c r="D1162" s="251" t="s">
        <v>136</v>
      </c>
      <c r="E1162" s="257" t="s">
        <v>1</v>
      </c>
      <c r="F1162" s="258" t="s">
        <v>1513</v>
      </c>
      <c r="G1162" s="256"/>
      <c r="H1162" s="259">
        <v>8.4499999999999993</v>
      </c>
      <c r="I1162" s="260"/>
      <c r="J1162" s="256"/>
      <c r="K1162" s="256"/>
      <c r="L1162" s="261"/>
      <c r="M1162" s="262"/>
      <c r="N1162" s="263"/>
      <c r="O1162" s="263"/>
      <c r="P1162" s="263"/>
      <c r="Q1162" s="263"/>
      <c r="R1162" s="263"/>
      <c r="S1162" s="263"/>
      <c r="T1162" s="264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65" t="s">
        <v>136</v>
      </c>
      <c r="AU1162" s="265" t="s">
        <v>89</v>
      </c>
      <c r="AV1162" s="13" t="s">
        <v>89</v>
      </c>
      <c r="AW1162" s="13" t="s">
        <v>34</v>
      </c>
      <c r="AX1162" s="13" t="s">
        <v>79</v>
      </c>
      <c r="AY1162" s="265" t="s">
        <v>125</v>
      </c>
    </row>
    <row r="1163" s="13" customFormat="1">
      <c r="A1163" s="13"/>
      <c r="B1163" s="255"/>
      <c r="C1163" s="256"/>
      <c r="D1163" s="251" t="s">
        <v>136</v>
      </c>
      <c r="E1163" s="257" t="s">
        <v>1</v>
      </c>
      <c r="F1163" s="258" t="s">
        <v>1514</v>
      </c>
      <c r="G1163" s="256"/>
      <c r="H1163" s="259">
        <v>11.85</v>
      </c>
      <c r="I1163" s="260"/>
      <c r="J1163" s="256"/>
      <c r="K1163" s="256"/>
      <c r="L1163" s="261"/>
      <c r="M1163" s="262"/>
      <c r="N1163" s="263"/>
      <c r="O1163" s="263"/>
      <c r="P1163" s="263"/>
      <c r="Q1163" s="263"/>
      <c r="R1163" s="263"/>
      <c r="S1163" s="263"/>
      <c r="T1163" s="264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65" t="s">
        <v>136</v>
      </c>
      <c r="AU1163" s="265" t="s">
        <v>89</v>
      </c>
      <c r="AV1163" s="13" t="s">
        <v>89</v>
      </c>
      <c r="AW1163" s="13" t="s">
        <v>34</v>
      </c>
      <c r="AX1163" s="13" t="s">
        <v>79</v>
      </c>
      <c r="AY1163" s="265" t="s">
        <v>125</v>
      </c>
    </row>
    <row r="1164" s="13" customFormat="1">
      <c r="A1164" s="13"/>
      <c r="B1164" s="255"/>
      <c r="C1164" s="256"/>
      <c r="D1164" s="251" t="s">
        <v>136</v>
      </c>
      <c r="E1164" s="257" t="s">
        <v>1</v>
      </c>
      <c r="F1164" s="258" t="s">
        <v>1515</v>
      </c>
      <c r="G1164" s="256"/>
      <c r="H1164" s="259">
        <v>5.7000000000000002</v>
      </c>
      <c r="I1164" s="260"/>
      <c r="J1164" s="256"/>
      <c r="K1164" s="256"/>
      <c r="L1164" s="261"/>
      <c r="M1164" s="262"/>
      <c r="N1164" s="263"/>
      <c r="O1164" s="263"/>
      <c r="P1164" s="263"/>
      <c r="Q1164" s="263"/>
      <c r="R1164" s="263"/>
      <c r="S1164" s="263"/>
      <c r="T1164" s="264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65" t="s">
        <v>136</v>
      </c>
      <c r="AU1164" s="265" t="s">
        <v>89</v>
      </c>
      <c r="AV1164" s="13" t="s">
        <v>89</v>
      </c>
      <c r="AW1164" s="13" t="s">
        <v>34</v>
      </c>
      <c r="AX1164" s="13" t="s">
        <v>79</v>
      </c>
      <c r="AY1164" s="265" t="s">
        <v>125</v>
      </c>
    </row>
    <row r="1165" s="15" customFormat="1">
      <c r="A1165" s="15"/>
      <c r="B1165" s="281"/>
      <c r="C1165" s="282"/>
      <c r="D1165" s="251" t="s">
        <v>136</v>
      </c>
      <c r="E1165" s="283" t="s">
        <v>1</v>
      </c>
      <c r="F1165" s="284" t="s">
        <v>247</v>
      </c>
      <c r="G1165" s="282"/>
      <c r="H1165" s="285">
        <v>40.450000000000003</v>
      </c>
      <c r="I1165" s="286"/>
      <c r="J1165" s="282"/>
      <c r="K1165" s="282"/>
      <c r="L1165" s="287"/>
      <c r="M1165" s="288"/>
      <c r="N1165" s="289"/>
      <c r="O1165" s="289"/>
      <c r="P1165" s="289"/>
      <c r="Q1165" s="289"/>
      <c r="R1165" s="289"/>
      <c r="S1165" s="289"/>
      <c r="T1165" s="290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91" t="s">
        <v>136</v>
      </c>
      <c r="AU1165" s="291" t="s">
        <v>89</v>
      </c>
      <c r="AV1165" s="15" t="s">
        <v>145</v>
      </c>
      <c r="AW1165" s="15" t="s">
        <v>34</v>
      </c>
      <c r="AX1165" s="15" t="s">
        <v>79</v>
      </c>
      <c r="AY1165" s="291" t="s">
        <v>125</v>
      </c>
    </row>
    <row r="1166" s="13" customFormat="1">
      <c r="A1166" s="13"/>
      <c r="B1166" s="255"/>
      <c r="C1166" s="256"/>
      <c r="D1166" s="251" t="s">
        <v>136</v>
      </c>
      <c r="E1166" s="257" t="s">
        <v>1</v>
      </c>
      <c r="F1166" s="258" t="s">
        <v>1516</v>
      </c>
      <c r="G1166" s="256"/>
      <c r="H1166" s="259">
        <v>13.800000000000001</v>
      </c>
      <c r="I1166" s="260"/>
      <c r="J1166" s="256"/>
      <c r="K1166" s="256"/>
      <c r="L1166" s="261"/>
      <c r="M1166" s="262"/>
      <c r="N1166" s="263"/>
      <c r="O1166" s="263"/>
      <c r="P1166" s="263"/>
      <c r="Q1166" s="263"/>
      <c r="R1166" s="263"/>
      <c r="S1166" s="263"/>
      <c r="T1166" s="264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65" t="s">
        <v>136</v>
      </c>
      <c r="AU1166" s="265" t="s">
        <v>89</v>
      </c>
      <c r="AV1166" s="13" t="s">
        <v>89</v>
      </c>
      <c r="AW1166" s="13" t="s">
        <v>34</v>
      </c>
      <c r="AX1166" s="13" t="s">
        <v>79</v>
      </c>
      <c r="AY1166" s="265" t="s">
        <v>125</v>
      </c>
    </row>
    <row r="1167" s="13" customFormat="1">
      <c r="A1167" s="13"/>
      <c r="B1167" s="255"/>
      <c r="C1167" s="256"/>
      <c r="D1167" s="251" t="s">
        <v>136</v>
      </c>
      <c r="E1167" s="257" t="s">
        <v>1</v>
      </c>
      <c r="F1167" s="258" t="s">
        <v>1517</v>
      </c>
      <c r="G1167" s="256"/>
      <c r="H1167" s="259">
        <v>35.200000000000003</v>
      </c>
      <c r="I1167" s="260"/>
      <c r="J1167" s="256"/>
      <c r="K1167" s="256"/>
      <c r="L1167" s="261"/>
      <c r="M1167" s="262"/>
      <c r="N1167" s="263"/>
      <c r="O1167" s="263"/>
      <c r="P1167" s="263"/>
      <c r="Q1167" s="263"/>
      <c r="R1167" s="263"/>
      <c r="S1167" s="263"/>
      <c r="T1167" s="264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65" t="s">
        <v>136</v>
      </c>
      <c r="AU1167" s="265" t="s">
        <v>89</v>
      </c>
      <c r="AV1167" s="13" t="s">
        <v>89</v>
      </c>
      <c r="AW1167" s="13" t="s">
        <v>34</v>
      </c>
      <c r="AX1167" s="13" t="s">
        <v>79</v>
      </c>
      <c r="AY1167" s="265" t="s">
        <v>125</v>
      </c>
    </row>
    <row r="1168" s="13" customFormat="1">
      <c r="A1168" s="13"/>
      <c r="B1168" s="255"/>
      <c r="C1168" s="256"/>
      <c r="D1168" s="251" t="s">
        <v>136</v>
      </c>
      <c r="E1168" s="257" t="s">
        <v>1</v>
      </c>
      <c r="F1168" s="258" t="s">
        <v>1518</v>
      </c>
      <c r="G1168" s="256"/>
      <c r="H1168" s="259">
        <v>4.7999999999999998</v>
      </c>
      <c r="I1168" s="260"/>
      <c r="J1168" s="256"/>
      <c r="K1168" s="256"/>
      <c r="L1168" s="261"/>
      <c r="M1168" s="262"/>
      <c r="N1168" s="263"/>
      <c r="O1168" s="263"/>
      <c r="P1168" s="263"/>
      <c r="Q1168" s="263"/>
      <c r="R1168" s="263"/>
      <c r="S1168" s="263"/>
      <c r="T1168" s="264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65" t="s">
        <v>136</v>
      </c>
      <c r="AU1168" s="265" t="s">
        <v>89</v>
      </c>
      <c r="AV1168" s="13" t="s">
        <v>89</v>
      </c>
      <c r="AW1168" s="13" t="s">
        <v>34</v>
      </c>
      <c r="AX1168" s="13" t="s">
        <v>79</v>
      </c>
      <c r="AY1168" s="265" t="s">
        <v>125</v>
      </c>
    </row>
    <row r="1169" s="13" customFormat="1">
      <c r="A1169" s="13"/>
      <c r="B1169" s="255"/>
      <c r="C1169" s="256"/>
      <c r="D1169" s="251" t="s">
        <v>136</v>
      </c>
      <c r="E1169" s="257" t="s">
        <v>1</v>
      </c>
      <c r="F1169" s="258" t="s">
        <v>1519</v>
      </c>
      <c r="G1169" s="256"/>
      <c r="H1169" s="259">
        <v>24.324999999999999</v>
      </c>
      <c r="I1169" s="260"/>
      <c r="J1169" s="256"/>
      <c r="K1169" s="256"/>
      <c r="L1169" s="261"/>
      <c r="M1169" s="262"/>
      <c r="N1169" s="263"/>
      <c r="O1169" s="263"/>
      <c r="P1169" s="263"/>
      <c r="Q1169" s="263"/>
      <c r="R1169" s="263"/>
      <c r="S1169" s="263"/>
      <c r="T1169" s="264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65" t="s">
        <v>136</v>
      </c>
      <c r="AU1169" s="265" t="s">
        <v>89</v>
      </c>
      <c r="AV1169" s="13" t="s">
        <v>89</v>
      </c>
      <c r="AW1169" s="13" t="s">
        <v>34</v>
      </c>
      <c r="AX1169" s="13" t="s">
        <v>79</v>
      </c>
      <c r="AY1169" s="265" t="s">
        <v>125</v>
      </c>
    </row>
    <row r="1170" s="13" customFormat="1">
      <c r="A1170" s="13"/>
      <c r="B1170" s="255"/>
      <c r="C1170" s="256"/>
      <c r="D1170" s="251" t="s">
        <v>136</v>
      </c>
      <c r="E1170" s="257" t="s">
        <v>1</v>
      </c>
      <c r="F1170" s="258" t="s">
        <v>1520</v>
      </c>
      <c r="G1170" s="256"/>
      <c r="H1170" s="259">
        <v>14.199999999999999</v>
      </c>
      <c r="I1170" s="260"/>
      <c r="J1170" s="256"/>
      <c r="K1170" s="256"/>
      <c r="L1170" s="261"/>
      <c r="M1170" s="262"/>
      <c r="N1170" s="263"/>
      <c r="O1170" s="263"/>
      <c r="P1170" s="263"/>
      <c r="Q1170" s="263"/>
      <c r="R1170" s="263"/>
      <c r="S1170" s="263"/>
      <c r="T1170" s="264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65" t="s">
        <v>136</v>
      </c>
      <c r="AU1170" s="265" t="s">
        <v>89</v>
      </c>
      <c r="AV1170" s="13" t="s">
        <v>89</v>
      </c>
      <c r="AW1170" s="13" t="s">
        <v>34</v>
      </c>
      <c r="AX1170" s="13" t="s">
        <v>79</v>
      </c>
      <c r="AY1170" s="265" t="s">
        <v>125</v>
      </c>
    </row>
    <row r="1171" s="15" customFormat="1">
      <c r="A1171" s="15"/>
      <c r="B1171" s="281"/>
      <c r="C1171" s="282"/>
      <c r="D1171" s="251" t="s">
        <v>136</v>
      </c>
      <c r="E1171" s="283" t="s">
        <v>1</v>
      </c>
      <c r="F1171" s="284" t="s">
        <v>247</v>
      </c>
      <c r="G1171" s="282"/>
      <c r="H1171" s="285">
        <v>92.325000000000003</v>
      </c>
      <c r="I1171" s="286"/>
      <c r="J1171" s="282"/>
      <c r="K1171" s="282"/>
      <c r="L1171" s="287"/>
      <c r="M1171" s="288"/>
      <c r="N1171" s="289"/>
      <c r="O1171" s="289"/>
      <c r="P1171" s="289"/>
      <c r="Q1171" s="289"/>
      <c r="R1171" s="289"/>
      <c r="S1171" s="289"/>
      <c r="T1171" s="290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291" t="s">
        <v>136</v>
      </c>
      <c r="AU1171" s="291" t="s">
        <v>89</v>
      </c>
      <c r="AV1171" s="15" t="s">
        <v>145</v>
      </c>
      <c r="AW1171" s="15" t="s">
        <v>34</v>
      </c>
      <c r="AX1171" s="15" t="s">
        <v>79</v>
      </c>
      <c r="AY1171" s="291" t="s">
        <v>125</v>
      </c>
    </row>
    <row r="1172" s="13" customFormat="1">
      <c r="A1172" s="13"/>
      <c r="B1172" s="255"/>
      <c r="C1172" s="256"/>
      <c r="D1172" s="251" t="s">
        <v>136</v>
      </c>
      <c r="E1172" s="257" t="s">
        <v>1</v>
      </c>
      <c r="F1172" s="258" t="s">
        <v>1521</v>
      </c>
      <c r="G1172" s="256"/>
      <c r="H1172" s="259">
        <v>9.8200000000000003</v>
      </c>
      <c r="I1172" s="260"/>
      <c r="J1172" s="256"/>
      <c r="K1172" s="256"/>
      <c r="L1172" s="261"/>
      <c r="M1172" s="262"/>
      <c r="N1172" s="263"/>
      <c r="O1172" s="263"/>
      <c r="P1172" s="263"/>
      <c r="Q1172" s="263"/>
      <c r="R1172" s="263"/>
      <c r="S1172" s="263"/>
      <c r="T1172" s="264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65" t="s">
        <v>136</v>
      </c>
      <c r="AU1172" s="265" t="s">
        <v>89</v>
      </c>
      <c r="AV1172" s="13" t="s">
        <v>89</v>
      </c>
      <c r="AW1172" s="13" t="s">
        <v>34</v>
      </c>
      <c r="AX1172" s="13" t="s">
        <v>79</v>
      </c>
      <c r="AY1172" s="265" t="s">
        <v>125</v>
      </c>
    </row>
    <row r="1173" s="13" customFormat="1">
      <c r="A1173" s="13"/>
      <c r="B1173" s="255"/>
      <c r="C1173" s="256"/>
      <c r="D1173" s="251" t="s">
        <v>136</v>
      </c>
      <c r="E1173" s="257" t="s">
        <v>1</v>
      </c>
      <c r="F1173" s="258" t="s">
        <v>1522</v>
      </c>
      <c r="G1173" s="256"/>
      <c r="H1173" s="259">
        <v>14.699999999999999</v>
      </c>
      <c r="I1173" s="260"/>
      <c r="J1173" s="256"/>
      <c r="K1173" s="256"/>
      <c r="L1173" s="261"/>
      <c r="M1173" s="262"/>
      <c r="N1173" s="263"/>
      <c r="O1173" s="263"/>
      <c r="P1173" s="263"/>
      <c r="Q1173" s="263"/>
      <c r="R1173" s="263"/>
      <c r="S1173" s="263"/>
      <c r="T1173" s="264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65" t="s">
        <v>136</v>
      </c>
      <c r="AU1173" s="265" t="s">
        <v>89</v>
      </c>
      <c r="AV1173" s="13" t="s">
        <v>89</v>
      </c>
      <c r="AW1173" s="13" t="s">
        <v>34</v>
      </c>
      <c r="AX1173" s="13" t="s">
        <v>79</v>
      </c>
      <c r="AY1173" s="265" t="s">
        <v>125</v>
      </c>
    </row>
    <row r="1174" s="13" customFormat="1">
      <c r="A1174" s="13"/>
      <c r="B1174" s="255"/>
      <c r="C1174" s="256"/>
      <c r="D1174" s="251" t="s">
        <v>136</v>
      </c>
      <c r="E1174" s="257" t="s">
        <v>1</v>
      </c>
      <c r="F1174" s="258" t="s">
        <v>1523</v>
      </c>
      <c r="G1174" s="256"/>
      <c r="H1174" s="259">
        <v>12.5</v>
      </c>
      <c r="I1174" s="260"/>
      <c r="J1174" s="256"/>
      <c r="K1174" s="256"/>
      <c r="L1174" s="261"/>
      <c r="M1174" s="262"/>
      <c r="N1174" s="263"/>
      <c r="O1174" s="263"/>
      <c r="P1174" s="263"/>
      <c r="Q1174" s="263"/>
      <c r="R1174" s="263"/>
      <c r="S1174" s="263"/>
      <c r="T1174" s="264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65" t="s">
        <v>136</v>
      </c>
      <c r="AU1174" s="265" t="s">
        <v>89</v>
      </c>
      <c r="AV1174" s="13" t="s">
        <v>89</v>
      </c>
      <c r="AW1174" s="13" t="s">
        <v>34</v>
      </c>
      <c r="AX1174" s="13" t="s">
        <v>79</v>
      </c>
      <c r="AY1174" s="265" t="s">
        <v>125</v>
      </c>
    </row>
    <row r="1175" s="13" customFormat="1">
      <c r="A1175" s="13"/>
      <c r="B1175" s="255"/>
      <c r="C1175" s="256"/>
      <c r="D1175" s="251" t="s">
        <v>136</v>
      </c>
      <c r="E1175" s="257" t="s">
        <v>1</v>
      </c>
      <c r="F1175" s="258" t="s">
        <v>1524</v>
      </c>
      <c r="G1175" s="256"/>
      <c r="H1175" s="259">
        <v>17.5</v>
      </c>
      <c r="I1175" s="260"/>
      <c r="J1175" s="256"/>
      <c r="K1175" s="256"/>
      <c r="L1175" s="261"/>
      <c r="M1175" s="262"/>
      <c r="N1175" s="263"/>
      <c r="O1175" s="263"/>
      <c r="P1175" s="263"/>
      <c r="Q1175" s="263"/>
      <c r="R1175" s="263"/>
      <c r="S1175" s="263"/>
      <c r="T1175" s="264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65" t="s">
        <v>136</v>
      </c>
      <c r="AU1175" s="265" t="s">
        <v>89</v>
      </c>
      <c r="AV1175" s="13" t="s">
        <v>89</v>
      </c>
      <c r="AW1175" s="13" t="s">
        <v>34</v>
      </c>
      <c r="AX1175" s="13" t="s">
        <v>79</v>
      </c>
      <c r="AY1175" s="265" t="s">
        <v>125</v>
      </c>
    </row>
    <row r="1176" s="13" customFormat="1">
      <c r="A1176" s="13"/>
      <c r="B1176" s="255"/>
      <c r="C1176" s="256"/>
      <c r="D1176" s="251" t="s">
        <v>136</v>
      </c>
      <c r="E1176" s="257" t="s">
        <v>1</v>
      </c>
      <c r="F1176" s="258" t="s">
        <v>1525</v>
      </c>
      <c r="G1176" s="256"/>
      <c r="H1176" s="259">
        <v>16.100000000000001</v>
      </c>
      <c r="I1176" s="260"/>
      <c r="J1176" s="256"/>
      <c r="K1176" s="256"/>
      <c r="L1176" s="261"/>
      <c r="M1176" s="262"/>
      <c r="N1176" s="263"/>
      <c r="O1176" s="263"/>
      <c r="P1176" s="263"/>
      <c r="Q1176" s="263"/>
      <c r="R1176" s="263"/>
      <c r="S1176" s="263"/>
      <c r="T1176" s="264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65" t="s">
        <v>136</v>
      </c>
      <c r="AU1176" s="265" t="s">
        <v>89</v>
      </c>
      <c r="AV1176" s="13" t="s">
        <v>89</v>
      </c>
      <c r="AW1176" s="13" t="s">
        <v>34</v>
      </c>
      <c r="AX1176" s="13" t="s">
        <v>79</v>
      </c>
      <c r="AY1176" s="265" t="s">
        <v>125</v>
      </c>
    </row>
    <row r="1177" s="15" customFormat="1">
      <c r="A1177" s="15"/>
      <c r="B1177" s="281"/>
      <c r="C1177" s="282"/>
      <c r="D1177" s="251" t="s">
        <v>136</v>
      </c>
      <c r="E1177" s="283" t="s">
        <v>1</v>
      </c>
      <c r="F1177" s="284" t="s">
        <v>247</v>
      </c>
      <c r="G1177" s="282"/>
      <c r="H1177" s="285">
        <v>70.620000000000005</v>
      </c>
      <c r="I1177" s="286"/>
      <c r="J1177" s="282"/>
      <c r="K1177" s="282"/>
      <c r="L1177" s="287"/>
      <c r="M1177" s="288"/>
      <c r="N1177" s="289"/>
      <c r="O1177" s="289"/>
      <c r="P1177" s="289"/>
      <c r="Q1177" s="289"/>
      <c r="R1177" s="289"/>
      <c r="S1177" s="289"/>
      <c r="T1177" s="290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91" t="s">
        <v>136</v>
      </c>
      <c r="AU1177" s="291" t="s">
        <v>89</v>
      </c>
      <c r="AV1177" s="15" t="s">
        <v>145</v>
      </c>
      <c r="AW1177" s="15" t="s">
        <v>34</v>
      </c>
      <c r="AX1177" s="15" t="s">
        <v>79</v>
      </c>
      <c r="AY1177" s="291" t="s">
        <v>125</v>
      </c>
    </row>
    <row r="1178" s="14" customFormat="1">
      <c r="A1178" s="14"/>
      <c r="B1178" s="266"/>
      <c r="C1178" s="267"/>
      <c r="D1178" s="251" t="s">
        <v>136</v>
      </c>
      <c r="E1178" s="268" t="s">
        <v>1</v>
      </c>
      <c r="F1178" s="269" t="s">
        <v>167</v>
      </c>
      <c r="G1178" s="267"/>
      <c r="H1178" s="270">
        <v>203.39499999999998</v>
      </c>
      <c r="I1178" s="271"/>
      <c r="J1178" s="267"/>
      <c r="K1178" s="267"/>
      <c r="L1178" s="272"/>
      <c r="M1178" s="273"/>
      <c r="N1178" s="274"/>
      <c r="O1178" s="274"/>
      <c r="P1178" s="274"/>
      <c r="Q1178" s="274"/>
      <c r="R1178" s="274"/>
      <c r="S1178" s="274"/>
      <c r="T1178" s="275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76" t="s">
        <v>136</v>
      </c>
      <c r="AU1178" s="276" t="s">
        <v>89</v>
      </c>
      <c r="AV1178" s="14" t="s">
        <v>132</v>
      </c>
      <c r="AW1178" s="14" t="s">
        <v>34</v>
      </c>
      <c r="AX1178" s="14" t="s">
        <v>87</v>
      </c>
      <c r="AY1178" s="276" t="s">
        <v>125</v>
      </c>
    </row>
    <row r="1179" s="2" customFormat="1" ht="21.75" customHeight="1">
      <c r="A1179" s="39"/>
      <c r="B1179" s="40"/>
      <c r="C1179" s="237" t="s">
        <v>1526</v>
      </c>
      <c r="D1179" s="237" t="s">
        <v>128</v>
      </c>
      <c r="E1179" s="238" t="s">
        <v>1527</v>
      </c>
      <c r="F1179" s="239" t="s">
        <v>1528</v>
      </c>
      <c r="G1179" s="240" t="s">
        <v>259</v>
      </c>
      <c r="H1179" s="241">
        <v>49.124000000000002</v>
      </c>
      <c r="I1179" s="242"/>
      <c r="J1179" s="243">
        <f>ROUND(I1179*H1179,2)</f>
        <v>0</v>
      </c>
      <c r="K1179" s="244"/>
      <c r="L1179" s="45"/>
      <c r="M1179" s="245" t="s">
        <v>1</v>
      </c>
      <c r="N1179" s="246" t="s">
        <v>44</v>
      </c>
      <c r="O1179" s="92"/>
      <c r="P1179" s="247">
        <f>O1179*H1179</f>
        <v>0</v>
      </c>
      <c r="Q1179" s="247">
        <v>0.00058</v>
      </c>
      <c r="R1179" s="247">
        <f>Q1179*H1179</f>
        <v>0.02849192</v>
      </c>
      <c r="S1179" s="247">
        <v>0</v>
      </c>
      <c r="T1179" s="248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49" t="s">
        <v>322</v>
      </c>
      <c r="AT1179" s="249" t="s">
        <v>128</v>
      </c>
      <c r="AU1179" s="249" t="s">
        <v>89</v>
      </c>
      <c r="AY1179" s="18" t="s">
        <v>125</v>
      </c>
      <c r="BE1179" s="250">
        <f>IF(N1179="základní",J1179,0)</f>
        <v>0</v>
      </c>
      <c r="BF1179" s="250">
        <f>IF(N1179="snížená",J1179,0)</f>
        <v>0</v>
      </c>
      <c r="BG1179" s="250">
        <f>IF(N1179="zákl. přenesená",J1179,0)</f>
        <v>0</v>
      </c>
      <c r="BH1179" s="250">
        <f>IF(N1179="sníž. přenesená",J1179,0)</f>
        <v>0</v>
      </c>
      <c r="BI1179" s="250">
        <f>IF(N1179="nulová",J1179,0)</f>
        <v>0</v>
      </c>
      <c r="BJ1179" s="18" t="s">
        <v>87</v>
      </c>
      <c r="BK1179" s="250">
        <f>ROUND(I1179*H1179,2)</f>
        <v>0</v>
      </c>
      <c r="BL1179" s="18" t="s">
        <v>322</v>
      </c>
      <c r="BM1179" s="249" t="s">
        <v>1529</v>
      </c>
    </row>
    <row r="1180" s="2" customFormat="1">
      <c r="A1180" s="39"/>
      <c r="B1180" s="40"/>
      <c r="C1180" s="41"/>
      <c r="D1180" s="251" t="s">
        <v>134</v>
      </c>
      <c r="E1180" s="41"/>
      <c r="F1180" s="252" t="s">
        <v>1530</v>
      </c>
      <c r="G1180" s="41"/>
      <c r="H1180" s="41"/>
      <c r="I1180" s="145"/>
      <c r="J1180" s="41"/>
      <c r="K1180" s="41"/>
      <c r="L1180" s="45"/>
      <c r="M1180" s="253"/>
      <c r="N1180" s="254"/>
      <c r="O1180" s="92"/>
      <c r="P1180" s="92"/>
      <c r="Q1180" s="92"/>
      <c r="R1180" s="92"/>
      <c r="S1180" s="92"/>
      <c r="T1180" s="93"/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T1180" s="18" t="s">
        <v>134</v>
      </c>
      <c r="AU1180" s="18" t="s">
        <v>89</v>
      </c>
    </row>
    <row r="1181" s="13" customFormat="1">
      <c r="A1181" s="13"/>
      <c r="B1181" s="255"/>
      <c r="C1181" s="256"/>
      <c r="D1181" s="251" t="s">
        <v>136</v>
      </c>
      <c r="E1181" s="257" t="s">
        <v>1</v>
      </c>
      <c r="F1181" s="258" t="s">
        <v>1531</v>
      </c>
      <c r="G1181" s="256"/>
      <c r="H1181" s="259">
        <v>15.308</v>
      </c>
      <c r="I1181" s="260"/>
      <c r="J1181" s="256"/>
      <c r="K1181" s="256"/>
      <c r="L1181" s="261"/>
      <c r="M1181" s="262"/>
      <c r="N1181" s="263"/>
      <c r="O1181" s="263"/>
      <c r="P1181" s="263"/>
      <c r="Q1181" s="263"/>
      <c r="R1181" s="263"/>
      <c r="S1181" s="263"/>
      <c r="T1181" s="264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65" t="s">
        <v>136</v>
      </c>
      <c r="AU1181" s="265" t="s">
        <v>89</v>
      </c>
      <c r="AV1181" s="13" t="s">
        <v>89</v>
      </c>
      <c r="AW1181" s="13" t="s">
        <v>34</v>
      </c>
      <c r="AX1181" s="13" t="s">
        <v>79</v>
      </c>
      <c r="AY1181" s="265" t="s">
        <v>125</v>
      </c>
    </row>
    <row r="1182" s="13" customFormat="1">
      <c r="A1182" s="13"/>
      <c r="B1182" s="255"/>
      <c r="C1182" s="256"/>
      <c r="D1182" s="251" t="s">
        <v>136</v>
      </c>
      <c r="E1182" s="257" t="s">
        <v>1</v>
      </c>
      <c r="F1182" s="258" t="s">
        <v>1532</v>
      </c>
      <c r="G1182" s="256"/>
      <c r="H1182" s="259">
        <v>15.308</v>
      </c>
      <c r="I1182" s="260"/>
      <c r="J1182" s="256"/>
      <c r="K1182" s="256"/>
      <c r="L1182" s="261"/>
      <c r="M1182" s="262"/>
      <c r="N1182" s="263"/>
      <c r="O1182" s="263"/>
      <c r="P1182" s="263"/>
      <c r="Q1182" s="263"/>
      <c r="R1182" s="263"/>
      <c r="S1182" s="263"/>
      <c r="T1182" s="264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65" t="s">
        <v>136</v>
      </c>
      <c r="AU1182" s="265" t="s">
        <v>89</v>
      </c>
      <c r="AV1182" s="13" t="s">
        <v>89</v>
      </c>
      <c r="AW1182" s="13" t="s">
        <v>34</v>
      </c>
      <c r="AX1182" s="13" t="s">
        <v>79</v>
      </c>
      <c r="AY1182" s="265" t="s">
        <v>125</v>
      </c>
    </row>
    <row r="1183" s="13" customFormat="1">
      <c r="A1183" s="13"/>
      <c r="B1183" s="255"/>
      <c r="C1183" s="256"/>
      <c r="D1183" s="251" t="s">
        <v>136</v>
      </c>
      <c r="E1183" s="257" t="s">
        <v>1</v>
      </c>
      <c r="F1183" s="258" t="s">
        <v>1533</v>
      </c>
      <c r="G1183" s="256"/>
      <c r="H1183" s="259">
        <v>18.507999999999999</v>
      </c>
      <c r="I1183" s="260"/>
      <c r="J1183" s="256"/>
      <c r="K1183" s="256"/>
      <c r="L1183" s="261"/>
      <c r="M1183" s="262"/>
      <c r="N1183" s="263"/>
      <c r="O1183" s="263"/>
      <c r="P1183" s="263"/>
      <c r="Q1183" s="263"/>
      <c r="R1183" s="263"/>
      <c r="S1183" s="263"/>
      <c r="T1183" s="264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65" t="s">
        <v>136</v>
      </c>
      <c r="AU1183" s="265" t="s">
        <v>89</v>
      </c>
      <c r="AV1183" s="13" t="s">
        <v>89</v>
      </c>
      <c r="AW1183" s="13" t="s">
        <v>34</v>
      </c>
      <c r="AX1183" s="13" t="s">
        <v>79</v>
      </c>
      <c r="AY1183" s="265" t="s">
        <v>125</v>
      </c>
    </row>
    <row r="1184" s="14" customFormat="1">
      <c r="A1184" s="14"/>
      <c r="B1184" s="266"/>
      <c r="C1184" s="267"/>
      <c r="D1184" s="251" t="s">
        <v>136</v>
      </c>
      <c r="E1184" s="268" t="s">
        <v>1</v>
      </c>
      <c r="F1184" s="269" t="s">
        <v>167</v>
      </c>
      <c r="G1184" s="267"/>
      <c r="H1184" s="270">
        <v>49.123999999999995</v>
      </c>
      <c r="I1184" s="271"/>
      <c r="J1184" s="267"/>
      <c r="K1184" s="267"/>
      <c r="L1184" s="272"/>
      <c r="M1184" s="273"/>
      <c r="N1184" s="274"/>
      <c r="O1184" s="274"/>
      <c r="P1184" s="274"/>
      <c r="Q1184" s="274"/>
      <c r="R1184" s="274"/>
      <c r="S1184" s="274"/>
      <c r="T1184" s="275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76" t="s">
        <v>136</v>
      </c>
      <c r="AU1184" s="276" t="s">
        <v>89</v>
      </c>
      <c r="AV1184" s="14" t="s">
        <v>132</v>
      </c>
      <c r="AW1184" s="14" t="s">
        <v>34</v>
      </c>
      <c r="AX1184" s="14" t="s">
        <v>87</v>
      </c>
      <c r="AY1184" s="276" t="s">
        <v>125</v>
      </c>
    </row>
    <row r="1185" s="2" customFormat="1" ht="21.75" customHeight="1">
      <c r="A1185" s="39"/>
      <c r="B1185" s="40"/>
      <c r="C1185" s="237" t="s">
        <v>1534</v>
      </c>
      <c r="D1185" s="237" t="s">
        <v>128</v>
      </c>
      <c r="E1185" s="238" t="s">
        <v>1535</v>
      </c>
      <c r="F1185" s="239" t="s">
        <v>1536</v>
      </c>
      <c r="G1185" s="240" t="s">
        <v>316</v>
      </c>
      <c r="H1185" s="241">
        <v>282.08999999999997</v>
      </c>
      <c r="I1185" s="242"/>
      <c r="J1185" s="243">
        <f>ROUND(I1185*H1185,2)</f>
        <v>0</v>
      </c>
      <c r="K1185" s="244"/>
      <c r="L1185" s="45"/>
      <c r="M1185" s="245" t="s">
        <v>1</v>
      </c>
      <c r="N1185" s="246" t="s">
        <v>44</v>
      </c>
      <c r="O1185" s="92"/>
      <c r="P1185" s="247">
        <f>O1185*H1185</f>
        <v>0</v>
      </c>
      <c r="Q1185" s="247">
        <v>0.0063</v>
      </c>
      <c r="R1185" s="247">
        <f>Q1185*H1185</f>
        <v>1.7771669999999999</v>
      </c>
      <c r="S1185" s="247">
        <v>0</v>
      </c>
      <c r="T1185" s="248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49" t="s">
        <v>322</v>
      </c>
      <c r="AT1185" s="249" t="s">
        <v>128</v>
      </c>
      <c r="AU1185" s="249" t="s">
        <v>89</v>
      </c>
      <c r="AY1185" s="18" t="s">
        <v>125</v>
      </c>
      <c r="BE1185" s="250">
        <f>IF(N1185="základní",J1185,0)</f>
        <v>0</v>
      </c>
      <c r="BF1185" s="250">
        <f>IF(N1185="snížená",J1185,0)</f>
        <v>0</v>
      </c>
      <c r="BG1185" s="250">
        <f>IF(N1185="zákl. přenesená",J1185,0)</f>
        <v>0</v>
      </c>
      <c r="BH1185" s="250">
        <f>IF(N1185="sníž. přenesená",J1185,0)</f>
        <v>0</v>
      </c>
      <c r="BI1185" s="250">
        <f>IF(N1185="nulová",J1185,0)</f>
        <v>0</v>
      </c>
      <c r="BJ1185" s="18" t="s">
        <v>87</v>
      </c>
      <c r="BK1185" s="250">
        <f>ROUND(I1185*H1185,2)</f>
        <v>0</v>
      </c>
      <c r="BL1185" s="18" t="s">
        <v>322</v>
      </c>
      <c r="BM1185" s="249" t="s">
        <v>1537</v>
      </c>
    </row>
    <row r="1186" s="2" customFormat="1">
      <c r="A1186" s="39"/>
      <c r="B1186" s="40"/>
      <c r="C1186" s="41"/>
      <c r="D1186" s="251" t="s">
        <v>134</v>
      </c>
      <c r="E1186" s="41"/>
      <c r="F1186" s="252" t="s">
        <v>1538</v>
      </c>
      <c r="G1186" s="41"/>
      <c r="H1186" s="41"/>
      <c r="I1186" s="145"/>
      <c r="J1186" s="41"/>
      <c r="K1186" s="41"/>
      <c r="L1186" s="45"/>
      <c r="M1186" s="253"/>
      <c r="N1186" s="254"/>
      <c r="O1186" s="92"/>
      <c r="P1186" s="92"/>
      <c r="Q1186" s="92"/>
      <c r="R1186" s="92"/>
      <c r="S1186" s="92"/>
      <c r="T1186" s="93"/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T1186" s="18" t="s">
        <v>134</v>
      </c>
      <c r="AU1186" s="18" t="s">
        <v>89</v>
      </c>
    </row>
    <row r="1187" s="13" customFormat="1">
      <c r="A1187" s="13"/>
      <c r="B1187" s="255"/>
      <c r="C1187" s="256"/>
      <c r="D1187" s="251" t="s">
        <v>136</v>
      </c>
      <c r="E1187" s="257" t="s">
        <v>1</v>
      </c>
      <c r="F1187" s="258" t="s">
        <v>801</v>
      </c>
      <c r="G1187" s="256"/>
      <c r="H1187" s="259">
        <v>14.560000000000001</v>
      </c>
      <c r="I1187" s="260"/>
      <c r="J1187" s="256"/>
      <c r="K1187" s="256"/>
      <c r="L1187" s="261"/>
      <c r="M1187" s="262"/>
      <c r="N1187" s="263"/>
      <c r="O1187" s="263"/>
      <c r="P1187" s="263"/>
      <c r="Q1187" s="263"/>
      <c r="R1187" s="263"/>
      <c r="S1187" s="263"/>
      <c r="T1187" s="264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65" t="s">
        <v>136</v>
      </c>
      <c r="AU1187" s="265" t="s">
        <v>89</v>
      </c>
      <c r="AV1187" s="13" t="s">
        <v>89</v>
      </c>
      <c r="AW1187" s="13" t="s">
        <v>34</v>
      </c>
      <c r="AX1187" s="13" t="s">
        <v>79</v>
      </c>
      <c r="AY1187" s="265" t="s">
        <v>125</v>
      </c>
    </row>
    <row r="1188" s="13" customFormat="1">
      <c r="A1188" s="13"/>
      <c r="B1188" s="255"/>
      <c r="C1188" s="256"/>
      <c r="D1188" s="251" t="s">
        <v>136</v>
      </c>
      <c r="E1188" s="257" t="s">
        <v>1</v>
      </c>
      <c r="F1188" s="258" t="s">
        <v>802</v>
      </c>
      <c r="G1188" s="256"/>
      <c r="H1188" s="259">
        <v>109.38</v>
      </c>
      <c r="I1188" s="260"/>
      <c r="J1188" s="256"/>
      <c r="K1188" s="256"/>
      <c r="L1188" s="261"/>
      <c r="M1188" s="262"/>
      <c r="N1188" s="263"/>
      <c r="O1188" s="263"/>
      <c r="P1188" s="263"/>
      <c r="Q1188" s="263"/>
      <c r="R1188" s="263"/>
      <c r="S1188" s="263"/>
      <c r="T1188" s="264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65" t="s">
        <v>136</v>
      </c>
      <c r="AU1188" s="265" t="s">
        <v>89</v>
      </c>
      <c r="AV1188" s="13" t="s">
        <v>89</v>
      </c>
      <c r="AW1188" s="13" t="s">
        <v>34</v>
      </c>
      <c r="AX1188" s="13" t="s">
        <v>79</v>
      </c>
      <c r="AY1188" s="265" t="s">
        <v>125</v>
      </c>
    </row>
    <row r="1189" s="13" customFormat="1">
      <c r="A1189" s="13"/>
      <c r="B1189" s="255"/>
      <c r="C1189" s="256"/>
      <c r="D1189" s="251" t="s">
        <v>136</v>
      </c>
      <c r="E1189" s="257" t="s">
        <v>1</v>
      </c>
      <c r="F1189" s="258" t="s">
        <v>803</v>
      </c>
      <c r="G1189" s="256"/>
      <c r="H1189" s="259">
        <v>51.030000000000001</v>
      </c>
      <c r="I1189" s="260"/>
      <c r="J1189" s="256"/>
      <c r="K1189" s="256"/>
      <c r="L1189" s="261"/>
      <c r="M1189" s="262"/>
      <c r="N1189" s="263"/>
      <c r="O1189" s="263"/>
      <c r="P1189" s="263"/>
      <c r="Q1189" s="263"/>
      <c r="R1189" s="263"/>
      <c r="S1189" s="263"/>
      <c r="T1189" s="264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65" t="s">
        <v>136</v>
      </c>
      <c r="AU1189" s="265" t="s">
        <v>89</v>
      </c>
      <c r="AV1189" s="13" t="s">
        <v>89</v>
      </c>
      <c r="AW1189" s="13" t="s">
        <v>34</v>
      </c>
      <c r="AX1189" s="13" t="s">
        <v>79</v>
      </c>
      <c r="AY1189" s="265" t="s">
        <v>125</v>
      </c>
    </row>
    <row r="1190" s="13" customFormat="1">
      <c r="A1190" s="13"/>
      <c r="B1190" s="255"/>
      <c r="C1190" s="256"/>
      <c r="D1190" s="251" t="s">
        <v>136</v>
      </c>
      <c r="E1190" s="257" t="s">
        <v>1</v>
      </c>
      <c r="F1190" s="258" t="s">
        <v>804</v>
      </c>
      <c r="G1190" s="256"/>
      <c r="H1190" s="259">
        <v>52.200000000000003</v>
      </c>
      <c r="I1190" s="260"/>
      <c r="J1190" s="256"/>
      <c r="K1190" s="256"/>
      <c r="L1190" s="261"/>
      <c r="M1190" s="262"/>
      <c r="N1190" s="263"/>
      <c r="O1190" s="263"/>
      <c r="P1190" s="263"/>
      <c r="Q1190" s="263"/>
      <c r="R1190" s="263"/>
      <c r="S1190" s="263"/>
      <c r="T1190" s="264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65" t="s">
        <v>136</v>
      </c>
      <c r="AU1190" s="265" t="s">
        <v>89</v>
      </c>
      <c r="AV1190" s="13" t="s">
        <v>89</v>
      </c>
      <c r="AW1190" s="13" t="s">
        <v>34</v>
      </c>
      <c r="AX1190" s="13" t="s">
        <v>79</v>
      </c>
      <c r="AY1190" s="265" t="s">
        <v>125</v>
      </c>
    </row>
    <row r="1191" s="13" customFormat="1">
      <c r="A1191" s="13"/>
      <c r="B1191" s="255"/>
      <c r="C1191" s="256"/>
      <c r="D1191" s="251" t="s">
        <v>136</v>
      </c>
      <c r="E1191" s="257" t="s">
        <v>1</v>
      </c>
      <c r="F1191" s="258" t="s">
        <v>805</v>
      </c>
      <c r="G1191" s="256"/>
      <c r="H1191" s="259">
        <v>54.920000000000002</v>
      </c>
      <c r="I1191" s="260"/>
      <c r="J1191" s="256"/>
      <c r="K1191" s="256"/>
      <c r="L1191" s="261"/>
      <c r="M1191" s="262"/>
      <c r="N1191" s="263"/>
      <c r="O1191" s="263"/>
      <c r="P1191" s="263"/>
      <c r="Q1191" s="263"/>
      <c r="R1191" s="263"/>
      <c r="S1191" s="263"/>
      <c r="T1191" s="264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65" t="s">
        <v>136</v>
      </c>
      <c r="AU1191" s="265" t="s">
        <v>89</v>
      </c>
      <c r="AV1191" s="13" t="s">
        <v>89</v>
      </c>
      <c r="AW1191" s="13" t="s">
        <v>34</v>
      </c>
      <c r="AX1191" s="13" t="s">
        <v>79</v>
      </c>
      <c r="AY1191" s="265" t="s">
        <v>125</v>
      </c>
    </row>
    <row r="1192" s="14" customFormat="1">
      <c r="A1192" s="14"/>
      <c r="B1192" s="266"/>
      <c r="C1192" s="267"/>
      <c r="D1192" s="251" t="s">
        <v>136</v>
      </c>
      <c r="E1192" s="268" t="s">
        <v>1</v>
      </c>
      <c r="F1192" s="269" t="s">
        <v>167</v>
      </c>
      <c r="G1192" s="267"/>
      <c r="H1192" s="270">
        <v>282.08999999999997</v>
      </c>
      <c r="I1192" s="271"/>
      <c r="J1192" s="267"/>
      <c r="K1192" s="267"/>
      <c r="L1192" s="272"/>
      <c r="M1192" s="273"/>
      <c r="N1192" s="274"/>
      <c r="O1192" s="274"/>
      <c r="P1192" s="274"/>
      <c r="Q1192" s="274"/>
      <c r="R1192" s="274"/>
      <c r="S1192" s="274"/>
      <c r="T1192" s="275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76" t="s">
        <v>136</v>
      </c>
      <c r="AU1192" s="276" t="s">
        <v>89</v>
      </c>
      <c r="AV1192" s="14" t="s">
        <v>132</v>
      </c>
      <c r="AW1192" s="14" t="s">
        <v>34</v>
      </c>
      <c r="AX1192" s="14" t="s">
        <v>87</v>
      </c>
      <c r="AY1192" s="276" t="s">
        <v>125</v>
      </c>
    </row>
    <row r="1193" s="2" customFormat="1" ht="21.75" customHeight="1">
      <c r="A1193" s="39"/>
      <c r="B1193" s="40"/>
      <c r="C1193" s="292" t="s">
        <v>1539</v>
      </c>
      <c r="D1193" s="292" t="s">
        <v>263</v>
      </c>
      <c r="E1193" s="293" t="s">
        <v>1540</v>
      </c>
      <c r="F1193" s="294" t="s">
        <v>1541</v>
      </c>
      <c r="G1193" s="295" t="s">
        <v>316</v>
      </c>
      <c r="H1193" s="296">
        <v>386.709</v>
      </c>
      <c r="I1193" s="297"/>
      <c r="J1193" s="298">
        <f>ROUND(I1193*H1193,2)</f>
        <v>0</v>
      </c>
      <c r="K1193" s="299"/>
      <c r="L1193" s="300"/>
      <c r="M1193" s="301" t="s">
        <v>1</v>
      </c>
      <c r="N1193" s="302" t="s">
        <v>44</v>
      </c>
      <c r="O1193" s="92"/>
      <c r="P1193" s="247">
        <f>O1193*H1193</f>
        <v>0</v>
      </c>
      <c r="Q1193" s="247">
        <v>0.019199999999999998</v>
      </c>
      <c r="R1193" s="247">
        <f>Q1193*H1193</f>
        <v>7.4248127999999998</v>
      </c>
      <c r="S1193" s="247">
        <v>0</v>
      </c>
      <c r="T1193" s="248">
        <f>S1193*H1193</f>
        <v>0</v>
      </c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R1193" s="249" t="s">
        <v>434</v>
      </c>
      <c r="AT1193" s="249" t="s">
        <v>263</v>
      </c>
      <c r="AU1193" s="249" t="s">
        <v>89</v>
      </c>
      <c r="AY1193" s="18" t="s">
        <v>125</v>
      </c>
      <c r="BE1193" s="250">
        <f>IF(N1193="základní",J1193,0)</f>
        <v>0</v>
      </c>
      <c r="BF1193" s="250">
        <f>IF(N1193="snížená",J1193,0)</f>
        <v>0</v>
      </c>
      <c r="BG1193" s="250">
        <f>IF(N1193="zákl. přenesená",J1193,0)</f>
        <v>0</v>
      </c>
      <c r="BH1193" s="250">
        <f>IF(N1193="sníž. přenesená",J1193,0)</f>
        <v>0</v>
      </c>
      <c r="BI1193" s="250">
        <f>IF(N1193="nulová",J1193,0)</f>
        <v>0</v>
      </c>
      <c r="BJ1193" s="18" t="s">
        <v>87</v>
      </c>
      <c r="BK1193" s="250">
        <f>ROUND(I1193*H1193,2)</f>
        <v>0</v>
      </c>
      <c r="BL1193" s="18" t="s">
        <v>322</v>
      </c>
      <c r="BM1193" s="249" t="s">
        <v>1542</v>
      </c>
    </row>
    <row r="1194" s="2" customFormat="1">
      <c r="A1194" s="39"/>
      <c r="B1194" s="40"/>
      <c r="C1194" s="41"/>
      <c r="D1194" s="251" t="s">
        <v>134</v>
      </c>
      <c r="E1194" s="41"/>
      <c r="F1194" s="252" t="s">
        <v>1541</v>
      </c>
      <c r="G1194" s="41"/>
      <c r="H1194" s="41"/>
      <c r="I1194" s="145"/>
      <c r="J1194" s="41"/>
      <c r="K1194" s="41"/>
      <c r="L1194" s="45"/>
      <c r="M1194" s="253"/>
      <c r="N1194" s="254"/>
      <c r="O1194" s="92"/>
      <c r="P1194" s="92"/>
      <c r="Q1194" s="92"/>
      <c r="R1194" s="92"/>
      <c r="S1194" s="92"/>
      <c r="T1194" s="93"/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T1194" s="18" t="s">
        <v>134</v>
      </c>
      <c r="AU1194" s="18" t="s">
        <v>89</v>
      </c>
    </row>
    <row r="1195" s="13" customFormat="1">
      <c r="A1195" s="13"/>
      <c r="B1195" s="255"/>
      <c r="C1195" s="256"/>
      <c r="D1195" s="251" t="s">
        <v>136</v>
      </c>
      <c r="E1195" s="257" t="s">
        <v>1</v>
      </c>
      <c r="F1195" s="258" t="s">
        <v>801</v>
      </c>
      <c r="G1195" s="256"/>
      <c r="H1195" s="259">
        <v>14.560000000000001</v>
      </c>
      <c r="I1195" s="260"/>
      <c r="J1195" s="256"/>
      <c r="K1195" s="256"/>
      <c r="L1195" s="261"/>
      <c r="M1195" s="262"/>
      <c r="N1195" s="263"/>
      <c r="O1195" s="263"/>
      <c r="P1195" s="263"/>
      <c r="Q1195" s="263"/>
      <c r="R1195" s="263"/>
      <c r="S1195" s="263"/>
      <c r="T1195" s="264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65" t="s">
        <v>136</v>
      </c>
      <c r="AU1195" s="265" t="s">
        <v>89</v>
      </c>
      <c r="AV1195" s="13" t="s">
        <v>89</v>
      </c>
      <c r="AW1195" s="13" t="s">
        <v>34</v>
      </c>
      <c r="AX1195" s="13" t="s">
        <v>79</v>
      </c>
      <c r="AY1195" s="265" t="s">
        <v>125</v>
      </c>
    </row>
    <row r="1196" s="13" customFormat="1">
      <c r="A1196" s="13"/>
      <c r="B1196" s="255"/>
      <c r="C1196" s="256"/>
      <c r="D1196" s="251" t="s">
        <v>136</v>
      </c>
      <c r="E1196" s="257" t="s">
        <v>1</v>
      </c>
      <c r="F1196" s="258" t="s">
        <v>802</v>
      </c>
      <c r="G1196" s="256"/>
      <c r="H1196" s="259">
        <v>109.38</v>
      </c>
      <c r="I1196" s="260"/>
      <c r="J1196" s="256"/>
      <c r="K1196" s="256"/>
      <c r="L1196" s="261"/>
      <c r="M1196" s="262"/>
      <c r="N1196" s="263"/>
      <c r="O1196" s="263"/>
      <c r="P1196" s="263"/>
      <c r="Q1196" s="263"/>
      <c r="R1196" s="263"/>
      <c r="S1196" s="263"/>
      <c r="T1196" s="264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65" t="s">
        <v>136</v>
      </c>
      <c r="AU1196" s="265" t="s">
        <v>89</v>
      </c>
      <c r="AV1196" s="13" t="s">
        <v>89</v>
      </c>
      <c r="AW1196" s="13" t="s">
        <v>34</v>
      </c>
      <c r="AX1196" s="13" t="s">
        <v>79</v>
      </c>
      <c r="AY1196" s="265" t="s">
        <v>125</v>
      </c>
    </row>
    <row r="1197" s="13" customFormat="1">
      <c r="A1197" s="13"/>
      <c r="B1197" s="255"/>
      <c r="C1197" s="256"/>
      <c r="D1197" s="251" t="s">
        <v>136</v>
      </c>
      <c r="E1197" s="257" t="s">
        <v>1</v>
      </c>
      <c r="F1197" s="258" t="s">
        <v>803</v>
      </c>
      <c r="G1197" s="256"/>
      <c r="H1197" s="259">
        <v>51.030000000000001</v>
      </c>
      <c r="I1197" s="260"/>
      <c r="J1197" s="256"/>
      <c r="K1197" s="256"/>
      <c r="L1197" s="261"/>
      <c r="M1197" s="262"/>
      <c r="N1197" s="263"/>
      <c r="O1197" s="263"/>
      <c r="P1197" s="263"/>
      <c r="Q1197" s="263"/>
      <c r="R1197" s="263"/>
      <c r="S1197" s="263"/>
      <c r="T1197" s="264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65" t="s">
        <v>136</v>
      </c>
      <c r="AU1197" s="265" t="s">
        <v>89</v>
      </c>
      <c r="AV1197" s="13" t="s">
        <v>89</v>
      </c>
      <c r="AW1197" s="13" t="s">
        <v>34</v>
      </c>
      <c r="AX1197" s="13" t="s">
        <v>79</v>
      </c>
      <c r="AY1197" s="265" t="s">
        <v>125</v>
      </c>
    </row>
    <row r="1198" s="13" customFormat="1">
      <c r="A1198" s="13"/>
      <c r="B1198" s="255"/>
      <c r="C1198" s="256"/>
      <c r="D1198" s="251" t="s">
        <v>136</v>
      </c>
      <c r="E1198" s="257" t="s">
        <v>1</v>
      </c>
      <c r="F1198" s="258" t="s">
        <v>804</v>
      </c>
      <c r="G1198" s="256"/>
      <c r="H1198" s="259">
        <v>52.200000000000003</v>
      </c>
      <c r="I1198" s="260"/>
      <c r="J1198" s="256"/>
      <c r="K1198" s="256"/>
      <c r="L1198" s="261"/>
      <c r="M1198" s="262"/>
      <c r="N1198" s="263"/>
      <c r="O1198" s="263"/>
      <c r="P1198" s="263"/>
      <c r="Q1198" s="263"/>
      <c r="R1198" s="263"/>
      <c r="S1198" s="263"/>
      <c r="T1198" s="264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65" t="s">
        <v>136</v>
      </c>
      <c r="AU1198" s="265" t="s">
        <v>89</v>
      </c>
      <c r="AV1198" s="13" t="s">
        <v>89</v>
      </c>
      <c r="AW1198" s="13" t="s">
        <v>34</v>
      </c>
      <c r="AX1198" s="13" t="s">
        <v>79</v>
      </c>
      <c r="AY1198" s="265" t="s">
        <v>125</v>
      </c>
    </row>
    <row r="1199" s="13" customFormat="1">
      <c r="A1199" s="13"/>
      <c r="B1199" s="255"/>
      <c r="C1199" s="256"/>
      <c r="D1199" s="251" t="s">
        <v>136</v>
      </c>
      <c r="E1199" s="257" t="s">
        <v>1</v>
      </c>
      <c r="F1199" s="258" t="s">
        <v>805</v>
      </c>
      <c r="G1199" s="256"/>
      <c r="H1199" s="259">
        <v>54.920000000000002</v>
      </c>
      <c r="I1199" s="260"/>
      <c r="J1199" s="256"/>
      <c r="K1199" s="256"/>
      <c r="L1199" s="261"/>
      <c r="M1199" s="262"/>
      <c r="N1199" s="263"/>
      <c r="O1199" s="263"/>
      <c r="P1199" s="263"/>
      <c r="Q1199" s="263"/>
      <c r="R1199" s="263"/>
      <c r="S1199" s="263"/>
      <c r="T1199" s="264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65" t="s">
        <v>136</v>
      </c>
      <c r="AU1199" s="265" t="s">
        <v>89</v>
      </c>
      <c r="AV1199" s="13" t="s">
        <v>89</v>
      </c>
      <c r="AW1199" s="13" t="s">
        <v>34</v>
      </c>
      <c r="AX1199" s="13" t="s">
        <v>79</v>
      </c>
      <c r="AY1199" s="265" t="s">
        <v>125</v>
      </c>
    </row>
    <row r="1200" s="15" customFormat="1">
      <c r="A1200" s="15"/>
      <c r="B1200" s="281"/>
      <c r="C1200" s="282"/>
      <c r="D1200" s="251" t="s">
        <v>136</v>
      </c>
      <c r="E1200" s="283" t="s">
        <v>1</v>
      </c>
      <c r="F1200" s="284" t="s">
        <v>247</v>
      </c>
      <c r="G1200" s="282"/>
      <c r="H1200" s="285">
        <v>282.09000000000003</v>
      </c>
      <c r="I1200" s="286"/>
      <c r="J1200" s="282"/>
      <c r="K1200" s="282"/>
      <c r="L1200" s="287"/>
      <c r="M1200" s="288"/>
      <c r="N1200" s="289"/>
      <c r="O1200" s="289"/>
      <c r="P1200" s="289"/>
      <c r="Q1200" s="289"/>
      <c r="R1200" s="289"/>
      <c r="S1200" s="289"/>
      <c r="T1200" s="290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91" t="s">
        <v>136</v>
      </c>
      <c r="AU1200" s="291" t="s">
        <v>89</v>
      </c>
      <c r="AV1200" s="15" t="s">
        <v>145</v>
      </c>
      <c r="AW1200" s="15" t="s">
        <v>34</v>
      </c>
      <c r="AX1200" s="15" t="s">
        <v>79</v>
      </c>
      <c r="AY1200" s="291" t="s">
        <v>125</v>
      </c>
    </row>
    <row r="1201" s="13" customFormat="1">
      <c r="A1201" s="13"/>
      <c r="B1201" s="255"/>
      <c r="C1201" s="256"/>
      <c r="D1201" s="251" t="s">
        <v>136</v>
      </c>
      <c r="E1201" s="257" t="s">
        <v>1</v>
      </c>
      <c r="F1201" s="258" t="s">
        <v>1543</v>
      </c>
      <c r="G1201" s="256"/>
      <c r="H1201" s="259">
        <v>20.34</v>
      </c>
      <c r="I1201" s="260"/>
      <c r="J1201" s="256"/>
      <c r="K1201" s="256"/>
      <c r="L1201" s="261"/>
      <c r="M1201" s="262"/>
      <c r="N1201" s="263"/>
      <c r="O1201" s="263"/>
      <c r="P1201" s="263"/>
      <c r="Q1201" s="263"/>
      <c r="R1201" s="263"/>
      <c r="S1201" s="263"/>
      <c r="T1201" s="264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65" t="s">
        <v>136</v>
      </c>
      <c r="AU1201" s="265" t="s">
        <v>89</v>
      </c>
      <c r="AV1201" s="13" t="s">
        <v>89</v>
      </c>
      <c r="AW1201" s="13" t="s">
        <v>34</v>
      </c>
      <c r="AX1201" s="13" t="s">
        <v>79</v>
      </c>
      <c r="AY1201" s="265" t="s">
        <v>125</v>
      </c>
    </row>
    <row r="1202" s="13" customFormat="1">
      <c r="A1202" s="13"/>
      <c r="B1202" s="255"/>
      <c r="C1202" s="256"/>
      <c r="D1202" s="251" t="s">
        <v>136</v>
      </c>
      <c r="E1202" s="257" t="s">
        <v>1</v>
      </c>
      <c r="F1202" s="258" t="s">
        <v>1544</v>
      </c>
      <c r="G1202" s="256"/>
      <c r="H1202" s="259">
        <v>49.124000000000002</v>
      </c>
      <c r="I1202" s="260"/>
      <c r="J1202" s="256"/>
      <c r="K1202" s="256"/>
      <c r="L1202" s="261"/>
      <c r="M1202" s="262"/>
      <c r="N1202" s="263"/>
      <c r="O1202" s="263"/>
      <c r="P1202" s="263"/>
      <c r="Q1202" s="263"/>
      <c r="R1202" s="263"/>
      <c r="S1202" s="263"/>
      <c r="T1202" s="264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65" t="s">
        <v>136</v>
      </c>
      <c r="AU1202" s="265" t="s">
        <v>89</v>
      </c>
      <c r="AV1202" s="13" t="s">
        <v>89</v>
      </c>
      <c r="AW1202" s="13" t="s">
        <v>34</v>
      </c>
      <c r="AX1202" s="13" t="s">
        <v>79</v>
      </c>
      <c r="AY1202" s="265" t="s">
        <v>125</v>
      </c>
    </row>
    <row r="1203" s="15" customFormat="1">
      <c r="A1203" s="15"/>
      <c r="B1203" s="281"/>
      <c r="C1203" s="282"/>
      <c r="D1203" s="251" t="s">
        <v>136</v>
      </c>
      <c r="E1203" s="283" t="s">
        <v>1</v>
      </c>
      <c r="F1203" s="284" t="s">
        <v>247</v>
      </c>
      <c r="G1203" s="282"/>
      <c r="H1203" s="285">
        <v>69.463999999999999</v>
      </c>
      <c r="I1203" s="286"/>
      <c r="J1203" s="282"/>
      <c r="K1203" s="282"/>
      <c r="L1203" s="287"/>
      <c r="M1203" s="288"/>
      <c r="N1203" s="289"/>
      <c r="O1203" s="289"/>
      <c r="P1203" s="289"/>
      <c r="Q1203" s="289"/>
      <c r="R1203" s="289"/>
      <c r="S1203" s="289"/>
      <c r="T1203" s="290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91" t="s">
        <v>136</v>
      </c>
      <c r="AU1203" s="291" t="s">
        <v>89</v>
      </c>
      <c r="AV1203" s="15" t="s">
        <v>145</v>
      </c>
      <c r="AW1203" s="15" t="s">
        <v>34</v>
      </c>
      <c r="AX1203" s="15" t="s">
        <v>79</v>
      </c>
      <c r="AY1203" s="291" t="s">
        <v>125</v>
      </c>
    </row>
    <row r="1204" s="14" customFormat="1">
      <c r="A1204" s="14"/>
      <c r="B1204" s="266"/>
      <c r="C1204" s="267"/>
      <c r="D1204" s="251" t="s">
        <v>136</v>
      </c>
      <c r="E1204" s="268" t="s">
        <v>1</v>
      </c>
      <c r="F1204" s="269" t="s">
        <v>167</v>
      </c>
      <c r="G1204" s="267"/>
      <c r="H1204" s="270">
        <v>351.55400000000003</v>
      </c>
      <c r="I1204" s="271"/>
      <c r="J1204" s="267"/>
      <c r="K1204" s="267"/>
      <c r="L1204" s="272"/>
      <c r="M1204" s="273"/>
      <c r="N1204" s="274"/>
      <c r="O1204" s="274"/>
      <c r="P1204" s="274"/>
      <c r="Q1204" s="274"/>
      <c r="R1204" s="274"/>
      <c r="S1204" s="274"/>
      <c r="T1204" s="275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76" t="s">
        <v>136</v>
      </c>
      <c r="AU1204" s="276" t="s">
        <v>89</v>
      </c>
      <c r="AV1204" s="14" t="s">
        <v>132</v>
      </c>
      <c r="AW1204" s="14" t="s">
        <v>34</v>
      </c>
      <c r="AX1204" s="14" t="s">
        <v>87</v>
      </c>
      <c r="AY1204" s="276" t="s">
        <v>125</v>
      </c>
    </row>
    <row r="1205" s="13" customFormat="1">
      <c r="A1205" s="13"/>
      <c r="B1205" s="255"/>
      <c r="C1205" s="256"/>
      <c r="D1205" s="251" t="s">
        <v>136</v>
      </c>
      <c r="E1205" s="256"/>
      <c r="F1205" s="258" t="s">
        <v>1545</v>
      </c>
      <c r="G1205" s="256"/>
      <c r="H1205" s="259">
        <v>386.709</v>
      </c>
      <c r="I1205" s="260"/>
      <c r="J1205" s="256"/>
      <c r="K1205" s="256"/>
      <c r="L1205" s="261"/>
      <c r="M1205" s="262"/>
      <c r="N1205" s="263"/>
      <c r="O1205" s="263"/>
      <c r="P1205" s="263"/>
      <c r="Q1205" s="263"/>
      <c r="R1205" s="263"/>
      <c r="S1205" s="263"/>
      <c r="T1205" s="264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65" t="s">
        <v>136</v>
      </c>
      <c r="AU1205" s="265" t="s">
        <v>89</v>
      </c>
      <c r="AV1205" s="13" t="s">
        <v>89</v>
      </c>
      <c r="AW1205" s="13" t="s">
        <v>4</v>
      </c>
      <c r="AX1205" s="13" t="s">
        <v>87</v>
      </c>
      <c r="AY1205" s="265" t="s">
        <v>125</v>
      </c>
    </row>
    <row r="1206" s="2" customFormat="1" ht="21.75" customHeight="1">
      <c r="A1206" s="39"/>
      <c r="B1206" s="40"/>
      <c r="C1206" s="237" t="s">
        <v>1546</v>
      </c>
      <c r="D1206" s="237" t="s">
        <v>128</v>
      </c>
      <c r="E1206" s="238" t="s">
        <v>1547</v>
      </c>
      <c r="F1206" s="239" t="s">
        <v>1548</v>
      </c>
      <c r="G1206" s="240" t="s">
        <v>316</v>
      </c>
      <c r="H1206" s="241">
        <v>21.670000000000002</v>
      </c>
      <c r="I1206" s="242"/>
      <c r="J1206" s="243">
        <f>ROUND(I1206*H1206,2)</f>
        <v>0</v>
      </c>
      <c r="K1206" s="244"/>
      <c r="L1206" s="45"/>
      <c r="M1206" s="245" t="s">
        <v>1</v>
      </c>
      <c r="N1206" s="246" t="s">
        <v>44</v>
      </c>
      <c r="O1206" s="92"/>
      <c r="P1206" s="247">
        <f>O1206*H1206</f>
        <v>0</v>
      </c>
      <c r="Q1206" s="247">
        <v>0.0015</v>
      </c>
      <c r="R1206" s="247">
        <f>Q1206*H1206</f>
        <v>0.032505000000000006</v>
      </c>
      <c r="S1206" s="247">
        <v>0</v>
      </c>
      <c r="T1206" s="248">
        <f>S1206*H1206</f>
        <v>0</v>
      </c>
      <c r="U1206" s="39"/>
      <c r="V1206" s="39"/>
      <c r="W1206" s="39"/>
      <c r="X1206" s="39"/>
      <c r="Y1206" s="39"/>
      <c r="Z1206" s="39"/>
      <c r="AA1206" s="39"/>
      <c r="AB1206" s="39"/>
      <c r="AC1206" s="39"/>
      <c r="AD1206" s="39"/>
      <c r="AE1206" s="39"/>
      <c r="AR1206" s="249" t="s">
        <v>322</v>
      </c>
      <c r="AT1206" s="249" t="s">
        <v>128</v>
      </c>
      <c r="AU1206" s="249" t="s">
        <v>89</v>
      </c>
      <c r="AY1206" s="18" t="s">
        <v>125</v>
      </c>
      <c r="BE1206" s="250">
        <f>IF(N1206="základní",J1206,0)</f>
        <v>0</v>
      </c>
      <c r="BF1206" s="250">
        <f>IF(N1206="snížená",J1206,0)</f>
        <v>0</v>
      </c>
      <c r="BG1206" s="250">
        <f>IF(N1206="zákl. přenesená",J1206,0)</f>
        <v>0</v>
      </c>
      <c r="BH1206" s="250">
        <f>IF(N1206="sníž. přenesená",J1206,0)</f>
        <v>0</v>
      </c>
      <c r="BI1206" s="250">
        <f>IF(N1206="nulová",J1206,0)</f>
        <v>0</v>
      </c>
      <c r="BJ1206" s="18" t="s">
        <v>87</v>
      </c>
      <c r="BK1206" s="250">
        <f>ROUND(I1206*H1206,2)</f>
        <v>0</v>
      </c>
      <c r="BL1206" s="18" t="s">
        <v>322</v>
      </c>
      <c r="BM1206" s="249" t="s">
        <v>1549</v>
      </c>
    </row>
    <row r="1207" s="2" customFormat="1">
      <c r="A1207" s="39"/>
      <c r="B1207" s="40"/>
      <c r="C1207" s="41"/>
      <c r="D1207" s="251" t="s">
        <v>134</v>
      </c>
      <c r="E1207" s="41"/>
      <c r="F1207" s="252" t="s">
        <v>1550</v>
      </c>
      <c r="G1207" s="41"/>
      <c r="H1207" s="41"/>
      <c r="I1207" s="145"/>
      <c r="J1207" s="41"/>
      <c r="K1207" s="41"/>
      <c r="L1207" s="45"/>
      <c r="M1207" s="253"/>
      <c r="N1207" s="254"/>
      <c r="O1207" s="92"/>
      <c r="P1207" s="92"/>
      <c r="Q1207" s="92"/>
      <c r="R1207" s="92"/>
      <c r="S1207" s="92"/>
      <c r="T1207" s="93"/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T1207" s="18" t="s">
        <v>134</v>
      </c>
      <c r="AU1207" s="18" t="s">
        <v>89</v>
      </c>
    </row>
    <row r="1208" s="13" customFormat="1">
      <c r="A1208" s="13"/>
      <c r="B1208" s="255"/>
      <c r="C1208" s="256"/>
      <c r="D1208" s="251" t="s">
        <v>136</v>
      </c>
      <c r="E1208" s="257" t="s">
        <v>1</v>
      </c>
      <c r="F1208" s="258" t="s">
        <v>1551</v>
      </c>
      <c r="G1208" s="256"/>
      <c r="H1208" s="259">
        <v>12.970000000000001</v>
      </c>
      <c r="I1208" s="260"/>
      <c r="J1208" s="256"/>
      <c r="K1208" s="256"/>
      <c r="L1208" s="261"/>
      <c r="M1208" s="262"/>
      <c r="N1208" s="263"/>
      <c r="O1208" s="263"/>
      <c r="P1208" s="263"/>
      <c r="Q1208" s="263"/>
      <c r="R1208" s="263"/>
      <c r="S1208" s="263"/>
      <c r="T1208" s="264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65" t="s">
        <v>136</v>
      </c>
      <c r="AU1208" s="265" t="s">
        <v>89</v>
      </c>
      <c r="AV1208" s="13" t="s">
        <v>89</v>
      </c>
      <c r="AW1208" s="13" t="s">
        <v>34</v>
      </c>
      <c r="AX1208" s="13" t="s">
        <v>79</v>
      </c>
      <c r="AY1208" s="265" t="s">
        <v>125</v>
      </c>
    </row>
    <row r="1209" s="13" customFormat="1">
      <c r="A1209" s="13"/>
      <c r="B1209" s="255"/>
      <c r="C1209" s="256"/>
      <c r="D1209" s="251" t="s">
        <v>136</v>
      </c>
      <c r="E1209" s="257" t="s">
        <v>1</v>
      </c>
      <c r="F1209" s="258" t="s">
        <v>1552</v>
      </c>
      <c r="G1209" s="256"/>
      <c r="H1209" s="259">
        <v>8.6999999999999993</v>
      </c>
      <c r="I1209" s="260"/>
      <c r="J1209" s="256"/>
      <c r="K1209" s="256"/>
      <c r="L1209" s="261"/>
      <c r="M1209" s="262"/>
      <c r="N1209" s="263"/>
      <c r="O1209" s="263"/>
      <c r="P1209" s="263"/>
      <c r="Q1209" s="263"/>
      <c r="R1209" s="263"/>
      <c r="S1209" s="263"/>
      <c r="T1209" s="264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65" t="s">
        <v>136</v>
      </c>
      <c r="AU1209" s="265" t="s">
        <v>89</v>
      </c>
      <c r="AV1209" s="13" t="s">
        <v>89</v>
      </c>
      <c r="AW1209" s="13" t="s">
        <v>34</v>
      </c>
      <c r="AX1209" s="13" t="s">
        <v>79</v>
      </c>
      <c r="AY1209" s="265" t="s">
        <v>125</v>
      </c>
    </row>
    <row r="1210" s="14" customFormat="1">
      <c r="A1210" s="14"/>
      <c r="B1210" s="266"/>
      <c r="C1210" s="267"/>
      <c r="D1210" s="251" t="s">
        <v>136</v>
      </c>
      <c r="E1210" s="268" t="s">
        <v>1</v>
      </c>
      <c r="F1210" s="269" t="s">
        <v>167</v>
      </c>
      <c r="G1210" s="267"/>
      <c r="H1210" s="270">
        <v>21.670000000000002</v>
      </c>
      <c r="I1210" s="271"/>
      <c r="J1210" s="267"/>
      <c r="K1210" s="267"/>
      <c r="L1210" s="272"/>
      <c r="M1210" s="273"/>
      <c r="N1210" s="274"/>
      <c r="O1210" s="274"/>
      <c r="P1210" s="274"/>
      <c r="Q1210" s="274"/>
      <c r="R1210" s="274"/>
      <c r="S1210" s="274"/>
      <c r="T1210" s="275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76" t="s">
        <v>136</v>
      </c>
      <c r="AU1210" s="276" t="s">
        <v>89</v>
      </c>
      <c r="AV1210" s="14" t="s">
        <v>132</v>
      </c>
      <c r="AW1210" s="14" t="s">
        <v>34</v>
      </c>
      <c r="AX1210" s="14" t="s">
        <v>87</v>
      </c>
      <c r="AY1210" s="276" t="s">
        <v>125</v>
      </c>
    </row>
    <row r="1211" s="2" customFormat="1" ht="16.5" customHeight="1">
      <c r="A1211" s="39"/>
      <c r="B1211" s="40"/>
      <c r="C1211" s="237" t="s">
        <v>1553</v>
      </c>
      <c r="D1211" s="237" t="s">
        <v>128</v>
      </c>
      <c r="E1211" s="238" t="s">
        <v>1554</v>
      </c>
      <c r="F1211" s="239" t="s">
        <v>1555</v>
      </c>
      <c r="G1211" s="240" t="s">
        <v>259</v>
      </c>
      <c r="H1211" s="241">
        <v>252.51900000000001</v>
      </c>
      <c r="I1211" s="242"/>
      <c r="J1211" s="243">
        <f>ROUND(I1211*H1211,2)</f>
        <v>0</v>
      </c>
      <c r="K1211" s="244"/>
      <c r="L1211" s="45"/>
      <c r="M1211" s="245" t="s">
        <v>1</v>
      </c>
      <c r="N1211" s="246" t="s">
        <v>44</v>
      </c>
      <c r="O1211" s="92"/>
      <c r="P1211" s="247">
        <f>O1211*H1211</f>
        <v>0</v>
      </c>
      <c r="Q1211" s="247">
        <v>3.0000000000000001E-05</v>
      </c>
      <c r="R1211" s="247">
        <f>Q1211*H1211</f>
        <v>0.0075755700000000002</v>
      </c>
      <c r="S1211" s="247">
        <v>0</v>
      </c>
      <c r="T1211" s="248">
        <f>S1211*H1211</f>
        <v>0</v>
      </c>
      <c r="U1211" s="39"/>
      <c r="V1211" s="39"/>
      <c r="W1211" s="39"/>
      <c r="X1211" s="39"/>
      <c r="Y1211" s="39"/>
      <c r="Z1211" s="39"/>
      <c r="AA1211" s="39"/>
      <c r="AB1211" s="39"/>
      <c r="AC1211" s="39"/>
      <c r="AD1211" s="39"/>
      <c r="AE1211" s="39"/>
      <c r="AR1211" s="249" t="s">
        <v>322</v>
      </c>
      <c r="AT1211" s="249" t="s">
        <v>128</v>
      </c>
      <c r="AU1211" s="249" t="s">
        <v>89</v>
      </c>
      <c r="AY1211" s="18" t="s">
        <v>125</v>
      </c>
      <c r="BE1211" s="250">
        <f>IF(N1211="základní",J1211,0)</f>
        <v>0</v>
      </c>
      <c r="BF1211" s="250">
        <f>IF(N1211="snížená",J1211,0)</f>
        <v>0</v>
      </c>
      <c r="BG1211" s="250">
        <f>IF(N1211="zákl. přenesená",J1211,0)</f>
        <v>0</v>
      </c>
      <c r="BH1211" s="250">
        <f>IF(N1211="sníž. přenesená",J1211,0)</f>
        <v>0</v>
      </c>
      <c r="BI1211" s="250">
        <f>IF(N1211="nulová",J1211,0)</f>
        <v>0</v>
      </c>
      <c r="BJ1211" s="18" t="s">
        <v>87</v>
      </c>
      <c r="BK1211" s="250">
        <f>ROUND(I1211*H1211,2)</f>
        <v>0</v>
      </c>
      <c r="BL1211" s="18" t="s">
        <v>322</v>
      </c>
      <c r="BM1211" s="249" t="s">
        <v>1556</v>
      </c>
    </row>
    <row r="1212" s="2" customFormat="1">
      <c r="A1212" s="39"/>
      <c r="B1212" s="40"/>
      <c r="C1212" s="41"/>
      <c r="D1212" s="251" t="s">
        <v>134</v>
      </c>
      <c r="E1212" s="41"/>
      <c r="F1212" s="252" t="s">
        <v>1557</v>
      </c>
      <c r="G1212" s="41"/>
      <c r="H1212" s="41"/>
      <c r="I1212" s="145"/>
      <c r="J1212" s="41"/>
      <c r="K1212" s="41"/>
      <c r="L1212" s="45"/>
      <c r="M1212" s="253"/>
      <c r="N1212" s="254"/>
      <c r="O1212" s="92"/>
      <c r="P1212" s="92"/>
      <c r="Q1212" s="92"/>
      <c r="R1212" s="92"/>
      <c r="S1212" s="92"/>
      <c r="T1212" s="93"/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T1212" s="18" t="s">
        <v>134</v>
      </c>
      <c r="AU1212" s="18" t="s">
        <v>89</v>
      </c>
    </row>
    <row r="1213" s="13" customFormat="1">
      <c r="A1213" s="13"/>
      <c r="B1213" s="255"/>
      <c r="C1213" s="256"/>
      <c r="D1213" s="251" t="s">
        <v>136</v>
      </c>
      <c r="E1213" s="257" t="s">
        <v>1</v>
      </c>
      <c r="F1213" s="258" t="s">
        <v>1512</v>
      </c>
      <c r="G1213" s="256"/>
      <c r="H1213" s="259">
        <v>14.449999999999999</v>
      </c>
      <c r="I1213" s="260"/>
      <c r="J1213" s="256"/>
      <c r="K1213" s="256"/>
      <c r="L1213" s="261"/>
      <c r="M1213" s="262"/>
      <c r="N1213" s="263"/>
      <c r="O1213" s="263"/>
      <c r="P1213" s="263"/>
      <c r="Q1213" s="263"/>
      <c r="R1213" s="263"/>
      <c r="S1213" s="263"/>
      <c r="T1213" s="264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65" t="s">
        <v>136</v>
      </c>
      <c r="AU1213" s="265" t="s">
        <v>89</v>
      </c>
      <c r="AV1213" s="13" t="s">
        <v>89</v>
      </c>
      <c r="AW1213" s="13" t="s">
        <v>34</v>
      </c>
      <c r="AX1213" s="13" t="s">
        <v>79</v>
      </c>
      <c r="AY1213" s="265" t="s">
        <v>125</v>
      </c>
    </row>
    <row r="1214" s="13" customFormat="1">
      <c r="A1214" s="13"/>
      <c r="B1214" s="255"/>
      <c r="C1214" s="256"/>
      <c r="D1214" s="251" t="s">
        <v>136</v>
      </c>
      <c r="E1214" s="257" t="s">
        <v>1</v>
      </c>
      <c r="F1214" s="258" t="s">
        <v>1513</v>
      </c>
      <c r="G1214" s="256"/>
      <c r="H1214" s="259">
        <v>8.4499999999999993</v>
      </c>
      <c r="I1214" s="260"/>
      <c r="J1214" s="256"/>
      <c r="K1214" s="256"/>
      <c r="L1214" s="261"/>
      <c r="M1214" s="262"/>
      <c r="N1214" s="263"/>
      <c r="O1214" s="263"/>
      <c r="P1214" s="263"/>
      <c r="Q1214" s="263"/>
      <c r="R1214" s="263"/>
      <c r="S1214" s="263"/>
      <c r="T1214" s="264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65" t="s">
        <v>136</v>
      </c>
      <c r="AU1214" s="265" t="s">
        <v>89</v>
      </c>
      <c r="AV1214" s="13" t="s">
        <v>89</v>
      </c>
      <c r="AW1214" s="13" t="s">
        <v>34</v>
      </c>
      <c r="AX1214" s="13" t="s">
        <v>79</v>
      </c>
      <c r="AY1214" s="265" t="s">
        <v>125</v>
      </c>
    </row>
    <row r="1215" s="13" customFormat="1">
      <c r="A1215" s="13"/>
      <c r="B1215" s="255"/>
      <c r="C1215" s="256"/>
      <c r="D1215" s="251" t="s">
        <v>136</v>
      </c>
      <c r="E1215" s="257" t="s">
        <v>1</v>
      </c>
      <c r="F1215" s="258" t="s">
        <v>1514</v>
      </c>
      <c r="G1215" s="256"/>
      <c r="H1215" s="259">
        <v>11.85</v>
      </c>
      <c r="I1215" s="260"/>
      <c r="J1215" s="256"/>
      <c r="K1215" s="256"/>
      <c r="L1215" s="261"/>
      <c r="M1215" s="262"/>
      <c r="N1215" s="263"/>
      <c r="O1215" s="263"/>
      <c r="P1215" s="263"/>
      <c r="Q1215" s="263"/>
      <c r="R1215" s="263"/>
      <c r="S1215" s="263"/>
      <c r="T1215" s="264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65" t="s">
        <v>136</v>
      </c>
      <c r="AU1215" s="265" t="s">
        <v>89</v>
      </c>
      <c r="AV1215" s="13" t="s">
        <v>89</v>
      </c>
      <c r="AW1215" s="13" t="s">
        <v>34</v>
      </c>
      <c r="AX1215" s="13" t="s">
        <v>79</v>
      </c>
      <c r="AY1215" s="265" t="s">
        <v>125</v>
      </c>
    </row>
    <row r="1216" s="13" customFormat="1">
      <c r="A1216" s="13"/>
      <c r="B1216" s="255"/>
      <c r="C1216" s="256"/>
      <c r="D1216" s="251" t="s">
        <v>136</v>
      </c>
      <c r="E1216" s="257" t="s">
        <v>1</v>
      </c>
      <c r="F1216" s="258" t="s">
        <v>1515</v>
      </c>
      <c r="G1216" s="256"/>
      <c r="H1216" s="259">
        <v>5.7000000000000002</v>
      </c>
      <c r="I1216" s="260"/>
      <c r="J1216" s="256"/>
      <c r="K1216" s="256"/>
      <c r="L1216" s="261"/>
      <c r="M1216" s="262"/>
      <c r="N1216" s="263"/>
      <c r="O1216" s="263"/>
      <c r="P1216" s="263"/>
      <c r="Q1216" s="263"/>
      <c r="R1216" s="263"/>
      <c r="S1216" s="263"/>
      <c r="T1216" s="264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65" t="s">
        <v>136</v>
      </c>
      <c r="AU1216" s="265" t="s">
        <v>89</v>
      </c>
      <c r="AV1216" s="13" t="s">
        <v>89</v>
      </c>
      <c r="AW1216" s="13" t="s">
        <v>34</v>
      </c>
      <c r="AX1216" s="13" t="s">
        <v>79</v>
      </c>
      <c r="AY1216" s="265" t="s">
        <v>125</v>
      </c>
    </row>
    <row r="1217" s="15" customFormat="1">
      <c r="A1217" s="15"/>
      <c r="B1217" s="281"/>
      <c r="C1217" s="282"/>
      <c r="D1217" s="251" t="s">
        <v>136</v>
      </c>
      <c r="E1217" s="283" t="s">
        <v>1</v>
      </c>
      <c r="F1217" s="284" t="s">
        <v>247</v>
      </c>
      <c r="G1217" s="282"/>
      <c r="H1217" s="285">
        <v>40.450000000000003</v>
      </c>
      <c r="I1217" s="286"/>
      <c r="J1217" s="282"/>
      <c r="K1217" s="282"/>
      <c r="L1217" s="287"/>
      <c r="M1217" s="288"/>
      <c r="N1217" s="289"/>
      <c r="O1217" s="289"/>
      <c r="P1217" s="289"/>
      <c r="Q1217" s="289"/>
      <c r="R1217" s="289"/>
      <c r="S1217" s="289"/>
      <c r="T1217" s="290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91" t="s">
        <v>136</v>
      </c>
      <c r="AU1217" s="291" t="s">
        <v>89</v>
      </c>
      <c r="AV1217" s="15" t="s">
        <v>145</v>
      </c>
      <c r="AW1217" s="15" t="s">
        <v>34</v>
      </c>
      <c r="AX1217" s="15" t="s">
        <v>79</v>
      </c>
      <c r="AY1217" s="291" t="s">
        <v>125</v>
      </c>
    </row>
    <row r="1218" s="13" customFormat="1">
      <c r="A1218" s="13"/>
      <c r="B1218" s="255"/>
      <c r="C1218" s="256"/>
      <c r="D1218" s="251" t="s">
        <v>136</v>
      </c>
      <c r="E1218" s="257" t="s">
        <v>1</v>
      </c>
      <c r="F1218" s="258" t="s">
        <v>1516</v>
      </c>
      <c r="G1218" s="256"/>
      <c r="H1218" s="259">
        <v>13.800000000000001</v>
      </c>
      <c r="I1218" s="260"/>
      <c r="J1218" s="256"/>
      <c r="K1218" s="256"/>
      <c r="L1218" s="261"/>
      <c r="M1218" s="262"/>
      <c r="N1218" s="263"/>
      <c r="O1218" s="263"/>
      <c r="P1218" s="263"/>
      <c r="Q1218" s="263"/>
      <c r="R1218" s="263"/>
      <c r="S1218" s="263"/>
      <c r="T1218" s="264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65" t="s">
        <v>136</v>
      </c>
      <c r="AU1218" s="265" t="s">
        <v>89</v>
      </c>
      <c r="AV1218" s="13" t="s">
        <v>89</v>
      </c>
      <c r="AW1218" s="13" t="s">
        <v>34</v>
      </c>
      <c r="AX1218" s="13" t="s">
        <v>79</v>
      </c>
      <c r="AY1218" s="265" t="s">
        <v>125</v>
      </c>
    </row>
    <row r="1219" s="13" customFormat="1">
      <c r="A1219" s="13"/>
      <c r="B1219" s="255"/>
      <c r="C1219" s="256"/>
      <c r="D1219" s="251" t="s">
        <v>136</v>
      </c>
      <c r="E1219" s="257" t="s">
        <v>1</v>
      </c>
      <c r="F1219" s="258" t="s">
        <v>1517</v>
      </c>
      <c r="G1219" s="256"/>
      <c r="H1219" s="259">
        <v>35.200000000000003</v>
      </c>
      <c r="I1219" s="260"/>
      <c r="J1219" s="256"/>
      <c r="K1219" s="256"/>
      <c r="L1219" s="261"/>
      <c r="M1219" s="262"/>
      <c r="N1219" s="263"/>
      <c r="O1219" s="263"/>
      <c r="P1219" s="263"/>
      <c r="Q1219" s="263"/>
      <c r="R1219" s="263"/>
      <c r="S1219" s="263"/>
      <c r="T1219" s="264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65" t="s">
        <v>136</v>
      </c>
      <c r="AU1219" s="265" t="s">
        <v>89</v>
      </c>
      <c r="AV1219" s="13" t="s">
        <v>89</v>
      </c>
      <c r="AW1219" s="13" t="s">
        <v>34</v>
      </c>
      <c r="AX1219" s="13" t="s">
        <v>79</v>
      </c>
      <c r="AY1219" s="265" t="s">
        <v>125</v>
      </c>
    </row>
    <row r="1220" s="13" customFormat="1">
      <c r="A1220" s="13"/>
      <c r="B1220" s="255"/>
      <c r="C1220" s="256"/>
      <c r="D1220" s="251" t="s">
        <v>136</v>
      </c>
      <c r="E1220" s="257" t="s">
        <v>1</v>
      </c>
      <c r="F1220" s="258" t="s">
        <v>1518</v>
      </c>
      <c r="G1220" s="256"/>
      <c r="H1220" s="259">
        <v>4.7999999999999998</v>
      </c>
      <c r="I1220" s="260"/>
      <c r="J1220" s="256"/>
      <c r="K1220" s="256"/>
      <c r="L1220" s="261"/>
      <c r="M1220" s="262"/>
      <c r="N1220" s="263"/>
      <c r="O1220" s="263"/>
      <c r="P1220" s="263"/>
      <c r="Q1220" s="263"/>
      <c r="R1220" s="263"/>
      <c r="S1220" s="263"/>
      <c r="T1220" s="264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65" t="s">
        <v>136</v>
      </c>
      <c r="AU1220" s="265" t="s">
        <v>89</v>
      </c>
      <c r="AV1220" s="13" t="s">
        <v>89</v>
      </c>
      <c r="AW1220" s="13" t="s">
        <v>34</v>
      </c>
      <c r="AX1220" s="13" t="s">
        <v>79</v>
      </c>
      <c r="AY1220" s="265" t="s">
        <v>125</v>
      </c>
    </row>
    <row r="1221" s="13" customFormat="1">
      <c r="A1221" s="13"/>
      <c r="B1221" s="255"/>
      <c r="C1221" s="256"/>
      <c r="D1221" s="251" t="s">
        <v>136</v>
      </c>
      <c r="E1221" s="257" t="s">
        <v>1</v>
      </c>
      <c r="F1221" s="258" t="s">
        <v>1519</v>
      </c>
      <c r="G1221" s="256"/>
      <c r="H1221" s="259">
        <v>24.324999999999999</v>
      </c>
      <c r="I1221" s="260"/>
      <c r="J1221" s="256"/>
      <c r="K1221" s="256"/>
      <c r="L1221" s="261"/>
      <c r="M1221" s="262"/>
      <c r="N1221" s="263"/>
      <c r="O1221" s="263"/>
      <c r="P1221" s="263"/>
      <c r="Q1221" s="263"/>
      <c r="R1221" s="263"/>
      <c r="S1221" s="263"/>
      <c r="T1221" s="264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65" t="s">
        <v>136</v>
      </c>
      <c r="AU1221" s="265" t="s">
        <v>89</v>
      </c>
      <c r="AV1221" s="13" t="s">
        <v>89</v>
      </c>
      <c r="AW1221" s="13" t="s">
        <v>34</v>
      </c>
      <c r="AX1221" s="13" t="s">
        <v>79</v>
      </c>
      <c r="AY1221" s="265" t="s">
        <v>125</v>
      </c>
    </row>
    <row r="1222" s="13" customFormat="1">
      <c r="A1222" s="13"/>
      <c r="B1222" s="255"/>
      <c r="C1222" s="256"/>
      <c r="D1222" s="251" t="s">
        <v>136</v>
      </c>
      <c r="E1222" s="257" t="s">
        <v>1</v>
      </c>
      <c r="F1222" s="258" t="s">
        <v>1520</v>
      </c>
      <c r="G1222" s="256"/>
      <c r="H1222" s="259">
        <v>14.199999999999999</v>
      </c>
      <c r="I1222" s="260"/>
      <c r="J1222" s="256"/>
      <c r="K1222" s="256"/>
      <c r="L1222" s="261"/>
      <c r="M1222" s="262"/>
      <c r="N1222" s="263"/>
      <c r="O1222" s="263"/>
      <c r="P1222" s="263"/>
      <c r="Q1222" s="263"/>
      <c r="R1222" s="263"/>
      <c r="S1222" s="263"/>
      <c r="T1222" s="264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65" t="s">
        <v>136</v>
      </c>
      <c r="AU1222" s="265" t="s">
        <v>89</v>
      </c>
      <c r="AV1222" s="13" t="s">
        <v>89</v>
      </c>
      <c r="AW1222" s="13" t="s">
        <v>34</v>
      </c>
      <c r="AX1222" s="13" t="s">
        <v>79</v>
      </c>
      <c r="AY1222" s="265" t="s">
        <v>125</v>
      </c>
    </row>
    <row r="1223" s="15" customFormat="1">
      <c r="A1223" s="15"/>
      <c r="B1223" s="281"/>
      <c r="C1223" s="282"/>
      <c r="D1223" s="251" t="s">
        <v>136</v>
      </c>
      <c r="E1223" s="283" t="s">
        <v>1</v>
      </c>
      <c r="F1223" s="284" t="s">
        <v>247</v>
      </c>
      <c r="G1223" s="282"/>
      <c r="H1223" s="285">
        <v>92.325000000000003</v>
      </c>
      <c r="I1223" s="286"/>
      <c r="J1223" s="282"/>
      <c r="K1223" s="282"/>
      <c r="L1223" s="287"/>
      <c r="M1223" s="288"/>
      <c r="N1223" s="289"/>
      <c r="O1223" s="289"/>
      <c r="P1223" s="289"/>
      <c r="Q1223" s="289"/>
      <c r="R1223" s="289"/>
      <c r="S1223" s="289"/>
      <c r="T1223" s="290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15"/>
      <c r="AT1223" s="291" t="s">
        <v>136</v>
      </c>
      <c r="AU1223" s="291" t="s">
        <v>89</v>
      </c>
      <c r="AV1223" s="15" t="s">
        <v>145</v>
      </c>
      <c r="AW1223" s="15" t="s">
        <v>34</v>
      </c>
      <c r="AX1223" s="15" t="s">
        <v>79</v>
      </c>
      <c r="AY1223" s="291" t="s">
        <v>125</v>
      </c>
    </row>
    <row r="1224" s="13" customFormat="1">
      <c r="A1224" s="13"/>
      <c r="B1224" s="255"/>
      <c r="C1224" s="256"/>
      <c r="D1224" s="251" t="s">
        <v>136</v>
      </c>
      <c r="E1224" s="257" t="s">
        <v>1</v>
      </c>
      <c r="F1224" s="258" t="s">
        <v>1521</v>
      </c>
      <c r="G1224" s="256"/>
      <c r="H1224" s="259">
        <v>9.8200000000000003</v>
      </c>
      <c r="I1224" s="260"/>
      <c r="J1224" s="256"/>
      <c r="K1224" s="256"/>
      <c r="L1224" s="261"/>
      <c r="M1224" s="262"/>
      <c r="N1224" s="263"/>
      <c r="O1224" s="263"/>
      <c r="P1224" s="263"/>
      <c r="Q1224" s="263"/>
      <c r="R1224" s="263"/>
      <c r="S1224" s="263"/>
      <c r="T1224" s="264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65" t="s">
        <v>136</v>
      </c>
      <c r="AU1224" s="265" t="s">
        <v>89</v>
      </c>
      <c r="AV1224" s="13" t="s">
        <v>89</v>
      </c>
      <c r="AW1224" s="13" t="s">
        <v>34</v>
      </c>
      <c r="AX1224" s="13" t="s">
        <v>79</v>
      </c>
      <c r="AY1224" s="265" t="s">
        <v>125</v>
      </c>
    </row>
    <row r="1225" s="13" customFormat="1">
      <c r="A1225" s="13"/>
      <c r="B1225" s="255"/>
      <c r="C1225" s="256"/>
      <c r="D1225" s="251" t="s">
        <v>136</v>
      </c>
      <c r="E1225" s="257" t="s">
        <v>1</v>
      </c>
      <c r="F1225" s="258" t="s">
        <v>1522</v>
      </c>
      <c r="G1225" s="256"/>
      <c r="H1225" s="259">
        <v>14.699999999999999</v>
      </c>
      <c r="I1225" s="260"/>
      <c r="J1225" s="256"/>
      <c r="K1225" s="256"/>
      <c r="L1225" s="261"/>
      <c r="M1225" s="262"/>
      <c r="N1225" s="263"/>
      <c r="O1225" s="263"/>
      <c r="P1225" s="263"/>
      <c r="Q1225" s="263"/>
      <c r="R1225" s="263"/>
      <c r="S1225" s="263"/>
      <c r="T1225" s="264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65" t="s">
        <v>136</v>
      </c>
      <c r="AU1225" s="265" t="s">
        <v>89</v>
      </c>
      <c r="AV1225" s="13" t="s">
        <v>89</v>
      </c>
      <c r="AW1225" s="13" t="s">
        <v>34</v>
      </c>
      <c r="AX1225" s="13" t="s">
        <v>79</v>
      </c>
      <c r="AY1225" s="265" t="s">
        <v>125</v>
      </c>
    </row>
    <row r="1226" s="13" customFormat="1">
      <c r="A1226" s="13"/>
      <c r="B1226" s="255"/>
      <c r="C1226" s="256"/>
      <c r="D1226" s="251" t="s">
        <v>136</v>
      </c>
      <c r="E1226" s="257" t="s">
        <v>1</v>
      </c>
      <c r="F1226" s="258" t="s">
        <v>1523</v>
      </c>
      <c r="G1226" s="256"/>
      <c r="H1226" s="259">
        <v>12.5</v>
      </c>
      <c r="I1226" s="260"/>
      <c r="J1226" s="256"/>
      <c r="K1226" s="256"/>
      <c r="L1226" s="261"/>
      <c r="M1226" s="262"/>
      <c r="N1226" s="263"/>
      <c r="O1226" s="263"/>
      <c r="P1226" s="263"/>
      <c r="Q1226" s="263"/>
      <c r="R1226" s="263"/>
      <c r="S1226" s="263"/>
      <c r="T1226" s="264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65" t="s">
        <v>136</v>
      </c>
      <c r="AU1226" s="265" t="s">
        <v>89</v>
      </c>
      <c r="AV1226" s="13" t="s">
        <v>89</v>
      </c>
      <c r="AW1226" s="13" t="s">
        <v>34</v>
      </c>
      <c r="AX1226" s="13" t="s">
        <v>79</v>
      </c>
      <c r="AY1226" s="265" t="s">
        <v>125</v>
      </c>
    </row>
    <row r="1227" s="13" customFormat="1">
      <c r="A1227" s="13"/>
      <c r="B1227" s="255"/>
      <c r="C1227" s="256"/>
      <c r="D1227" s="251" t="s">
        <v>136</v>
      </c>
      <c r="E1227" s="257" t="s">
        <v>1</v>
      </c>
      <c r="F1227" s="258" t="s">
        <v>1524</v>
      </c>
      <c r="G1227" s="256"/>
      <c r="H1227" s="259">
        <v>17.5</v>
      </c>
      <c r="I1227" s="260"/>
      <c r="J1227" s="256"/>
      <c r="K1227" s="256"/>
      <c r="L1227" s="261"/>
      <c r="M1227" s="262"/>
      <c r="N1227" s="263"/>
      <c r="O1227" s="263"/>
      <c r="P1227" s="263"/>
      <c r="Q1227" s="263"/>
      <c r="R1227" s="263"/>
      <c r="S1227" s="263"/>
      <c r="T1227" s="264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65" t="s">
        <v>136</v>
      </c>
      <c r="AU1227" s="265" t="s">
        <v>89</v>
      </c>
      <c r="AV1227" s="13" t="s">
        <v>89</v>
      </c>
      <c r="AW1227" s="13" t="s">
        <v>34</v>
      </c>
      <c r="AX1227" s="13" t="s">
        <v>79</v>
      </c>
      <c r="AY1227" s="265" t="s">
        <v>125</v>
      </c>
    </row>
    <row r="1228" s="13" customFormat="1">
      <c r="A1228" s="13"/>
      <c r="B1228" s="255"/>
      <c r="C1228" s="256"/>
      <c r="D1228" s="251" t="s">
        <v>136</v>
      </c>
      <c r="E1228" s="257" t="s">
        <v>1</v>
      </c>
      <c r="F1228" s="258" t="s">
        <v>1525</v>
      </c>
      <c r="G1228" s="256"/>
      <c r="H1228" s="259">
        <v>16.100000000000001</v>
      </c>
      <c r="I1228" s="260"/>
      <c r="J1228" s="256"/>
      <c r="K1228" s="256"/>
      <c r="L1228" s="261"/>
      <c r="M1228" s="262"/>
      <c r="N1228" s="263"/>
      <c r="O1228" s="263"/>
      <c r="P1228" s="263"/>
      <c r="Q1228" s="263"/>
      <c r="R1228" s="263"/>
      <c r="S1228" s="263"/>
      <c r="T1228" s="264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65" t="s">
        <v>136</v>
      </c>
      <c r="AU1228" s="265" t="s">
        <v>89</v>
      </c>
      <c r="AV1228" s="13" t="s">
        <v>89</v>
      </c>
      <c r="AW1228" s="13" t="s">
        <v>34</v>
      </c>
      <c r="AX1228" s="13" t="s">
        <v>79</v>
      </c>
      <c r="AY1228" s="265" t="s">
        <v>125</v>
      </c>
    </row>
    <row r="1229" s="15" customFormat="1">
      <c r="A1229" s="15"/>
      <c r="B1229" s="281"/>
      <c r="C1229" s="282"/>
      <c r="D1229" s="251" t="s">
        <v>136</v>
      </c>
      <c r="E1229" s="283" t="s">
        <v>1</v>
      </c>
      <c r="F1229" s="284" t="s">
        <v>247</v>
      </c>
      <c r="G1229" s="282"/>
      <c r="H1229" s="285">
        <v>70.620000000000005</v>
      </c>
      <c r="I1229" s="286"/>
      <c r="J1229" s="282"/>
      <c r="K1229" s="282"/>
      <c r="L1229" s="287"/>
      <c r="M1229" s="288"/>
      <c r="N1229" s="289"/>
      <c r="O1229" s="289"/>
      <c r="P1229" s="289"/>
      <c r="Q1229" s="289"/>
      <c r="R1229" s="289"/>
      <c r="S1229" s="289"/>
      <c r="T1229" s="290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91" t="s">
        <v>136</v>
      </c>
      <c r="AU1229" s="291" t="s">
        <v>89</v>
      </c>
      <c r="AV1229" s="15" t="s">
        <v>145</v>
      </c>
      <c r="AW1229" s="15" t="s">
        <v>34</v>
      </c>
      <c r="AX1229" s="15" t="s">
        <v>79</v>
      </c>
      <c r="AY1229" s="291" t="s">
        <v>125</v>
      </c>
    </row>
    <row r="1230" s="13" customFormat="1">
      <c r="A1230" s="13"/>
      <c r="B1230" s="255"/>
      <c r="C1230" s="256"/>
      <c r="D1230" s="251" t="s">
        <v>136</v>
      </c>
      <c r="E1230" s="257" t="s">
        <v>1</v>
      </c>
      <c r="F1230" s="258" t="s">
        <v>1531</v>
      </c>
      <c r="G1230" s="256"/>
      <c r="H1230" s="259">
        <v>15.308</v>
      </c>
      <c r="I1230" s="260"/>
      <c r="J1230" s="256"/>
      <c r="K1230" s="256"/>
      <c r="L1230" s="261"/>
      <c r="M1230" s="262"/>
      <c r="N1230" s="263"/>
      <c r="O1230" s="263"/>
      <c r="P1230" s="263"/>
      <c r="Q1230" s="263"/>
      <c r="R1230" s="263"/>
      <c r="S1230" s="263"/>
      <c r="T1230" s="264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65" t="s">
        <v>136</v>
      </c>
      <c r="AU1230" s="265" t="s">
        <v>89</v>
      </c>
      <c r="AV1230" s="13" t="s">
        <v>89</v>
      </c>
      <c r="AW1230" s="13" t="s">
        <v>34</v>
      </c>
      <c r="AX1230" s="13" t="s">
        <v>79</v>
      </c>
      <c r="AY1230" s="265" t="s">
        <v>125</v>
      </c>
    </row>
    <row r="1231" s="13" customFormat="1">
      <c r="A1231" s="13"/>
      <c r="B1231" s="255"/>
      <c r="C1231" s="256"/>
      <c r="D1231" s="251" t="s">
        <v>136</v>
      </c>
      <c r="E1231" s="257" t="s">
        <v>1</v>
      </c>
      <c r="F1231" s="258" t="s">
        <v>1532</v>
      </c>
      <c r="G1231" s="256"/>
      <c r="H1231" s="259">
        <v>15.308</v>
      </c>
      <c r="I1231" s="260"/>
      <c r="J1231" s="256"/>
      <c r="K1231" s="256"/>
      <c r="L1231" s="261"/>
      <c r="M1231" s="262"/>
      <c r="N1231" s="263"/>
      <c r="O1231" s="263"/>
      <c r="P1231" s="263"/>
      <c r="Q1231" s="263"/>
      <c r="R1231" s="263"/>
      <c r="S1231" s="263"/>
      <c r="T1231" s="264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65" t="s">
        <v>136</v>
      </c>
      <c r="AU1231" s="265" t="s">
        <v>89</v>
      </c>
      <c r="AV1231" s="13" t="s">
        <v>89</v>
      </c>
      <c r="AW1231" s="13" t="s">
        <v>34</v>
      </c>
      <c r="AX1231" s="13" t="s">
        <v>79</v>
      </c>
      <c r="AY1231" s="265" t="s">
        <v>125</v>
      </c>
    </row>
    <row r="1232" s="13" customFormat="1">
      <c r="A1232" s="13"/>
      <c r="B1232" s="255"/>
      <c r="C1232" s="256"/>
      <c r="D1232" s="251" t="s">
        <v>136</v>
      </c>
      <c r="E1232" s="257" t="s">
        <v>1</v>
      </c>
      <c r="F1232" s="258" t="s">
        <v>1533</v>
      </c>
      <c r="G1232" s="256"/>
      <c r="H1232" s="259">
        <v>18.507999999999999</v>
      </c>
      <c r="I1232" s="260"/>
      <c r="J1232" s="256"/>
      <c r="K1232" s="256"/>
      <c r="L1232" s="261"/>
      <c r="M1232" s="262"/>
      <c r="N1232" s="263"/>
      <c r="O1232" s="263"/>
      <c r="P1232" s="263"/>
      <c r="Q1232" s="263"/>
      <c r="R1232" s="263"/>
      <c r="S1232" s="263"/>
      <c r="T1232" s="264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65" t="s">
        <v>136</v>
      </c>
      <c r="AU1232" s="265" t="s">
        <v>89</v>
      </c>
      <c r="AV1232" s="13" t="s">
        <v>89</v>
      </c>
      <c r="AW1232" s="13" t="s">
        <v>34</v>
      </c>
      <c r="AX1232" s="13" t="s">
        <v>79</v>
      </c>
      <c r="AY1232" s="265" t="s">
        <v>125</v>
      </c>
    </row>
    <row r="1233" s="15" customFormat="1">
      <c r="A1233" s="15"/>
      <c r="B1233" s="281"/>
      <c r="C1233" s="282"/>
      <c r="D1233" s="251" t="s">
        <v>136</v>
      </c>
      <c r="E1233" s="283" t="s">
        <v>1</v>
      </c>
      <c r="F1233" s="284" t="s">
        <v>247</v>
      </c>
      <c r="G1233" s="282"/>
      <c r="H1233" s="285">
        <v>49.123999999999995</v>
      </c>
      <c r="I1233" s="286"/>
      <c r="J1233" s="282"/>
      <c r="K1233" s="282"/>
      <c r="L1233" s="287"/>
      <c r="M1233" s="288"/>
      <c r="N1233" s="289"/>
      <c r="O1233" s="289"/>
      <c r="P1233" s="289"/>
      <c r="Q1233" s="289"/>
      <c r="R1233" s="289"/>
      <c r="S1233" s="289"/>
      <c r="T1233" s="290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T1233" s="291" t="s">
        <v>136</v>
      </c>
      <c r="AU1233" s="291" t="s">
        <v>89</v>
      </c>
      <c r="AV1233" s="15" t="s">
        <v>145</v>
      </c>
      <c r="AW1233" s="15" t="s">
        <v>34</v>
      </c>
      <c r="AX1233" s="15" t="s">
        <v>79</v>
      </c>
      <c r="AY1233" s="291" t="s">
        <v>125</v>
      </c>
    </row>
    <row r="1234" s="14" customFormat="1">
      <c r="A1234" s="14"/>
      <c r="B1234" s="266"/>
      <c r="C1234" s="267"/>
      <c r="D1234" s="251" t="s">
        <v>136</v>
      </c>
      <c r="E1234" s="268" t="s">
        <v>1</v>
      </c>
      <c r="F1234" s="269" t="s">
        <v>167</v>
      </c>
      <c r="G1234" s="267"/>
      <c r="H1234" s="270">
        <v>252.51899999999998</v>
      </c>
      <c r="I1234" s="271"/>
      <c r="J1234" s="267"/>
      <c r="K1234" s="267"/>
      <c r="L1234" s="272"/>
      <c r="M1234" s="273"/>
      <c r="N1234" s="274"/>
      <c r="O1234" s="274"/>
      <c r="P1234" s="274"/>
      <c r="Q1234" s="274"/>
      <c r="R1234" s="274"/>
      <c r="S1234" s="274"/>
      <c r="T1234" s="275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76" t="s">
        <v>136</v>
      </c>
      <c r="AU1234" s="276" t="s">
        <v>89</v>
      </c>
      <c r="AV1234" s="14" t="s">
        <v>132</v>
      </c>
      <c r="AW1234" s="14" t="s">
        <v>34</v>
      </c>
      <c r="AX1234" s="14" t="s">
        <v>87</v>
      </c>
      <c r="AY1234" s="276" t="s">
        <v>125</v>
      </c>
    </row>
    <row r="1235" s="2" customFormat="1" ht="21.75" customHeight="1">
      <c r="A1235" s="39"/>
      <c r="B1235" s="40"/>
      <c r="C1235" s="237" t="s">
        <v>1558</v>
      </c>
      <c r="D1235" s="237" t="s">
        <v>128</v>
      </c>
      <c r="E1235" s="238" t="s">
        <v>1559</v>
      </c>
      <c r="F1235" s="239" t="s">
        <v>1560</v>
      </c>
      <c r="G1235" s="240" t="s">
        <v>142</v>
      </c>
      <c r="H1235" s="241">
        <v>9.4730000000000008</v>
      </c>
      <c r="I1235" s="242"/>
      <c r="J1235" s="243">
        <f>ROUND(I1235*H1235,2)</f>
        <v>0</v>
      </c>
      <c r="K1235" s="244"/>
      <c r="L1235" s="45"/>
      <c r="M1235" s="245" t="s">
        <v>1</v>
      </c>
      <c r="N1235" s="246" t="s">
        <v>44</v>
      </c>
      <c r="O1235" s="92"/>
      <c r="P1235" s="247">
        <f>O1235*H1235</f>
        <v>0</v>
      </c>
      <c r="Q1235" s="247">
        <v>0</v>
      </c>
      <c r="R1235" s="247">
        <f>Q1235*H1235</f>
        <v>0</v>
      </c>
      <c r="S1235" s="247">
        <v>0</v>
      </c>
      <c r="T1235" s="248">
        <f>S1235*H1235</f>
        <v>0</v>
      </c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R1235" s="249" t="s">
        <v>322</v>
      </c>
      <c r="AT1235" s="249" t="s">
        <v>128</v>
      </c>
      <c r="AU1235" s="249" t="s">
        <v>89</v>
      </c>
      <c r="AY1235" s="18" t="s">
        <v>125</v>
      </c>
      <c r="BE1235" s="250">
        <f>IF(N1235="základní",J1235,0)</f>
        <v>0</v>
      </c>
      <c r="BF1235" s="250">
        <f>IF(N1235="snížená",J1235,0)</f>
        <v>0</v>
      </c>
      <c r="BG1235" s="250">
        <f>IF(N1235="zákl. přenesená",J1235,0)</f>
        <v>0</v>
      </c>
      <c r="BH1235" s="250">
        <f>IF(N1235="sníž. přenesená",J1235,0)</f>
        <v>0</v>
      </c>
      <c r="BI1235" s="250">
        <f>IF(N1235="nulová",J1235,0)</f>
        <v>0</v>
      </c>
      <c r="BJ1235" s="18" t="s">
        <v>87</v>
      </c>
      <c r="BK1235" s="250">
        <f>ROUND(I1235*H1235,2)</f>
        <v>0</v>
      </c>
      <c r="BL1235" s="18" t="s">
        <v>322</v>
      </c>
      <c r="BM1235" s="249" t="s">
        <v>1561</v>
      </c>
    </row>
    <row r="1236" s="2" customFormat="1">
      <c r="A1236" s="39"/>
      <c r="B1236" s="40"/>
      <c r="C1236" s="41"/>
      <c r="D1236" s="251" t="s">
        <v>134</v>
      </c>
      <c r="E1236" s="41"/>
      <c r="F1236" s="252" t="s">
        <v>1562</v>
      </c>
      <c r="G1236" s="41"/>
      <c r="H1236" s="41"/>
      <c r="I1236" s="145"/>
      <c r="J1236" s="41"/>
      <c r="K1236" s="41"/>
      <c r="L1236" s="45"/>
      <c r="M1236" s="253"/>
      <c r="N1236" s="254"/>
      <c r="O1236" s="92"/>
      <c r="P1236" s="92"/>
      <c r="Q1236" s="92"/>
      <c r="R1236" s="92"/>
      <c r="S1236" s="92"/>
      <c r="T1236" s="93"/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T1236" s="18" t="s">
        <v>134</v>
      </c>
      <c r="AU1236" s="18" t="s">
        <v>89</v>
      </c>
    </row>
    <row r="1237" s="12" customFormat="1" ht="22.8" customHeight="1">
      <c r="A1237" s="12"/>
      <c r="B1237" s="221"/>
      <c r="C1237" s="222"/>
      <c r="D1237" s="223" t="s">
        <v>78</v>
      </c>
      <c r="E1237" s="235" t="s">
        <v>1563</v>
      </c>
      <c r="F1237" s="235" t="s">
        <v>1564</v>
      </c>
      <c r="G1237" s="222"/>
      <c r="H1237" s="222"/>
      <c r="I1237" s="225"/>
      <c r="J1237" s="236">
        <f>BK1237</f>
        <v>0</v>
      </c>
      <c r="K1237" s="222"/>
      <c r="L1237" s="227"/>
      <c r="M1237" s="228"/>
      <c r="N1237" s="229"/>
      <c r="O1237" s="229"/>
      <c r="P1237" s="230">
        <f>SUM(P1238:P1287)</f>
        <v>0</v>
      </c>
      <c r="Q1237" s="229"/>
      <c r="R1237" s="230">
        <f>SUM(R1238:R1287)</f>
        <v>2.7969008999999998</v>
      </c>
      <c r="S1237" s="229"/>
      <c r="T1237" s="231">
        <f>SUM(T1238:T1287)</f>
        <v>0</v>
      </c>
      <c r="U1237" s="12"/>
      <c r="V1237" s="12"/>
      <c r="W1237" s="12"/>
      <c r="X1237" s="12"/>
      <c r="Y1237" s="12"/>
      <c r="Z1237" s="12"/>
      <c r="AA1237" s="12"/>
      <c r="AB1237" s="12"/>
      <c r="AC1237" s="12"/>
      <c r="AD1237" s="12"/>
      <c r="AE1237" s="12"/>
      <c r="AR1237" s="232" t="s">
        <v>89</v>
      </c>
      <c r="AT1237" s="233" t="s">
        <v>78</v>
      </c>
      <c r="AU1237" s="233" t="s">
        <v>87</v>
      </c>
      <c r="AY1237" s="232" t="s">
        <v>125</v>
      </c>
      <c r="BK1237" s="234">
        <f>SUM(BK1238:BK1287)</f>
        <v>0</v>
      </c>
    </row>
    <row r="1238" s="2" customFormat="1" ht="16.5" customHeight="1">
      <c r="A1238" s="39"/>
      <c r="B1238" s="40"/>
      <c r="C1238" s="237" t="s">
        <v>1565</v>
      </c>
      <c r="D1238" s="237" t="s">
        <v>128</v>
      </c>
      <c r="E1238" s="238" t="s">
        <v>1566</v>
      </c>
      <c r="F1238" s="239" t="s">
        <v>1567</v>
      </c>
      <c r="G1238" s="240" t="s">
        <v>316</v>
      </c>
      <c r="H1238" s="241">
        <v>140.58000000000001</v>
      </c>
      <c r="I1238" s="242"/>
      <c r="J1238" s="243">
        <f>ROUND(I1238*H1238,2)</f>
        <v>0</v>
      </c>
      <c r="K1238" s="244"/>
      <c r="L1238" s="45"/>
      <c r="M1238" s="245" t="s">
        <v>1</v>
      </c>
      <c r="N1238" s="246" t="s">
        <v>44</v>
      </c>
      <c r="O1238" s="92"/>
      <c r="P1238" s="247">
        <f>O1238*H1238</f>
        <v>0</v>
      </c>
      <c r="Q1238" s="247">
        <v>0</v>
      </c>
      <c r="R1238" s="247">
        <f>Q1238*H1238</f>
        <v>0</v>
      </c>
      <c r="S1238" s="247">
        <v>0</v>
      </c>
      <c r="T1238" s="248">
        <f>S1238*H1238</f>
        <v>0</v>
      </c>
      <c r="U1238" s="39"/>
      <c r="V1238" s="39"/>
      <c r="W1238" s="39"/>
      <c r="X1238" s="39"/>
      <c r="Y1238" s="39"/>
      <c r="Z1238" s="39"/>
      <c r="AA1238" s="39"/>
      <c r="AB1238" s="39"/>
      <c r="AC1238" s="39"/>
      <c r="AD1238" s="39"/>
      <c r="AE1238" s="39"/>
      <c r="AR1238" s="249" t="s">
        <v>322</v>
      </c>
      <c r="AT1238" s="249" t="s">
        <v>128</v>
      </c>
      <c r="AU1238" s="249" t="s">
        <v>89</v>
      </c>
      <c r="AY1238" s="18" t="s">
        <v>125</v>
      </c>
      <c r="BE1238" s="250">
        <f>IF(N1238="základní",J1238,0)</f>
        <v>0</v>
      </c>
      <c r="BF1238" s="250">
        <f>IF(N1238="snížená",J1238,0)</f>
        <v>0</v>
      </c>
      <c r="BG1238" s="250">
        <f>IF(N1238="zákl. přenesená",J1238,0)</f>
        <v>0</v>
      </c>
      <c r="BH1238" s="250">
        <f>IF(N1238="sníž. přenesená",J1238,0)</f>
        <v>0</v>
      </c>
      <c r="BI1238" s="250">
        <f>IF(N1238="nulová",J1238,0)</f>
        <v>0</v>
      </c>
      <c r="BJ1238" s="18" t="s">
        <v>87</v>
      </c>
      <c r="BK1238" s="250">
        <f>ROUND(I1238*H1238,2)</f>
        <v>0</v>
      </c>
      <c r="BL1238" s="18" t="s">
        <v>322</v>
      </c>
      <c r="BM1238" s="249" t="s">
        <v>1568</v>
      </c>
    </row>
    <row r="1239" s="2" customFormat="1">
      <c r="A1239" s="39"/>
      <c r="B1239" s="40"/>
      <c r="C1239" s="41"/>
      <c r="D1239" s="251" t="s">
        <v>134</v>
      </c>
      <c r="E1239" s="41"/>
      <c r="F1239" s="252" t="s">
        <v>1569</v>
      </c>
      <c r="G1239" s="41"/>
      <c r="H1239" s="41"/>
      <c r="I1239" s="145"/>
      <c r="J1239" s="41"/>
      <c r="K1239" s="41"/>
      <c r="L1239" s="45"/>
      <c r="M1239" s="253"/>
      <c r="N1239" s="254"/>
      <c r="O1239" s="92"/>
      <c r="P1239" s="92"/>
      <c r="Q1239" s="92"/>
      <c r="R1239" s="92"/>
      <c r="S1239" s="92"/>
      <c r="T1239" s="93"/>
      <c r="U1239" s="39"/>
      <c r="V1239" s="39"/>
      <c r="W1239" s="39"/>
      <c r="X1239" s="39"/>
      <c r="Y1239" s="39"/>
      <c r="Z1239" s="39"/>
      <c r="AA1239" s="39"/>
      <c r="AB1239" s="39"/>
      <c r="AC1239" s="39"/>
      <c r="AD1239" s="39"/>
      <c r="AE1239" s="39"/>
      <c r="AT1239" s="18" t="s">
        <v>134</v>
      </c>
      <c r="AU1239" s="18" t="s">
        <v>89</v>
      </c>
    </row>
    <row r="1240" s="13" customFormat="1">
      <c r="A1240" s="13"/>
      <c r="B1240" s="255"/>
      <c r="C1240" s="256"/>
      <c r="D1240" s="251" t="s">
        <v>136</v>
      </c>
      <c r="E1240" s="257" t="s">
        <v>1</v>
      </c>
      <c r="F1240" s="258" t="s">
        <v>1570</v>
      </c>
      <c r="G1240" s="256"/>
      <c r="H1240" s="259">
        <v>11.832000000000001</v>
      </c>
      <c r="I1240" s="260"/>
      <c r="J1240" s="256"/>
      <c r="K1240" s="256"/>
      <c r="L1240" s="261"/>
      <c r="M1240" s="262"/>
      <c r="N1240" s="263"/>
      <c r="O1240" s="263"/>
      <c r="P1240" s="263"/>
      <c r="Q1240" s="263"/>
      <c r="R1240" s="263"/>
      <c r="S1240" s="263"/>
      <c r="T1240" s="264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65" t="s">
        <v>136</v>
      </c>
      <c r="AU1240" s="265" t="s">
        <v>89</v>
      </c>
      <c r="AV1240" s="13" t="s">
        <v>89</v>
      </c>
      <c r="AW1240" s="13" t="s">
        <v>34</v>
      </c>
      <c r="AX1240" s="13" t="s">
        <v>79</v>
      </c>
      <c r="AY1240" s="265" t="s">
        <v>125</v>
      </c>
    </row>
    <row r="1241" s="13" customFormat="1">
      <c r="A1241" s="13"/>
      <c r="B1241" s="255"/>
      <c r="C1241" s="256"/>
      <c r="D1241" s="251" t="s">
        <v>136</v>
      </c>
      <c r="E1241" s="257" t="s">
        <v>1</v>
      </c>
      <c r="F1241" s="258" t="s">
        <v>1571</v>
      </c>
      <c r="G1241" s="256"/>
      <c r="H1241" s="259">
        <v>27.629000000000001</v>
      </c>
      <c r="I1241" s="260"/>
      <c r="J1241" s="256"/>
      <c r="K1241" s="256"/>
      <c r="L1241" s="261"/>
      <c r="M1241" s="262"/>
      <c r="N1241" s="263"/>
      <c r="O1241" s="263"/>
      <c r="P1241" s="263"/>
      <c r="Q1241" s="263"/>
      <c r="R1241" s="263"/>
      <c r="S1241" s="263"/>
      <c r="T1241" s="264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65" t="s">
        <v>136</v>
      </c>
      <c r="AU1241" s="265" t="s">
        <v>89</v>
      </c>
      <c r="AV1241" s="13" t="s">
        <v>89</v>
      </c>
      <c r="AW1241" s="13" t="s">
        <v>34</v>
      </c>
      <c r="AX1241" s="13" t="s">
        <v>79</v>
      </c>
      <c r="AY1241" s="265" t="s">
        <v>125</v>
      </c>
    </row>
    <row r="1242" s="13" customFormat="1">
      <c r="A1242" s="13"/>
      <c r="B1242" s="255"/>
      <c r="C1242" s="256"/>
      <c r="D1242" s="251" t="s">
        <v>136</v>
      </c>
      <c r="E1242" s="257" t="s">
        <v>1</v>
      </c>
      <c r="F1242" s="258" t="s">
        <v>1572</v>
      </c>
      <c r="G1242" s="256"/>
      <c r="H1242" s="259">
        <v>33.161000000000001</v>
      </c>
      <c r="I1242" s="260"/>
      <c r="J1242" s="256"/>
      <c r="K1242" s="256"/>
      <c r="L1242" s="261"/>
      <c r="M1242" s="262"/>
      <c r="N1242" s="263"/>
      <c r="O1242" s="263"/>
      <c r="P1242" s="263"/>
      <c r="Q1242" s="263"/>
      <c r="R1242" s="263"/>
      <c r="S1242" s="263"/>
      <c r="T1242" s="264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65" t="s">
        <v>136</v>
      </c>
      <c r="AU1242" s="265" t="s">
        <v>89</v>
      </c>
      <c r="AV1242" s="13" t="s">
        <v>89</v>
      </c>
      <c r="AW1242" s="13" t="s">
        <v>34</v>
      </c>
      <c r="AX1242" s="13" t="s">
        <v>79</v>
      </c>
      <c r="AY1242" s="265" t="s">
        <v>125</v>
      </c>
    </row>
    <row r="1243" s="13" customFormat="1">
      <c r="A1243" s="13"/>
      <c r="B1243" s="255"/>
      <c r="C1243" s="256"/>
      <c r="D1243" s="251" t="s">
        <v>136</v>
      </c>
      <c r="E1243" s="257" t="s">
        <v>1</v>
      </c>
      <c r="F1243" s="258" t="s">
        <v>1573</v>
      </c>
      <c r="G1243" s="256"/>
      <c r="H1243" s="259">
        <v>19.512</v>
      </c>
      <c r="I1243" s="260"/>
      <c r="J1243" s="256"/>
      <c r="K1243" s="256"/>
      <c r="L1243" s="261"/>
      <c r="M1243" s="262"/>
      <c r="N1243" s="263"/>
      <c r="O1243" s="263"/>
      <c r="P1243" s="263"/>
      <c r="Q1243" s="263"/>
      <c r="R1243" s="263"/>
      <c r="S1243" s="263"/>
      <c r="T1243" s="264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65" t="s">
        <v>136</v>
      </c>
      <c r="AU1243" s="265" t="s">
        <v>89</v>
      </c>
      <c r="AV1243" s="13" t="s">
        <v>89</v>
      </c>
      <c r="AW1243" s="13" t="s">
        <v>34</v>
      </c>
      <c r="AX1243" s="13" t="s">
        <v>79</v>
      </c>
      <c r="AY1243" s="265" t="s">
        <v>125</v>
      </c>
    </row>
    <row r="1244" s="13" customFormat="1">
      <c r="A1244" s="13"/>
      <c r="B1244" s="255"/>
      <c r="C1244" s="256"/>
      <c r="D1244" s="251" t="s">
        <v>136</v>
      </c>
      <c r="E1244" s="257" t="s">
        <v>1</v>
      </c>
      <c r="F1244" s="258" t="s">
        <v>1574</v>
      </c>
      <c r="G1244" s="256"/>
      <c r="H1244" s="259">
        <v>25.199999999999999</v>
      </c>
      <c r="I1244" s="260"/>
      <c r="J1244" s="256"/>
      <c r="K1244" s="256"/>
      <c r="L1244" s="261"/>
      <c r="M1244" s="262"/>
      <c r="N1244" s="263"/>
      <c r="O1244" s="263"/>
      <c r="P1244" s="263"/>
      <c r="Q1244" s="263"/>
      <c r="R1244" s="263"/>
      <c r="S1244" s="263"/>
      <c r="T1244" s="264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65" t="s">
        <v>136</v>
      </c>
      <c r="AU1244" s="265" t="s">
        <v>89</v>
      </c>
      <c r="AV1244" s="13" t="s">
        <v>89</v>
      </c>
      <c r="AW1244" s="13" t="s">
        <v>34</v>
      </c>
      <c r="AX1244" s="13" t="s">
        <v>79</v>
      </c>
      <c r="AY1244" s="265" t="s">
        <v>125</v>
      </c>
    </row>
    <row r="1245" s="13" customFormat="1">
      <c r="A1245" s="13"/>
      <c r="B1245" s="255"/>
      <c r="C1245" s="256"/>
      <c r="D1245" s="251" t="s">
        <v>136</v>
      </c>
      <c r="E1245" s="257" t="s">
        <v>1</v>
      </c>
      <c r="F1245" s="258" t="s">
        <v>1575</v>
      </c>
      <c r="G1245" s="256"/>
      <c r="H1245" s="259">
        <v>23.245999999999999</v>
      </c>
      <c r="I1245" s="260"/>
      <c r="J1245" s="256"/>
      <c r="K1245" s="256"/>
      <c r="L1245" s="261"/>
      <c r="M1245" s="262"/>
      <c r="N1245" s="263"/>
      <c r="O1245" s="263"/>
      <c r="P1245" s="263"/>
      <c r="Q1245" s="263"/>
      <c r="R1245" s="263"/>
      <c r="S1245" s="263"/>
      <c r="T1245" s="264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65" t="s">
        <v>136</v>
      </c>
      <c r="AU1245" s="265" t="s">
        <v>89</v>
      </c>
      <c r="AV1245" s="13" t="s">
        <v>89</v>
      </c>
      <c r="AW1245" s="13" t="s">
        <v>34</v>
      </c>
      <c r="AX1245" s="13" t="s">
        <v>79</v>
      </c>
      <c r="AY1245" s="265" t="s">
        <v>125</v>
      </c>
    </row>
    <row r="1246" s="14" customFormat="1">
      <c r="A1246" s="14"/>
      <c r="B1246" s="266"/>
      <c r="C1246" s="267"/>
      <c r="D1246" s="251" t="s">
        <v>136</v>
      </c>
      <c r="E1246" s="268" t="s">
        <v>1</v>
      </c>
      <c r="F1246" s="269" t="s">
        <v>167</v>
      </c>
      <c r="G1246" s="267"/>
      <c r="H1246" s="270">
        <v>140.58000000000001</v>
      </c>
      <c r="I1246" s="271"/>
      <c r="J1246" s="267"/>
      <c r="K1246" s="267"/>
      <c r="L1246" s="272"/>
      <c r="M1246" s="273"/>
      <c r="N1246" s="274"/>
      <c r="O1246" s="274"/>
      <c r="P1246" s="274"/>
      <c r="Q1246" s="274"/>
      <c r="R1246" s="274"/>
      <c r="S1246" s="274"/>
      <c r="T1246" s="275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76" t="s">
        <v>136</v>
      </c>
      <c r="AU1246" s="276" t="s">
        <v>89</v>
      </c>
      <c r="AV1246" s="14" t="s">
        <v>132</v>
      </c>
      <c r="AW1246" s="14" t="s">
        <v>34</v>
      </c>
      <c r="AX1246" s="14" t="s">
        <v>87</v>
      </c>
      <c r="AY1246" s="276" t="s">
        <v>125</v>
      </c>
    </row>
    <row r="1247" s="2" customFormat="1" ht="16.5" customHeight="1">
      <c r="A1247" s="39"/>
      <c r="B1247" s="40"/>
      <c r="C1247" s="237" t="s">
        <v>1576</v>
      </c>
      <c r="D1247" s="237" t="s">
        <v>128</v>
      </c>
      <c r="E1247" s="238" t="s">
        <v>1577</v>
      </c>
      <c r="F1247" s="239" t="s">
        <v>1578</v>
      </c>
      <c r="G1247" s="240" t="s">
        <v>316</v>
      </c>
      <c r="H1247" s="241">
        <v>140.58000000000001</v>
      </c>
      <c r="I1247" s="242"/>
      <c r="J1247" s="243">
        <f>ROUND(I1247*H1247,2)</f>
        <v>0</v>
      </c>
      <c r="K1247" s="244"/>
      <c r="L1247" s="45"/>
      <c r="M1247" s="245" t="s">
        <v>1</v>
      </c>
      <c r="N1247" s="246" t="s">
        <v>44</v>
      </c>
      <c r="O1247" s="92"/>
      <c r="P1247" s="247">
        <f>O1247*H1247</f>
        <v>0</v>
      </c>
      <c r="Q1247" s="247">
        <v>0.00029999999999999997</v>
      </c>
      <c r="R1247" s="247">
        <f>Q1247*H1247</f>
        <v>0.042174000000000003</v>
      </c>
      <c r="S1247" s="247">
        <v>0</v>
      </c>
      <c r="T1247" s="248">
        <f>S1247*H1247</f>
        <v>0</v>
      </c>
      <c r="U1247" s="39"/>
      <c r="V1247" s="39"/>
      <c r="W1247" s="39"/>
      <c r="X1247" s="39"/>
      <c r="Y1247" s="39"/>
      <c r="Z1247" s="39"/>
      <c r="AA1247" s="39"/>
      <c r="AB1247" s="39"/>
      <c r="AC1247" s="39"/>
      <c r="AD1247" s="39"/>
      <c r="AE1247" s="39"/>
      <c r="AR1247" s="249" t="s">
        <v>322</v>
      </c>
      <c r="AT1247" s="249" t="s">
        <v>128</v>
      </c>
      <c r="AU1247" s="249" t="s">
        <v>89</v>
      </c>
      <c r="AY1247" s="18" t="s">
        <v>125</v>
      </c>
      <c r="BE1247" s="250">
        <f>IF(N1247="základní",J1247,0)</f>
        <v>0</v>
      </c>
      <c r="BF1247" s="250">
        <f>IF(N1247="snížená",J1247,0)</f>
        <v>0</v>
      </c>
      <c r="BG1247" s="250">
        <f>IF(N1247="zákl. přenesená",J1247,0)</f>
        <v>0</v>
      </c>
      <c r="BH1247" s="250">
        <f>IF(N1247="sníž. přenesená",J1247,0)</f>
        <v>0</v>
      </c>
      <c r="BI1247" s="250">
        <f>IF(N1247="nulová",J1247,0)</f>
        <v>0</v>
      </c>
      <c r="BJ1247" s="18" t="s">
        <v>87</v>
      </c>
      <c r="BK1247" s="250">
        <f>ROUND(I1247*H1247,2)</f>
        <v>0</v>
      </c>
      <c r="BL1247" s="18" t="s">
        <v>322</v>
      </c>
      <c r="BM1247" s="249" t="s">
        <v>1579</v>
      </c>
    </row>
    <row r="1248" s="2" customFormat="1">
      <c r="A1248" s="39"/>
      <c r="B1248" s="40"/>
      <c r="C1248" s="41"/>
      <c r="D1248" s="251" t="s">
        <v>134</v>
      </c>
      <c r="E1248" s="41"/>
      <c r="F1248" s="252" t="s">
        <v>1580</v>
      </c>
      <c r="G1248" s="41"/>
      <c r="H1248" s="41"/>
      <c r="I1248" s="145"/>
      <c r="J1248" s="41"/>
      <c r="K1248" s="41"/>
      <c r="L1248" s="45"/>
      <c r="M1248" s="253"/>
      <c r="N1248" s="254"/>
      <c r="O1248" s="92"/>
      <c r="P1248" s="92"/>
      <c r="Q1248" s="92"/>
      <c r="R1248" s="92"/>
      <c r="S1248" s="92"/>
      <c r="T1248" s="93"/>
      <c r="U1248" s="39"/>
      <c r="V1248" s="39"/>
      <c r="W1248" s="39"/>
      <c r="X1248" s="39"/>
      <c r="Y1248" s="39"/>
      <c r="Z1248" s="39"/>
      <c r="AA1248" s="39"/>
      <c r="AB1248" s="39"/>
      <c r="AC1248" s="39"/>
      <c r="AD1248" s="39"/>
      <c r="AE1248" s="39"/>
      <c r="AT1248" s="18" t="s">
        <v>134</v>
      </c>
      <c r="AU1248" s="18" t="s">
        <v>89</v>
      </c>
    </row>
    <row r="1249" s="13" customFormat="1">
      <c r="A1249" s="13"/>
      <c r="B1249" s="255"/>
      <c r="C1249" s="256"/>
      <c r="D1249" s="251" t="s">
        <v>136</v>
      </c>
      <c r="E1249" s="257" t="s">
        <v>1</v>
      </c>
      <c r="F1249" s="258" t="s">
        <v>1570</v>
      </c>
      <c r="G1249" s="256"/>
      <c r="H1249" s="259">
        <v>11.832000000000001</v>
      </c>
      <c r="I1249" s="260"/>
      <c r="J1249" s="256"/>
      <c r="K1249" s="256"/>
      <c r="L1249" s="261"/>
      <c r="M1249" s="262"/>
      <c r="N1249" s="263"/>
      <c r="O1249" s="263"/>
      <c r="P1249" s="263"/>
      <c r="Q1249" s="263"/>
      <c r="R1249" s="263"/>
      <c r="S1249" s="263"/>
      <c r="T1249" s="264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65" t="s">
        <v>136</v>
      </c>
      <c r="AU1249" s="265" t="s">
        <v>89</v>
      </c>
      <c r="AV1249" s="13" t="s">
        <v>89</v>
      </c>
      <c r="AW1249" s="13" t="s">
        <v>34</v>
      </c>
      <c r="AX1249" s="13" t="s">
        <v>79</v>
      </c>
      <c r="AY1249" s="265" t="s">
        <v>125</v>
      </c>
    </row>
    <row r="1250" s="13" customFormat="1">
      <c r="A1250" s="13"/>
      <c r="B1250" s="255"/>
      <c r="C1250" s="256"/>
      <c r="D1250" s="251" t="s">
        <v>136</v>
      </c>
      <c r="E1250" s="257" t="s">
        <v>1</v>
      </c>
      <c r="F1250" s="258" t="s">
        <v>1571</v>
      </c>
      <c r="G1250" s="256"/>
      <c r="H1250" s="259">
        <v>27.629000000000001</v>
      </c>
      <c r="I1250" s="260"/>
      <c r="J1250" s="256"/>
      <c r="K1250" s="256"/>
      <c r="L1250" s="261"/>
      <c r="M1250" s="262"/>
      <c r="N1250" s="263"/>
      <c r="O1250" s="263"/>
      <c r="P1250" s="263"/>
      <c r="Q1250" s="263"/>
      <c r="R1250" s="263"/>
      <c r="S1250" s="263"/>
      <c r="T1250" s="264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65" t="s">
        <v>136</v>
      </c>
      <c r="AU1250" s="265" t="s">
        <v>89</v>
      </c>
      <c r="AV1250" s="13" t="s">
        <v>89</v>
      </c>
      <c r="AW1250" s="13" t="s">
        <v>34</v>
      </c>
      <c r="AX1250" s="13" t="s">
        <v>79</v>
      </c>
      <c r="AY1250" s="265" t="s">
        <v>125</v>
      </c>
    </row>
    <row r="1251" s="13" customFormat="1">
      <c r="A1251" s="13"/>
      <c r="B1251" s="255"/>
      <c r="C1251" s="256"/>
      <c r="D1251" s="251" t="s">
        <v>136</v>
      </c>
      <c r="E1251" s="257" t="s">
        <v>1</v>
      </c>
      <c r="F1251" s="258" t="s">
        <v>1572</v>
      </c>
      <c r="G1251" s="256"/>
      <c r="H1251" s="259">
        <v>33.161000000000001</v>
      </c>
      <c r="I1251" s="260"/>
      <c r="J1251" s="256"/>
      <c r="K1251" s="256"/>
      <c r="L1251" s="261"/>
      <c r="M1251" s="262"/>
      <c r="N1251" s="263"/>
      <c r="O1251" s="263"/>
      <c r="P1251" s="263"/>
      <c r="Q1251" s="263"/>
      <c r="R1251" s="263"/>
      <c r="S1251" s="263"/>
      <c r="T1251" s="264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65" t="s">
        <v>136</v>
      </c>
      <c r="AU1251" s="265" t="s">
        <v>89</v>
      </c>
      <c r="AV1251" s="13" t="s">
        <v>89</v>
      </c>
      <c r="AW1251" s="13" t="s">
        <v>34</v>
      </c>
      <c r="AX1251" s="13" t="s">
        <v>79</v>
      </c>
      <c r="AY1251" s="265" t="s">
        <v>125</v>
      </c>
    </row>
    <row r="1252" s="13" customFormat="1">
      <c r="A1252" s="13"/>
      <c r="B1252" s="255"/>
      <c r="C1252" s="256"/>
      <c r="D1252" s="251" t="s">
        <v>136</v>
      </c>
      <c r="E1252" s="257" t="s">
        <v>1</v>
      </c>
      <c r="F1252" s="258" t="s">
        <v>1573</v>
      </c>
      <c r="G1252" s="256"/>
      <c r="H1252" s="259">
        <v>19.512</v>
      </c>
      <c r="I1252" s="260"/>
      <c r="J1252" s="256"/>
      <c r="K1252" s="256"/>
      <c r="L1252" s="261"/>
      <c r="M1252" s="262"/>
      <c r="N1252" s="263"/>
      <c r="O1252" s="263"/>
      <c r="P1252" s="263"/>
      <c r="Q1252" s="263"/>
      <c r="R1252" s="263"/>
      <c r="S1252" s="263"/>
      <c r="T1252" s="264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65" t="s">
        <v>136</v>
      </c>
      <c r="AU1252" s="265" t="s">
        <v>89</v>
      </c>
      <c r="AV1252" s="13" t="s">
        <v>89</v>
      </c>
      <c r="AW1252" s="13" t="s">
        <v>34</v>
      </c>
      <c r="AX1252" s="13" t="s">
        <v>79</v>
      </c>
      <c r="AY1252" s="265" t="s">
        <v>125</v>
      </c>
    </row>
    <row r="1253" s="13" customFormat="1">
      <c r="A1253" s="13"/>
      <c r="B1253" s="255"/>
      <c r="C1253" s="256"/>
      <c r="D1253" s="251" t="s">
        <v>136</v>
      </c>
      <c r="E1253" s="257" t="s">
        <v>1</v>
      </c>
      <c r="F1253" s="258" t="s">
        <v>1574</v>
      </c>
      <c r="G1253" s="256"/>
      <c r="H1253" s="259">
        <v>25.199999999999999</v>
      </c>
      <c r="I1253" s="260"/>
      <c r="J1253" s="256"/>
      <c r="K1253" s="256"/>
      <c r="L1253" s="261"/>
      <c r="M1253" s="262"/>
      <c r="N1253" s="263"/>
      <c r="O1253" s="263"/>
      <c r="P1253" s="263"/>
      <c r="Q1253" s="263"/>
      <c r="R1253" s="263"/>
      <c r="S1253" s="263"/>
      <c r="T1253" s="264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65" t="s">
        <v>136</v>
      </c>
      <c r="AU1253" s="265" t="s">
        <v>89</v>
      </c>
      <c r="AV1253" s="13" t="s">
        <v>89</v>
      </c>
      <c r="AW1253" s="13" t="s">
        <v>34</v>
      </c>
      <c r="AX1253" s="13" t="s">
        <v>79</v>
      </c>
      <c r="AY1253" s="265" t="s">
        <v>125</v>
      </c>
    </row>
    <row r="1254" s="13" customFormat="1">
      <c r="A1254" s="13"/>
      <c r="B1254" s="255"/>
      <c r="C1254" s="256"/>
      <c r="D1254" s="251" t="s">
        <v>136</v>
      </c>
      <c r="E1254" s="257" t="s">
        <v>1</v>
      </c>
      <c r="F1254" s="258" t="s">
        <v>1575</v>
      </c>
      <c r="G1254" s="256"/>
      <c r="H1254" s="259">
        <v>23.245999999999999</v>
      </c>
      <c r="I1254" s="260"/>
      <c r="J1254" s="256"/>
      <c r="K1254" s="256"/>
      <c r="L1254" s="261"/>
      <c r="M1254" s="262"/>
      <c r="N1254" s="263"/>
      <c r="O1254" s="263"/>
      <c r="P1254" s="263"/>
      <c r="Q1254" s="263"/>
      <c r="R1254" s="263"/>
      <c r="S1254" s="263"/>
      <c r="T1254" s="264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65" t="s">
        <v>136</v>
      </c>
      <c r="AU1254" s="265" t="s">
        <v>89</v>
      </c>
      <c r="AV1254" s="13" t="s">
        <v>89</v>
      </c>
      <c r="AW1254" s="13" t="s">
        <v>34</v>
      </c>
      <c r="AX1254" s="13" t="s">
        <v>79</v>
      </c>
      <c r="AY1254" s="265" t="s">
        <v>125</v>
      </c>
    </row>
    <row r="1255" s="14" customFormat="1">
      <c r="A1255" s="14"/>
      <c r="B1255" s="266"/>
      <c r="C1255" s="267"/>
      <c r="D1255" s="251" t="s">
        <v>136</v>
      </c>
      <c r="E1255" s="268" t="s">
        <v>1</v>
      </c>
      <c r="F1255" s="269" t="s">
        <v>167</v>
      </c>
      <c r="G1255" s="267"/>
      <c r="H1255" s="270">
        <v>140.58000000000001</v>
      </c>
      <c r="I1255" s="271"/>
      <c r="J1255" s="267"/>
      <c r="K1255" s="267"/>
      <c r="L1255" s="272"/>
      <c r="M1255" s="273"/>
      <c r="N1255" s="274"/>
      <c r="O1255" s="274"/>
      <c r="P1255" s="274"/>
      <c r="Q1255" s="274"/>
      <c r="R1255" s="274"/>
      <c r="S1255" s="274"/>
      <c r="T1255" s="275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76" t="s">
        <v>136</v>
      </c>
      <c r="AU1255" s="276" t="s">
        <v>89</v>
      </c>
      <c r="AV1255" s="14" t="s">
        <v>132</v>
      </c>
      <c r="AW1255" s="14" t="s">
        <v>34</v>
      </c>
      <c r="AX1255" s="14" t="s">
        <v>87</v>
      </c>
      <c r="AY1255" s="276" t="s">
        <v>125</v>
      </c>
    </row>
    <row r="1256" s="2" customFormat="1" ht="21.75" customHeight="1">
      <c r="A1256" s="39"/>
      <c r="B1256" s="40"/>
      <c r="C1256" s="237" t="s">
        <v>1581</v>
      </c>
      <c r="D1256" s="237" t="s">
        <v>128</v>
      </c>
      <c r="E1256" s="238" t="s">
        <v>1582</v>
      </c>
      <c r="F1256" s="239" t="s">
        <v>1583</v>
      </c>
      <c r="G1256" s="240" t="s">
        <v>316</v>
      </c>
      <c r="H1256" s="241">
        <v>56.406999999999996</v>
      </c>
      <c r="I1256" s="242"/>
      <c r="J1256" s="243">
        <f>ROUND(I1256*H1256,2)</f>
        <v>0</v>
      </c>
      <c r="K1256" s="244"/>
      <c r="L1256" s="45"/>
      <c r="M1256" s="245" t="s">
        <v>1</v>
      </c>
      <c r="N1256" s="246" t="s">
        <v>44</v>
      </c>
      <c r="O1256" s="92"/>
      <c r="P1256" s="247">
        <f>O1256*H1256</f>
        <v>0</v>
      </c>
      <c r="Q1256" s="247">
        <v>0.0015</v>
      </c>
      <c r="R1256" s="247">
        <f>Q1256*H1256</f>
        <v>0.084610499999999991</v>
      </c>
      <c r="S1256" s="247">
        <v>0</v>
      </c>
      <c r="T1256" s="248">
        <f>S1256*H1256</f>
        <v>0</v>
      </c>
      <c r="U1256" s="39"/>
      <c r="V1256" s="39"/>
      <c r="W1256" s="39"/>
      <c r="X1256" s="39"/>
      <c r="Y1256" s="39"/>
      <c r="Z1256" s="39"/>
      <c r="AA1256" s="39"/>
      <c r="AB1256" s="39"/>
      <c r="AC1256" s="39"/>
      <c r="AD1256" s="39"/>
      <c r="AE1256" s="39"/>
      <c r="AR1256" s="249" t="s">
        <v>322</v>
      </c>
      <c r="AT1256" s="249" t="s">
        <v>128</v>
      </c>
      <c r="AU1256" s="249" t="s">
        <v>89</v>
      </c>
      <c r="AY1256" s="18" t="s">
        <v>125</v>
      </c>
      <c r="BE1256" s="250">
        <f>IF(N1256="základní",J1256,0)</f>
        <v>0</v>
      </c>
      <c r="BF1256" s="250">
        <f>IF(N1256="snížená",J1256,0)</f>
        <v>0</v>
      </c>
      <c r="BG1256" s="250">
        <f>IF(N1256="zákl. přenesená",J1256,0)</f>
        <v>0</v>
      </c>
      <c r="BH1256" s="250">
        <f>IF(N1256="sníž. přenesená",J1256,0)</f>
        <v>0</v>
      </c>
      <c r="BI1256" s="250">
        <f>IF(N1256="nulová",J1256,0)</f>
        <v>0</v>
      </c>
      <c r="BJ1256" s="18" t="s">
        <v>87</v>
      </c>
      <c r="BK1256" s="250">
        <f>ROUND(I1256*H1256,2)</f>
        <v>0</v>
      </c>
      <c r="BL1256" s="18" t="s">
        <v>322</v>
      </c>
      <c r="BM1256" s="249" t="s">
        <v>1584</v>
      </c>
    </row>
    <row r="1257" s="2" customFormat="1">
      <c r="A1257" s="39"/>
      <c r="B1257" s="40"/>
      <c r="C1257" s="41"/>
      <c r="D1257" s="251" t="s">
        <v>134</v>
      </c>
      <c r="E1257" s="41"/>
      <c r="F1257" s="252" t="s">
        <v>1585</v>
      </c>
      <c r="G1257" s="41"/>
      <c r="H1257" s="41"/>
      <c r="I1257" s="145"/>
      <c r="J1257" s="41"/>
      <c r="K1257" s="41"/>
      <c r="L1257" s="45"/>
      <c r="M1257" s="253"/>
      <c r="N1257" s="254"/>
      <c r="O1257" s="92"/>
      <c r="P1257" s="92"/>
      <c r="Q1257" s="92"/>
      <c r="R1257" s="92"/>
      <c r="S1257" s="92"/>
      <c r="T1257" s="93"/>
      <c r="U1257" s="39"/>
      <c r="V1257" s="39"/>
      <c r="W1257" s="39"/>
      <c r="X1257" s="39"/>
      <c r="Y1257" s="39"/>
      <c r="Z1257" s="39"/>
      <c r="AA1257" s="39"/>
      <c r="AB1257" s="39"/>
      <c r="AC1257" s="39"/>
      <c r="AD1257" s="39"/>
      <c r="AE1257" s="39"/>
      <c r="AT1257" s="18" t="s">
        <v>134</v>
      </c>
      <c r="AU1257" s="18" t="s">
        <v>89</v>
      </c>
    </row>
    <row r="1258" s="13" customFormat="1">
      <c r="A1258" s="13"/>
      <c r="B1258" s="255"/>
      <c r="C1258" s="256"/>
      <c r="D1258" s="251" t="s">
        <v>136</v>
      </c>
      <c r="E1258" s="257" t="s">
        <v>1</v>
      </c>
      <c r="F1258" s="258" t="s">
        <v>1572</v>
      </c>
      <c r="G1258" s="256"/>
      <c r="H1258" s="259">
        <v>33.161000000000001</v>
      </c>
      <c r="I1258" s="260"/>
      <c r="J1258" s="256"/>
      <c r="K1258" s="256"/>
      <c r="L1258" s="261"/>
      <c r="M1258" s="262"/>
      <c r="N1258" s="263"/>
      <c r="O1258" s="263"/>
      <c r="P1258" s="263"/>
      <c r="Q1258" s="263"/>
      <c r="R1258" s="263"/>
      <c r="S1258" s="263"/>
      <c r="T1258" s="264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65" t="s">
        <v>136</v>
      </c>
      <c r="AU1258" s="265" t="s">
        <v>89</v>
      </c>
      <c r="AV1258" s="13" t="s">
        <v>89</v>
      </c>
      <c r="AW1258" s="13" t="s">
        <v>34</v>
      </c>
      <c r="AX1258" s="13" t="s">
        <v>79</v>
      </c>
      <c r="AY1258" s="265" t="s">
        <v>125</v>
      </c>
    </row>
    <row r="1259" s="13" customFormat="1">
      <c r="A1259" s="13"/>
      <c r="B1259" s="255"/>
      <c r="C1259" s="256"/>
      <c r="D1259" s="251" t="s">
        <v>136</v>
      </c>
      <c r="E1259" s="257" t="s">
        <v>1</v>
      </c>
      <c r="F1259" s="258" t="s">
        <v>1575</v>
      </c>
      <c r="G1259" s="256"/>
      <c r="H1259" s="259">
        <v>23.245999999999999</v>
      </c>
      <c r="I1259" s="260"/>
      <c r="J1259" s="256"/>
      <c r="K1259" s="256"/>
      <c r="L1259" s="261"/>
      <c r="M1259" s="262"/>
      <c r="N1259" s="263"/>
      <c r="O1259" s="263"/>
      <c r="P1259" s="263"/>
      <c r="Q1259" s="263"/>
      <c r="R1259" s="263"/>
      <c r="S1259" s="263"/>
      <c r="T1259" s="264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65" t="s">
        <v>136</v>
      </c>
      <c r="AU1259" s="265" t="s">
        <v>89</v>
      </c>
      <c r="AV1259" s="13" t="s">
        <v>89</v>
      </c>
      <c r="AW1259" s="13" t="s">
        <v>34</v>
      </c>
      <c r="AX1259" s="13" t="s">
        <v>79</v>
      </c>
      <c r="AY1259" s="265" t="s">
        <v>125</v>
      </c>
    </row>
    <row r="1260" s="14" customFormat="1">
      <c r="A1260" s="14"/>
      <c r="B1260" s="266"/>
      <c r="C1260" s="267"/>
      <c r="D1260" s="251" t="s">
        <v>136</v>
      </c>
      <c r="E1260" s="268" t="s">
        <v>1</v>
      </c>
      <c r="F1260" s="269" t="s">
        <v>167</v>
      </c>
      <c r="G1260" s="267"/>
      <c r="H1260" s="270">
        <v>56.406999999999996</v>
      </c>
      <c r="I1260" s="271"/>
      <c r="J1260" s="267"/>
      <c r="K1260" s="267"/>
      <c r="L1260" s="272"/>
      <c r="M1260" s="273"/>
      <c r="N1260" s="274"/>
      <c r="O1260" s="274"/>
      <c r="P1260" s="274"/>
      <c r="Q1260" s="274"/>
      <c r="R1260" s="274"/>
      <c r="S1260" s="274"/>
      <c r="T1260" s="275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76" t="s">
        <v>136</v>
      </c>
      <c r="AU1260" s="276" t="s">
        <v>89</v>
      </c>
      <c r="AV1260" s="14" t="s">
        <v>132</v>
      </c>
      <c r="AW1260" s="14" t="s">
        <v>34</v>
      </c>
      <c r="AX1260" s="14" t="s">
        <v>87</v>
      </c>
      <c r="AY1260" s="276" t="s">
        <v>125</v>
      </c>
    </row>
    <row r="1261" s="2" customFormat="1" ht="21.75" customHeight="1">
      <c r="A1261" s="39"/>
      <c r="B1261" s="40"/>
      <c r="C1261" s="237" t="s">
        <v>1586</v>
      </c>
      <c r="D1261" s="237" t="s">
        <v>128</v>
      </c>
      <c r="E1261" s="238" t="s">
        <v>1587</v>
      </c>
      <c r="F1261" s="239" t="s">
        <v>1588</v>
      </c>
      <c r="G1261" s="240" t="s">
        <v>316</v>
      </c>
      <c r="H1261" s="241">
        <v>140.58000000000001</v>
      </c>
      <c r="I1261" s="242"/>
      <c r="J1261" s="243">
        <f>ROUND(I1261*H1261,2)</f>
        <v>0</v>
      </c>
      <c r="K1261" s="244"/>
      <c r="L1261" s="45"/>
      <c r="M1261" s="245" t="s">
        <v>1</v>
      </c>
      <c r="N1261" s="246" t="s">
        <v>44</v>
      </c>
      <c r="O1261" s="92"/>
      <c r="P1261" s="247">
        <f>O1261*H1261</f>
        <v>0</v>
      </c>
      <c r="Q1261" s="247">
        <v>0.0060000000000000001</v>
      </c>
      <c r="R1261" s="247">
        <f>Q1261*H1261</f>
        <v>0.84348000000000012</v>
      </c>
      <c r="S1261" s="247">
        <v>0</v>
      </c>
      <c r="T1261" s="248">
        <f>S1261*H1261</f>
        <v>0</v>
      </c>
      <c r="U1261" s="39"/>
      <c r="V1261" s="39"/>
      <c r="W1261" s="39"/>
      <c r="X1261" s="39"/>
      <c r="Y1261" s="39"/>
      <c r="Z1261" s="39"/>
      <c r="AA1261" s="39"/>
      <c r="AB1261" s="39"/>
      <c r="AC1261" s="39"/>
      <c r="AD1261" s="39"/>
      <c r="AE1261" s="39"/>
      <c r="AR1261" s="249" t="s">
        <v>322</v>
      </c>
      <c r="AT1261" s="249" t="s">
        <v>128</v>
      </c>
      <c r="AU1261" s="249" t="s">
        <v>89</v>
      </c>
      <c r="AY1261" s="18" t="s">
        <v>125</v>
      </c>
      <c r="BE1261" s="250">
        <f>IF(N1261="základní",J1261,0)</f>
        <v>0</v>
      </c>
      <c r="BF1261" s="250">
        <f>IF(N1261="snížená",J1261,0)</f>
        <v>0</v>
      </c>
      <c r="BG1261" s="250">
        <f>IF(N1261="zákl. přenesená",J1261,0)</f>
        <v>0</v>
      </c>
      <c r="BH1261" s="250">
        <f>IF(N1261="sníž. přenesená",J1261,0)</f>
        <v>0</v>
      </c>
      <c r="BI1261" s="250">
        <f>IF(N1261="nulová",J1261,0)</f>
        <v>0</v>
      </c>
      <c r="BJ1261" s="18" t="s">
        <v>87</v>
      </c>
      <c r="BK1261" s="250">
        <f>ROUND(I1261*H1261,2)</f>
        <v>0</v>
      </c>
      <c r="BL1261" s="18" t="s">
        <v>322</v>
      </c>
      <c r="BM1261" s="249" t="s">
        <v>1589</v>
      </c>
    </row>
    <row r="1262" s="2" customFormat="1">
      <c r="A1262" s="39"/>
      <c r="B1262" s="40"/>
      <c r="C1262" s="41"/>
      <c r="D1262" s="251" t="s">
        <v>134</v>
      </c>
      <c r="E1262" s="41"/>
      <c r="F1262" s="252" t="s">
        <v>1590</v>
      </c>
      <c r="G1262" s="41"/>
      <c r="H1262" s="41"/>
      <c r="I1262" s="145"/>
      <c r="J1262" s="41"/>
      <c r="K1262" s="41"/>
      <c r="L1262" s="45"/>
      <c r="M1262" s="253"/>
      <c r="N1262" s="254"/>
      <c r="O1262" s="92"/>
      <c r="P1262" s="92"/>
      <c r="Q1262" s="92"/>
      <c r="R1262" s="92"/>
      <c r="S1262" s="92"/>
      <c r="T1262" s="93"/>
      <c r="U1262" s="39"/>
      <c r="V1262" s="39"/>
      <c r="W1262" s="39"/>
      <c r="X1262" s="39"/>
      <c r="Y1262" s="39"/>
      <c r="Z1262" s="39"/>
      <c r="AA1262" s="39"/>
      <c r="AB1262" s="39"/>
      <c r="AC1262" s="39"/>
      <c r="AD1262" s="39"/>
      <c r="AE1262" s="39"/>
      <c r="AT1262" s="18" t="s">
        <v>134</v>
      </c>
      <c r="AU1262" s="18" t="s">
        <v>89</v>
      </c>
    </row>
    <row r="1263" s="13" customFormat="1">
      <c r="A1263" s="13"/>
      <c r="B1263" s="255"/>
      <c r="C1263" s="256"/>
      <c r="D1263" s="251" t="s">
        <v>136</v>
      </c>
      <c r="E1263" s="257" t="s">
        <v>1</v>
      </c>
      <c r="F1263" s="258" t="s">
        <v>1570</v>
      </c>
      <c r="G1263" s="256"/>
      <c r="H1263" s="259">
        <v>11.832000000000001</v>
      </c>
      <c r="I1263" s="260"/>
      <c r="J1263" s="256"/>
      <c r="K1263" s="256"/>
      <c r="L1263" s="261"/>
      <c r="M1263" s="262"/>
      <c r="N1263" s="263"/>
      <c r="O1263" s="263"/>
      <c r="P1263" s="263"/>
      <c r="Q1263" s="263"/>
      <c r="R1263" s="263"/>
      <c r="S1263" s="263"/>
      <c r="T1263" s="264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65" t="s">
        <v>136</v>
      </c>
      <c r="AU1263" s="265" t="s">
        <v>89</v>
      </c>
      <c r="AV1263" s="13" t="s">
        <v>89</v>
      </c>
      <c r="AW1263" s="13" t="s">
        <v>34</v>
      </c>
      <c r="AX1263" s="13" t="s">
        <v>79</v>
      </c>
      <c r="AY1263" s="265" t="s">
        <v>125</v>
      </c>
    </row>
    <row r="1264" s="13" customFormat="1">
      <c r="A1264" s="13"/>
      <c r="B1264" s="255"/>
      <c r="C1264" s="256"/>
      <c r="D1264" s="251" t="s">
        <v>136</v>
      </c>
      <c r="E1264" s="257" t="s">
        <v>1</v>
      </c>
      <c r="F1264" s="258" t="s">
        <v>1571</v>
      </c>
      <c r="G1264" s="256"/>
      <c r="H1264" s="259">
        <v>27.629000000000001</v>
      </c>
      <c r="I1264" s="260"/>
      <c r="J1264" s="256"/>
      <c r="K1264" s="256"/>
      <c r="L1264" s="261"/>
      <c r="M1264" s="262"/>
      <c r="N1264" s="263"/>
      <c r="O1264" s="263"/>
      <c r="P1264" s="263"/>
      <c r="Q1264" s="263"/>
      <c r="R1264" s="263"/>
      <c r="S1264" s="263"/>
      <c r="T1264" s="264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65" t="s">
        <v>136</v>
      </c>
      <c r="AU1264" s="265" t="s">
        <v>89</v>
      </c>
      <c r="AV1264" s="13" t="s">
        <v>89</v>
      </c>
      <c r="AW1264" s="13" t="s">
        <v>34</v>
      </c>
      <c r="AX1264" s="13" t="s">
        <v>79</v>
      </c>
      <c r="AY1264" s="265" t="s">
        <v>125</v>
      </c>
    </row>
    <row r="1265" s="13" customFormat="1">
      <c r="A1265" s="13"/>
      <c r="B1265" s="255"/>
      <c r="C1265" s="256"/>
      <c r="D1265" s="251" t="s">
        <v>136</v>
      </c>
      <c r="E1265" s="257" t="s">
        <v>1</v>
      </c>
      <c r="F1265" s="258" t="s">
        <v>1572</v>
      </c>
      <c r="G1265" s="256"/>
      <c r="H1265" s="259">
        <v>33.161000000000001</v>
      </c>
      <c r="I1265" s="260"/>
      <c r="J1265" s="256"/>
      <c r="K1265" s="256"/>
      <c r="L1265" s="261"/>
      <c r="M1265" s="262"/>
      <c r="N1265" s="263"/>
      <c r="O1265" s="263"/>
      <c r="P1265" s="263"/>
      <c r="Q1265" s="263"/>
      <c r="R1265" s="263"/>
      <c r="S1265" s="263"/>
      <c r="T1265" s="264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65" t="s">
        <v>136</v>
      </c>
      <c r="AU1265" s="265" t="s">
        <v>89</v>
      </c>
      <c r="AV1265" s="13" t="s">
        <v>89</v>
      </c>
      <c r="AW1265" s="13" t="s">
        <v>34</v>
      </c>
      <c r="AX1265" s="13" t="s">
        <v>79</v>
      </c>
      <c r="AY1265" s="265" t="s">
        <v>125</v>
      </c>
    </row>
    <row r="1266" s="13" customFormat="1">
      <c r="A1266" s="13"/>
      <c r="B1266" s="255"/>
      <c r="C1266" s="256"/>
      <c r="D1266" s="251" t="s">
        <v>136</v>
      </c>
      <c r="E1266" s="257" t="s">
        <v>1</v>
      </c>
      <c r="F1266" s="258" t="s">
        <v>1573</v>
      </c>
      <c r="G1266" s="256"/>
      <c r="H1266" s="259">
        <v>19.512</v>
      </c>
      <c r="I1266" s="260"/>
      <c r="J1266" s="256"/>
      <c r="K1266" s="256"/>
      <c r="L1266" s="261"/>
      <c r="M1266" s="262"/>
      <c r="N1266" s="263"/>
      <c r="O1266" s="263"/>
      <c r="P1266" s="263"/>
      <c r="Q1266" s="263"/>
      <c r="R1266" s="263"/>
      <c r="S1266" s="263"/>
      <c r="T1266" s="264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65" t="s">
        <v>136</v>
      </c>
      <c r="AU1266" s="265" t="s">
        <v>89</v>
      </c>
      <c r="AV1266" s="13" t="s">
        <v>89</v>
      </c>
      <c r="AW1266" s="13" t="s">
        <v>34</v>
      </c>
      <c r="AX1266" s="13" t="s">
        <v>79</v>
      </c>
      <c r="AY1266" s="265" t="s">
        <v>125</v>
      </c>
    </row>
    <row r="1267" s="13" customFormat="1">
      <c r="A1267" s="13"/>
      <c r="B1267" s="255"/>
      <c r="C1267" s="256"/>
      <c r="D1267" s="251" t="s">
        <v>136</v>
      </c>
      <c r="E1267" s="257" t="s">
        <v>1</v>
      </c>
      <c r="F1267" s="258" t="s">
        <v>1574</v>
      </c>
      <c r="G1267" s="256"/>
      <c r="H1267" s="259">
        <v>25.199999999999999</v>
      </c>
      <c r="I1267" s="260"/>
      <c r="J1267" s="256"/>
      <c r="K1267" s="256"/>
      <c r="L1267" s="261"/>
      <c r="M1267" s="262"/>
      <c r="N1267" s="263"/>
      <c r="O1267" s="263"/>
      <c r="P1267" s="263"/>
      <c r="Q1267" s="263"/>
      <c r="R1267" s="263"/>
      <c r="S1267" s="263"/>
      <c r="T1267" s="264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65" t="s">
        <v>136</v>
      </c>
      <c r="AU1267" s="265" t="s">
        <v>89</v>
      </c>
      <c r="AV1267" s="13" t="s">
        <v>89</v>
      </c>
      <c r="AW1267" s="13" t="s">
        <v>34</v>
      </c>
      <c r="AX1267" s="13" t="s">
        <v>79</v>
      </c>
      <c r="AY1267" s="265" t="s">
        <v>125</v>
      </c>
    </row>
    <row r="1268" s="13" customFormat="1">
      <c r="A1268" s="13"/>
      <c r="B1268" s="255"/>
      <c r="C1268" s="256"/>
      <c r="D1268" s="251" t="s">
        <v>136</v>
      </c>
      <c r="E1268" s="257" t="s">
        <v>1</v>
      </c>
      <c r="F1268" s="258" t="s">
        <v>1575</v>
      </c>
      <c r="G1268" s="256"/>
      <c r="H1268" s="259">
        <v>23.245999999999999</v>
      </c>
      <c r="I1268" s="260"/>
      <c r="J1268" s="256"/>
      <c r="K1268" s="256"/>
      <c r="L1268" s="261"/>
      <c r="M1268" s="262"/>
      <c r="N1268" s="263"/>
      <c r="O1268" s="263"/>
      <c r="P1268" s="263"/>
      <c r="Q1268" s="263"/>
      <c r="R1268" s="263"/>
      <c r="S1268" s="263"/>
      <c r="T1268" s="264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65" t="s">
        <v>136</v>
      </c>
      <c r="AU1268" s="265" t="s">
        <v>89</v>
      </c>
      <c r="AV1268" s="13" t="s">
        <v>89</v>
      </c>
      <c r="AW1268" s="13" t="s">
        <v>34</v>
      </c>
      <c r="AX1268" s="13" t="s">
        <v>79</v>
      </c>
      <c r="AY1268" s="265" t="s">
        <v>125</v>
      </c>
    </row>
    <row r="1269" s="14" customFormat="1">
      <c r="A1269" s="14"/>
      <c r="B1269" s="266"/>
      <c r="C1269" s="267"/>
      <c r="D1269" s="251" t="s">
        <v>136</v>
      </c>
      <c r="E1269" s="268" t="s">
        <v>1</v>
      </c>
      <c r="F1269" s="269" t="s">
        <v>167</v>
      </c>
      <c r="G1269" s="267"/>
      <c r="H1269" s="270">
        <v>140.58000000000001</v>
      </c>
      <c r="I1269" s="271"/>
      <c r="J1269" s="267"/>
      <c r="K1269" s="267"/>
      <c r="L1269" s="272"/>
      <c r="M1269" s="273"/>
      <c r="N1269" s="274"/>
      <c r="O1269" s="274"/>
      <c r="P1269" s="274"/>
      <c r="Q1269" s="274"/>
      <c r="R1269" s="274"/>
      <c r="S1269" s="274"/>
      <c r="T1269" s="275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76" t="s">
        <v>136</v>
      </c>
      <c r="AU1269" s="276" t="s">
        <v>89</v>
      </c>
      <c r="AV1269" s="14" t="s">
        <v>132</v>
      </c>
      <c r="AW1269" s="14" t="s">
        <v>34</v>
      </c>
      <c r="AX1269" s="14" t="s">
        <v>87</v>
      </c>
      <c r="AY1269" s="276" t="s">
        <v>125</v>
      </c>
    </row>
    <row r="1270" s="2" customFormat="1" ht="16.5" customHeight="1">
      <c r="A1270" s="39"/>
      <c r="B1270" s="40"/>
      <c r="C1270" s="292" t="s">
        <v>1591</v>
      </c>
      <c r="D1270" s="292" t="s">
        <v>263</v>
      </c>
      <c r="E1270" s="293" t="s">
        <v>1592</v>
      </c>
      <c r="F1270" s="294" t="s">
        <v>1593</v>
      </c>
      <c r="G1270" s="295" t="s">
        <v>316</v>
      </c>
      <c r="H1270" s="296">
        <v>154.63800000000001</v>
      </c>
      <c r="I1270" s="297"/>
      <c r="J1270" s="298">
        <f>ROUND(I1270*H1270,2)</f>
        <v>0</v>
      </c>
      <c r="K1270" s="299"/>
      <c r="L1270" s="300"/>
      <c r="M1270" s="301" t="s">
        <v>1</v>
      </c>
      <c r="N1270" s="302" t="s">
        <v>44</v>
      </c>
      <c r="O1270" s="92"/>
      <c r="P1270" s="247">
        <f>O1270*H1270</f>
        <v>0</v>
      </c>
      <c r="Q1270" s="247">
        <v>0.0118</v>
      </c>
      <c r="R1270" s="247">
        <f>Q1270*H1270</f>
        <v>1.8247283999999999</v>
      </c>
      <c r="S1270" s="247">
        <v>0</v>
      </c>
      <c r="T1270" s="248">
        <f>S1270*H1270</f>
        <v>0</v>
      </c>
      <c r="U1270" s="39"/>
      <c r="V1270" s="39"/>
      <c r="W1270" s="39"/>
      <c r="X1270" s="39"/>
      <c r="Y1270" s="39"/>
      <c r="Z1270" s="39"/>
      <c r="AA1270" s="39"/>
      <c r="AB1270" s="39"/>
      <c r="AC1270" s="39"/>
      <c r="AD1270" s="39"/>
      <c r="AE1270" s="39"/>
      <c r="AR1270" s="249" t="s">
        <v>434</v>
      </c>
      <c r="AT1270" s="249" t="s">
        <v>263</v>
      </c>
      <c r="AU1270" s="249" t="s">
        <v>89</v>
      </c>
      <c r="AY1270" s="18" t="s">
        <v>125</v>
      </c>
      <c r="BE1270" s="250">
        <f>IF(N1270="základní",J1270,0)</f>
        <v>0</v>
      </c>
      <c r="BF1270" s="250">
        <f>IF(N1270="snížená",J1270,0)</f>
        <v>0</v>
      </c>
      <c r="BG1270" s="250">
        <f>IF(N1270="zákl. přenesená",J1270,0)</f>
        <v>0</v>
      </c>
      <c r="BH1270" s="250">
        <f>IF(N1270="sníž. přenesená",J1270,0)</f>
        <v>0</v>
      </c>
      <c r="BI1270" s="250">
        <f>IF(N1270="nulová",J1270,0)</f>
        <v>0</v>
      </c>
      <c r="BJ1270" s="18" t="s">
        <v>87</v>
      </c>
      <c r="BK1270" s="250">
        <f>ROUND(I1270*H1270,2)</f>
        <v>0</v>
      </c>
      <c r="BL1270" s="18" t="s">
        <v>322</v>
      </c>
      <c r="BM1270" s="249" t="s">
        <v>1594</v>
      </c>
    </row>
    <row r="1271" s="2" customFormat="1">
      <c r="A1271" s="39"/>
      <c r="B1271" s="40"/>
      <c r="C1271" s="41"/>
      <c r="D1271" s="251" t="s">
        <v>134</v>
      </c>
      <c r="E1271" s="41"/>
      <c r="F1271" s="252" t="s">
        <v>1593</v>
      </c>
      <c r="G1271" s="41"/>
      <c r="H1271" s="41"/>
      <c r="I1271" s="145"/>
      <c r="J1271" s="41"/>
      <c r="K1271" s="41"/>
      <c r="L1271" s="45"/>
      <c r="M1271" s="253"/>
      <c r="N1271" s="254"/>
      <c r="O1271" s="92"/>
      <c r="P1271" s="92"/>
      <c r="Q1271" s="92"/>
      <c r="R1271" s="92"/>
      <c r="S1271" s="92"/>
      <c r="T1271" s="93"/>
      <c r="U1271" s="39"/>
      <c r="V1271" s="39"/>
      <c r="W1271" s="39"/>
      <c r="X1271" s="39"/>
      <c r="Y1271" s="39"/>
      <c r="Z1271" s="39"/>
      <c r="AA1271" s="39"/>
      <c r="AB1271" s="39"/>
      <c r="AC1271" s="39"/>
      <c r="AD1271" s="39"/>
      <c r="AE1271" s="39"/>
      <c r="AT1271" s="18" t="s">
        <v>134</v>
      </c>
      <c r="AU1271" s="18" t="s">
        <v>89</v>
      </c>
    </row>
    <row r="1272" s="13" customFormat="1">
      <c r="A1272" s="13"/>
      <c r="B1272" s="255"/>
      <c r="C1272" s="256"/>
      <c r="D1272" s="251" t="s">
        <v>136</v>
      </c>
      <c r="E1272" s="257" t="s">
        <v>1</v>
      </c>
      <c r="F1272" s="258" t="s">
        <v>1570</v>
      </c>
      <c r="G1272" s="256"/>
      <c r="H1272" s="259">
        <v>11.832000000000001</v>
      </c>
      <c r="I1272" s="260"/>
      <c r="J1272" s="256"/>
      <c r="K1272" s="256"/>
      <c r="L1272" s="261"/>
      <c r="M1272" s="262"/>
      <c r="N1272" s="263"/>
      <c r="O1272" s="263"/>
      <c r="P1272" s="263"/>
      <c r="Q1272" s="263"/>
      <c r="R1272" s="263"/>
      <c r="S1272" s="263"/>
      <c r="T1272" s="264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65" t="s">
        <v>136</v>
      </c>
      <c r="AU1272" s="265" t="s">
        <v>89</v>
      </c>
      <c r="AV1272" s="13" t="s">
        <v>89</v>
      </c>
      <c r="AW1272" s="13" t="s">
        <v>34</v>
      </c>
      <c r="AX1272" s="13" t="s">
        <v>79</v>
      </c>
      <c r="AY1272" s="265" t="s">
        <v>125</v>
      </c>
    </row>
    <row r="1273" s="13" customFormat="1">
      <c r="A1273" s="13"/>
      <c r="B1273" s="255"/>
      <c r="C1273" s="256"/>
      <c r="D1273" s="251" t="s">
        <v>136</v>
      </c>
      <c r="E1273" s="257" t="s">
        <v>1</v>
      </c>
      <c r="F1273" s="258" t="s">
        <v>1571</v>
      </c>
      <c r="G1273" s="256"/>
      <c r="H1273" s="259">
        <v>27.629000000000001</v>
      </c>
      <c r="I1273" s="260"/>
      <c r="J1273" s="256"/>
      <c r="K1273" s="256"/>
      <c r="L1273" s="261"/>
      <c r="M1273" s="262"/>
      <c r="N1273" s="263"/>
      <c r="O1273" s="263"/>
      <c r="P1273" s="263"/>
      <c r="Q1273" s="263"/>
      <c r="R1273" s="263"/>
      <c r="S1273" s="263"/>
      <c r="T1273" s="264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65" t="s">
        <v>136</v>
      </c>
      <c r="AU1273" s="265" t="s">
        <v>89</v>
      </c>
      <c r="AV1273" s="13" t="s">
        <v>89</v>
      </c>
      <c r="AW1273" s="13" t="s">
        <v>34</v>
      </c>
      <c r="AX1273" s="13" t="s">
        <v>79</v>
      </c>
      <c r="AY1273" s="265" t="s">
        <v>125</v>
      </c>
    </row>
    <row r="1274" s="13" customFormat="1">
      <c r="A1274" s="13"/>
      <c r="B1274" s="255"/>
      <c r="C1274" s="256"/>
      <c r="D1274" s="251" t="s">
        <v>136</v>
      </c>
      <c r="E1274" s="257" t="s">
        <v>1</v>
      </c>
      <c r="F1274" s="258" t="s">
        <v>1572</v>
      </c>
      <c r="G1274" s="256"/>
      <c r="H1274" s="259">
        <v>33.161000000000001</v>
      </c>
      <c r="I1274" s="260"/>
      <c r="J1274" s="256"/>
      <c r="K1274" s="256"/>
      <c r="L1274" s="261"/>
      <c r="M1274" s="262"/>
      <c r="N1274" s="263"/>
      <c r="O1274" s="263"/>
      <c r="P1274" s="263"/>
      <c r="Q1274" s="263"/>
      <c r="R1274" s="263"/>
      <c r="S1274" s="263"/>
      <c r="T1274" s="264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65" t="s">
        <v>136</v>
      </c>
      <c r="AU1274" s="265" t="s">
        <v>89</v>
      </c>
      <c r="AV1274" s="13" t="s">
        <v>89</v>
      </c>
      <c r="AW1274" s="13" t="s">
        <v>34</v>
      </c>
      <c r="AX1274" s="13" t="s">
        <v>79</v>
      </c>
      <c r="AY1274" s="265" t="s">
        <v>125</v>
      </c>
    </row>
    <row r="1275" s="13" customFormat="1">
      <c r="A1275" s="13"/>
      <c r="B1275" s="255"/>
      <c r="C1275" s="256"/>
      <c r="D1275" s="251" t="s">
        <v>136</v>
      </c>
      <c r="E1275" s="257" t="s">
        <v>1</v>
      </c>
      <c r="F1275" s="258" t="s">
        <v>1573</v>
      </c>
      <c r="G1275" s="256"/>
      <c r="H1275" s="259">
        <v>19.512</v>
      </c>
      <c r="I1275" s="260"/>
      <c r="J1275" s="256"/>
      <c r="K1275" s="256"/>
      <c r="L1275" s="261"/>
      <c r="M1275" s="262"/>
      <c r="N1275" s="263"/>
      <c r="O1275" s="263"/>
      <c r="P1275" s="263"/>
      <c r="Q1275" s="263"/>
      <c r="R1275" s="263"/>
      <c r="S1275" s="263"/>
      <c r="T1275" s="264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65" t="s">
        <v>136</v>
      </c>
      <c r="AU1275" s="265" t="s">
        <v>89</v>
      </c>
      <c r="AV1275" s="13" t="s">
        <v>89</v>
      </c>
      <c r="AW1275" s="13" t="s">
        <v>34</v>
      </c>
      <c r="AX1275" s="13" t="s">
        <v>79</v>
      </c>
      <c r="AY1275" s="265" t="s">
        <v>125</v>
      </c>
    </row>
    <row r="1276" s="13" customFormat="1">
      <c r="A1276" s="13"/>
      <c r="B1276" s="255"/>
      <c r="C1276" s="256"/>
      <c r="D1276" s="251" t="s">
        <v>136</v>
      </c>
      <c r="E1276" s="257" t="s">
        <v>1</v>
      </c>
      <c r="F1276" s="258" t="s">
        <v>1574</v>
      </c>
      <c r="G1276" s="256"/>
      <c r="H1276" s="259">
        <v>25.199999999999999</v>
      </c>
      <c r="I1276" s="260"/>
      <c r="J1276" s="256"/>
      <c r="K1276" s="256"/>
      <c r="L1276" s="261"/>
      <c r="M1276" s="262"/>
      <c r="N1276" s="263"/>
      <c r="O1276" s="263"/>
      <c r="P1276" s="263"/>
      <c r="Q1276" s="263"/>
      <c r="R1276" s="263"/>
      <c r="S1276" s="263"/>
      <c r="T1276" s="264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65" t="s">
        <v>136</v>
      </c>
      <c r="AU1276" s="265" t="s">
        <v>89</v>
      </c>
      <c r="AV1276" s="13" t="s">
        <v>89</v>
      </c>
      <c r="AW1276" s="13" t="s">
        <v>34</v>
      </c>
      <c r="AX1276" s="13" t="s">
        <v>79</v>
      </c>
      <c r="AY1276" s="265" t="s">
        <v>125</v>
      </c>
    </row>
    <row r="1277" s="13" customFormat="1">
      <c r="A1277" s="13"/>
      <c r="B1277" s="255"/>
      <c r="C1277" s="256"/>
      <c r="D1277" s="251" t="s">
        <v>136</v>
      </c>
      <c r="E1277" s="257" t="s">
        <v>1</v>
      </c>
      <c r="F1277" s="258" t="s">
        <v>1575</v>
      </c>
      <c r="G1277" s="256"/>
      <c r="H1277" s="259">
        <v>23.245999999999999</v>
      </c>
      <c r="I1277" s="260"/>
      <c r="J1277" s="256"/>
      <c r="K1277" s="256"/>
      <c r="L1277" s="261"/>
      <c r="M1277" s="262"/>
      <c r="N1277" s="263"/>
      <c r="O1277" s="263"/>
      <c r="P1277" s="263"/>
      <c r="Q1277" s="263"/>
      <c r="R1277" s="263"/>
      <c r="S1277" s="263"/>
      <c r="T1277" s="264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65" t="s">
        <v>136</v>
      </c>
      <c r="AU1277" s="265" t="s">
        <v>89</v>
      </c>
      <c r="AV1277" s="13" t="s">
        <v>89</v>
      </c>
      <c r="AW1277" s="13" t="s">
        <v>34</v>
      </c>
      <c r="AX1277" s="13" t="s">
        <v>79</v>
      </c>
      <c r="AY1277" s="265" t="s">
        <v>125</v>
      </c>
    </row>
    <row r="1278" s="14" customFormat="1">
      <c r="A1278" s="14"/>
      <c r="B1278" s="266"/>
      <c r="C1278" s="267"/>
      <c r="D1278" s="251" t="s">
        <v>136</v>
      </c>
      <c r="E1278" s="268" t="s">
        <v>1</v>
      </c>
      <c r="F1278" s="269" t="s">
        <v>167</v>
      </c>
      <c r="G1278" s="267"/>
      <c r="H1278" s="270">
        <v>140.58000000000001</v>
      </c>
      <c r="I1278" s="271"/>
      <c r="J1278" s="267"/>
      <c r="K1278" s="267"/>
      <c r="L1278" s="272"/>
      <c r="M1278" s="273"/>
      <c r="N1278" s="274"/>
      <c r="O1278" s="274"/>
      <c r="P1278" s="274"/>
      <c r="Q1278" s="274"/>
      <c r="R1278" s="274"/>
      <c r="S1278" s="274"/>
      <c r="T1278" s="275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76" t="s">
        <v>136</v>
      </c>
      <c r="AU1278" s="276" t="s">
        <v>89</v>
      </c>
      <c r="AV1278" s="14" t="s">
        <v>132</v>
      </c>
      <c r="AW1278" s="14" t="s">
        <v>34</v>
      </c>
      <c r="AX1278" s="14" t="s">
        <v>87</v>
      </c>
      <c r="AY1278" s="276" t="s">
        <v>125</v>
      </c>
    </row>
    <row r="1279" s="13" customFormat="1">
      <c r="A1279" s="13"/>
      <c r="B1279" s="255"/>
      <c r="C1279" s="256"/>
      <c r="D1279" s="251" t="s">
        <v>136</v>
      </c>
      <c r="E1279" s="256"/>
      <c r="F1279" s="258" t="s">
        <v>1595</v>
      </c>
      <c r="G1279" s="256"/>
      <c r="H1279" s="259">
        <v>154.63800000000001</v>
      </c>
      <c r="I1279" s="260"/>
      <c r="J1279" s="256"/>
      <c r="K1279" s="256"/>
      <c r="L1279" s="261"/>
      <c r="M1279" s="262"/>
      <c r="N1279" s="263"/>
      <c r="O1279" s="263"/>
      <c r="P1279" s="263"/>
      <c r="Q1279" s="263"/>
      <c r="R1279" s="263"/>
      <c r="S1279" s="263"/>
      <c r="T1279" s="264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65" t="s">
        <v>136</v>
      </c>
      <c r="AU1279" s="265" t="s">
        <v>89</v>
      </c>
      <c r="AV1279" s="13" t="s">
        <v>89</v>
      </c>
      <c r="AW1279" s="13" t="s">
        <v>4</v>
      </c>
      <c r="AX1279" s="13" t="s">
        <v>87</v>
      </c>
      <c r="AY1279" s="265" t="s">
        <v>125</v>
      </c>
    </row>
    <row r="1280" s="2" customFormat="1" ht="16.5" customHeight="1">
      <c r="A1280" s="39"/>
      <c r="B1280" s="40"/>
      <c r="C1280" s="237" t="s">
        <v>1596</v>
      </c>
      <c r="D1280" s="237" t="s">
        <v>128</v>
      </c>
      <c r="E1280" s="238" t="s">
        <v>1597</v>
      </c>
      <c r="F1280" s="239" t="s">
        <v>1598</v>
      </c>
      <c r="G1280" s="240" t="s">
        <v>259</v>
      </c>
      <c r="H1280" s="241">
        <v>63.600000000000001</v>
      </c>
      <c r="I1280" s="242"/>
      <c r="J1280" s="243">
        <f>ROUND(I1280*H1280,2)</f>
        <v>0</v>
      </c>
      <c r="K1280" s="244"/>
      <c r="L1280" s="45"/>
      <c r="M1280" s="245" t="s">
        <v>1</v>
      </c>
      <c r="N1280" s="246" t="s">
        <v>44</v>
      </c>
      <c r="O1280" s="92"/>
      <c r="P1280" s="247">
        <f>O1280*H1280</f>
        <v>0</v>
      </c>
      <c r="Q1280" s="247">
        <v>3.0000000000000001E-05</v>
      </c>
      <c r="R1280" s="247">
        <f>Q1280*H1280</f>
        <v>0.0019080000000000002</v>
      </c>
      <c r="S1280" s="247">
        <v>0</v>
      </c>
      <c r="T1280" s="248">
        <f>S1280*H1280</f>
        <v>0</v>
      </c>
      <c r="U1280" s="39"/>
      <c r="V1280" s="39"/>
      <c r="W1280" s="39"/>
      <c r="X1280" s="39"/>
      <c r="Y1280" s="39"/>
      <c r="Z1280" s="39"/>
      <c r="AA1280" s="39"/>
      <c r="AB1280" s="39"/>
      <c r="AC1280" s="39"/>
      <c r="AD1280" s="39"/>
      <c r="AE1280" s="39"/>
      <c r="AR1280" s="249" t="s">
        <v>322</v>
      </c>
      <c r="AT1280" s="249" t="s">
        <v>128</v>
      </c>
      <c r="AU1280" s="249" t="s">
        <v>89</v>
      </c>
      <c r="AY1280" s="18" t="s">
        <v>125</v>
      </c>
      <c r="BE1280" s="250">
        <f>IF(N1280="základní",J1280,0)</f>
        <v>0</v>
      </c>
      <c r="BF1280" s="250">
        <f>IF(N1280="snížená",J1280,0)</f>
        <v>0</v>
      </c>
      <c r="BG1280" s="250">
        <f>IF(N1280="zákl. přenesená",J1280,0)</f>
        <v>0</v>
      </c>
      <c r="BH1280" s="250">
        <f>IF(N1280="sníž. přenesená",J1280,0)</f>
        <v>0</v>
      </c>
      <c r="BI1280" s="250">
        <f>IF(N1280="nulová",J1280,0)</f>
        <v>0</v>
      </c>
      <c r="BJ1280" s="18" t="s">
        <v>87</v>
      </c>
      <c r="BK1280" s="250">
        <f>ROUND(I1280*H1280,2)</f>
        <v>0</v>
      </c>
      <c r="BL1280" s="18" t="s">
        <v>322</v>
      </c>
      <c r="BM1280" s="249" t="s">
        <v>1599</v>
      </c>
    </row>
    <row r="1281" s="2" customFormat="1">
      <c r="A1281" s="39"/>
      <c r="B1281" s="40"/>
      <c r="C1281" s="41"/>
      <c r="D1281" s="251" t="s">
        <v>134</v>
      </c>
      <c r="E1281" s="41"/>
      <c r="F1281" s="252" t="s">
        <v>1600</v>
      </c>
      <c r="G1281" s="41"/>
      <c r="H1281" s="41"/>
      <c r="I1281" s="145"/>
      <c r="J1281" s="41"/>
      <c r="K1281" s="41"/>
      <c r="L1281" s="45"/>
      <c r="M1281" s="253"/>
      <c r="N1281" s="254"/>
      <c r="O1281" s="92"/>
      <c r="P1281" s="92"/>
      <c r="Q1281" s="92"/>
      <c r="R1281" s="92"/>
      <c r="S1281" s="92"/>
      <c r="T1281" s="93"/>
      <c r="U1281" s="39"/>
      <c r="V1281" s="39"/>
      <c r="W1281" s="39"/>
      <c r="X1281" s="39"/>
      <c r="Y1281" s="39"/>
      <c r="Z1281" s="39"/>
      <c r="AA1281" s="39"/>
      <c r="AB1281" s="39"/>
      <c r="AC1281" s="39"/>
      <c r="AD1281" s="39"/>
      <c r="AE1281" s="39"/>
      <c r="AT1281" s="18" t="s">
        <v>134</v>
      </c>
      <c r="AU1281" s="18" t="s">
        <v>89</v>
      </c>
    </row>
    <row r="1282" s="13" customFormat="1">
      <c r="A1282" s="13"/>
      <c r="B1282" s="255"/>
      <c r="C1282" s="256"/>
      <c r="D1282" s="251" t="s">
        <v>136</v>
      </c>
      <c r="E1282" s="257" t="s">
        <v>1</v>
      </c>
      <c r="F1282" s="258" t="s">
        <v>1601</v>
      </c>
      <c r="G1282" s="256"/>
      <c r="H1282" s="259">
        <v>9.5999999999999996</v>
      </c>
      <c r="I1282" s="260"/>
      <c r="J1282" s="256"/>
      <c r="K1282" s="256"/>
      <c r="L1282" s="261"/>
      <c r="M1282" s="262"/>
      <c r="N1282" s="263"/>
      <c r="O1282" s="263"/>
      <c r="P1282" s="263"/>
      <c r="Q1282" s="263"/>
      <c r="R1282" s="263"/>
      <c r="S1282" s="263"/>
      <c r="T1282" s="264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65" t="s">
        <v>136</v>
      </c>
      <c r="AU1282" s="265" t="s">
        <v>89</v>
      </c>
      <c r="AV1282" s="13" t="s">
        <v>89</v>
      </c>
      <c r="AW1282" s="13" t="s">
        <v>34</v>
      </c>
      <c r="AX1282" s="13" t="s">
        <v>79</v>
      </c>
      <c r="AY1282" s="265" t="s">
        <v>125</v>
      </c>
    </row>
    <row r="1283" s="13" customFormat="1">
      <c r="A1283" s="13"/>
      <c r="B1283" s="255"/>
      <c r="C1283" s="256"/>
      <c r="D1283" s="251" t="s">
        <v>136</v>
      </c>
      <c r="E1283" s="257" t="s">
        <v>1</v>
      </c>
      <c r="F1283" s="258" t="s">
        <v>1602</v>
      </c>
      <c r="G1283" s="256"/>
      <c r="H1283" s="259">
        <v>45.600000000000001</v>
      </c>
      <c r="I1283" s="260"/>
      <c r="J1283" s="256"/>
      <c r="K1283" s="256"/>
      <c r="L1283" s="261"/>
      <c r="M1283" s="262"/>
      <c r="N1283" s="263"/>
      <c r="O1283" s="263"/>
      <c r="P1283" s="263"/>
      <c r="Q1283" s="263"/>
      <c r="R1283" s="263"/>
      <c r="S1283" s="263"/>
      <c r="T1283" s="264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65" t="s">
        <v>136</v>
      </c>
      <c r="AU1283" s="265" t="s">
        <v>89</v>
      </c>
      <c r="AV1283" s="13" t="s">
        <v>89</v>
      </c>
      <c r="AW1283" s="13" t="s">
        <v>34</v>
      </c>
      <c r="AX1283" s="13" t="s">
        <v>79</v>
      </c>
      <c r="AY1283" s="265" t="s">
        <v>125</v>
      </c>
    </row>
    <row r="1284" s="13" customFormat="1">
      <c r="A1284" s="13"/>
      <c r="B1284" s="255"/>
      <c r="C1284" s="256"/>
      <c r="D1284" s="251" t="s">
        <v>136</v>
      </c>
      <c r="E1284" s="257" t="s">
        <v>1</v>
      </c>
      <c r="F1284" s="258" t="s">
        <v>1603</v>
      </c>
      <c r="G1284" s="256"/>
      <c r="H1284" s="259">
        <v>8.4000000000000004</v>
      </c>
      <c r="I1284" s="260"/>
      <c r="J1284" s="256"/>
      <c r="K1284" s="256"/>
      <c r="L1284" s="261"/>
      <c r="M1284" s="262"/>
      <c r="N1284" s="263"/>
      <c r="O1284" s="263"/>
      <c r="P1284" s="263"/>
      <c r="Q1284" s="263"/>
      <c r="R1284" s="263"/>
      <c r="S1284" s="263"/>
      <c r="T1284" s="264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65" t="s">
        <v>136</v>
      </c>
      <c r="AU1284" s="265" t="s">
        <v>89</v>
      </c>
      <c r="AV1284" s="13" t="s">
        <v>89</v>
      </c>
      <c r="AW1284" s="13" t="s">
        <v>34</v>
      </c>
      <c r="AX1284" s="13" t="s">
        <v>79</v>
      </c>
      <c r="AY1284" s="265" t="s">
        <v>125</v>
      </c>
    </row>
    <row r="1285" s="14" customFormat="1">
      <c r="A1285" s="14"/>
      <c r="B1285" s="266"/>
      <c r="C1285" s="267"/>
      <c r="D1285" s="251" t="s">
        <v>136</v>
      </c>
      <c r="E1285" s="268" t="s">
        <v>1</v>
      </c>
      <c r="F1285" s="269" t="s">
        <v>167</v>
      </c>
      <c r="G1285" s="267"/>
      <c r="H1285" s="270">
        <v>63.600000000000001</v>
      </c>
      <c r="I1285" s="271"/>
      <c r="J1285" s="267"/>
      <c r="K1285" s="267"/>
      <c r="L1285" s="272"/>
      <c r="M1285" s="273"/>
      <c r="N1285" s="274"/>
      <c r="O1285" s="274"/>
      <c r="P1285" s="274"/>
      <c r="Q1285" s="274"/>
      <c r="R1285" s="274"/>
      <c r="S1285" s="274"/>
      <c r="T1285" s="275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76" t="s">
        <v>136</v>
      </c>
      <c r="AU1285" s="276" t="s">
        <v>89</v>
      </c>
      <c r="AV1285" s="14" t="s">
        <v>132</v>
      </c>
      <c r="AW1285" s="14" t="s">
        <v>34</v>
      </c>
      <c r="AX1285" s="14" t="s">
        <v>87</v>
      </c>
      <c r="AY1285" s="276" t="s">
        <v>125</v>
      </c>
    </row>
    <row r="1286" s="2" customFormat="1" ht="21.75" customHeight="1">
      <c r="A1286" s="39"/>
      <c r="B1286" s="40"/>
      <c r="C1286" s="237" t="s">
        <v>1604</v>
      </c>
      <c r="D1286" s="237" t="s">
        <v>128</v>
      </c>
      <c r="E1286" s="238" t="s">
        <v>1605</v>
      </c>
      <c r="F1286" s="239" t="s">
        <v>1606</v>
      </c>
      <c r="G1286" s="240" t="s">
        <v>142</v>
      </c>
      <c r="H1286" s="241">
        <v>2.7970000000000002</v>
      </c>
      <c r="I1286" s="242"/>
      <c r="J1286" s="243">
        <f>ROUND(I1286*H1286,2)</f>
        <v>0</v>
      </c>
      <c r="K1286" s="244"/>
      <c r="L1286" s="45"/>
      <c r="M1286" s="245" t="s">
        <v>1</v>
      </c>
      <c r="N1286" s="246" t="s">
        <v>44</v>
      </c>
      <c r="O1286" s="92"/>
      <c r="P1286" s="247">
        <f>O1286*H1286</f>
        <v>0</v>
      </c>
      <c r="Q1286" s="247">
        <v>0</v>
      </c>
      <c r="R1286" s="247">
        <f>Q1286*H1286</f>
        <v>0</v>
      </c>
      <c r="S1286" s="247">
        <v>0</v>
      </c>
      <c r="T1286" s="248">
        <f>S1286*H1286</f>
        <v>0</v>
      </c>
      <c r="U1286" s="39"/>
      <c r="V1286" s="39"/>
      <c r="W1286" s="39"/>
      <c r="X1286" s="39"/>
      <c r="Y1286" s="39"/>
      <c r="Z1286" s="39"/>
      <c r="AA1286" s="39"/>
      <c r="AB1286" s="39"/>
      <c r="AC1286" s="39"/>
      <c r="AD1286" s="39"/>
      <c r="AE1286" s="39"/>
      <c r="AR1286" s="249" t="s">
        <v>322</v>
      </c>
      <c r="AT1286" s="249" t="s">
        <v>128</v>
      </c>
      <c r="AU1286" s="249" t="s">
        <v>89</v>
      </c>
      <c r="AY1286" s="18" t="s">
        <v>125</v>
      </c>
      <c r="BE1286" s="250">
        <f>IF(N1286="základní",J1286,0)</f>
        <v>0</v>
      </c>
      <c r="BF1286" s="250">
        <f>IF(N1286="snížená",J1286,0)</f>
        <v>0</v>
      </c>
      <c r="BG1286" s="250">
        <f>IF(N1286="zákl. přenesená",J1286,0)</f>
        <v>0</v>
      </c>
      <c r="BH1286" s="250">
        <f>IF(N1286="sníž. přenesená",J1286,0)</f>
        <v>0</v>
      </c>
      <c r="BI1286" s="250">
        <f>IF(N1286="nulová",J1286,0)</f>
        <v>0</v>
      </c>
      <c r="BJ1286" s="18" t="s">
        <v>87</v>
      </c>
      <c r="BK1286" s="250">
        <f>ROUND(I1286*H1286,2)</f>
        <v>0</v>
      </c>
      <c r="BL1286" s="18" t="s">
        <v>322</v>
      </c>
      <c r="BM1286" s="249" t="s">
        <v>1607</v>
      </c>
    </row>
    <row r="1287" s="2" customFormat="1">
      <c r="A1287" s="39"/>
      <c r="B1287" s="40"/>
      <c r="C1287" s="41"/>
      <c r="D1287" s="251" t="s">
        <v>134</v>
      </c>
      <c r="E1287" s="41"/>
      <c r="F1287" s="252" t="s">
        <v>1608</v>
      </c>
      <c r="G1287" s="41"/>
      <c r="H1287" s="41"/>
      <c r="I1287" s="145"/>
      <c r="J1287" s="41"/>
      <c r="K1287" s="41"/>
      <c r="L1287" s="45"/>
      <c r="M1287" s="253"/>
      <c r="N1287" s="254"/>
      <c r="O1287" s="92"/>
      <c r="P1287" s="92"/>
      <c r="Q1287" s="92"/>
      <c r="R1287" s="92"/>
      <c r="S1287" s="92"/>
      <c r="T1287" s="93"/>
      <c r="U1287" s="39"/>
      <c r="V1287" s="39"/>
      <c r="W1287" s="39"/>
      <c r="X1287" s="39"/>
      <c r="Y1287" s="39"/>
      <c r="Z1287" s="39"/>
      <c r="AA1287" s="39"/>
      <c r="AB1287" s="39"/>
      <c r="AC1287" s="39"/>
      <c r="AD1287" s="39"/>
      <c r="AE1287" s="39"/>
      <c r="AT1287" s="18" t="s">
        <v>134</v>
      </c>
      <c r="AU1287" s="18" t="s">
        <v>89</v>
      </c>
    </row>
    <row r="1288" s="12" customFormat="1" ht="22.8" customHeight="1">
      <c r="A1288" s="12"/>
      <c r="B1288" s="221"/>
      <c r="C1288" s="222"/>
      <c r="D1288" s="223" t="s">
        <v>78</v>
      </c>
      <c r="E1288" s="235" t="s">
        <v>1609</v>
      </c>
      <c r="F1288" s="235" t="s">
        <v>1610</v>
      </c>
      <c r="G1288" s="222"/>
      <c r="H1288" s="222"/>
      <c r="I1288" s="225"/>
      <c r="J1288" s="236">
        <f>BK1288</f>
        <v>0</v>
      </c>
      <c r="K1288" s="222"/>
      <c r="L1288" s="227"/>
      <c r="M1288" s="228"/>
      <c r="N1288" s="229"/>
      <c r="O1288" s="229"/>
      <c r="P1288" s="230">
        <f>SUM(P1289:P1378)</f>
        <v>0</v>
      </c>
      <c r="Q1288" s="229"/>
      <c r="R1288" s="230">
        <f>SUM(R1289:R1378)</f>
        <v>0.40855126000000003</v>
      </c>
      <c r="S1288" s="229"/>
      <c r="T1288" s="231">
        <f>SUM(T1289:T1378)</f>
        <v>0</v>
      </c>
      <c r="U1288" s="12"/>
      <c r="V1288" s="12"/>
      <c r="W1288" s="12"/>
      <c r="X1288" s="12"/>
      <c r="Y1288" s="12"/>
      <c r="Z1288" s="12"/>
      <c r="AA1288" s="12"/>
      <c r="AB1288" s="12"/>
      <c r="AC1288" s="12"/>
      <c r="AD1288" s="12"/>
      <c r="AE1288" s="12"/>
      <c r="AR1288" s="232" t="s">
        <v>89</v>
      </c>
      <c r="AT1288" s="233" t="s">
        <v>78</v>
      </c>
      <c r="AU1288" s="233" t="s">
        <v>87</v>
      </c>
      <c r="AY1288" s="232" t="s">
        <v>125</v>
      </c>
      <c r="BK1288" s="234">
        <f>SUM(BK1289:BK1378)</f>
        <v>0</v>
      </c>
    </row>
    <row r="1289" s="2" customFormat="1" ht="21.75" customHeight="1">
      <c r="A1289" s="39"/>
      <c r="B1289" s="40"/>
      <c r="C1289" s="237" t="s">
        <v>1611</v>
      </c>
      <c r="D1289" s="237" t="s">
        <v>128</v>
      </c>
      <c r="E1289" s="238" t="s">
        <v>1612</v>
      </c>
      <c r="F1289" s="239" t="s">
        <v>1613</v>
      </c>
      <c r="G1289" s="240" t="s">
        <v>316</v>
      </c>
      <c r="H1289" s="241">
        <v>869.25800000000004</v>
      </c>
      <c r="I1289" s="242"/>
      <c r="J1289" s="243">
        <f>ROUND(I1289*H1289,2)</f>
        <v>0</v>
      </c>
      <c r="K1289" s="244"/>
      <c r="L1289" s="45"/>
      <c r="M1289" s="245" t="s">
        <v>1</v>
      </c>
      <c r="N1289" s="246" t="s">
        <v>44</v>
      </c>
      <c r="O1289" s="92"/>
      <c r="P1289" s="247">
        <f>O1289*H1289</f>
        <v>0</v>
      </c>
      <c r="Q1289" s="247">
        <v>0</v>
      </c>
      <c r="R1289" s="247">
        <f>Q1289*H1289</f>
        <v>0</v>
      </c>
      <c r="S1289" s="247">
        <v>0</v>
      </c>
      <c r="T1289" s="248">
        <f>S1289*H1289</f>
        <v>0</v>
      </c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R1289" s="249" t="s">
        <v>322</v>
      </c>
      <c r="AT1289" s="249" t="s">
        <v>128</v>
      </c>
      <c r="AU1289" s="249" t="s">
        <v>89</v>
      </c>
      <c r="AY1289" s="18" t="s">
        <v>125</v>
      </c>
      <c r="BE1289" s="250">
        <f>IF(N1289="základní",J1289,0)</f>
        <v>0</v>
      </c>
      <c r="BF1289" s="250">
        <f>IF(N1289="snížená",J1289,0)</f>
        <v>0</v>
      </c>
      <c r="BG1289" s="250">
        <f>IF(N1289="zákl. přenesená",J1289,0)</f>
        <v>0</v>
      </c>
      <c r="BH1289" s="250">
        <f>IF(N1289="sníž. přenesená",J1289,0)</f>
        <v>0</v>
      </c>
      <c r="BI1289" s="250">
        <f>IF(N1289="nulová",J1289,0)</f>
        <v>0</v>
      </c>
      <c r="BJ1289" s="18" t="s">
        <v>87</v>
      </c>
      <c r="BK1289" s="250">
        <f>ROUND(I1289*H1289,2)</f>
        <v>0</v>
      </c>
      <c r="BL1289" s="18" t="s">
        <v>322</v>
      </c>
      <c r="BM1289" s="249" t="s">
        <v>1614</v>
      </c>
    </row>
    <row r="1290" s="2" customFormat="1">
      <c r="A1290" s="39"/>
      <c r="B1290" s="40"/>
      <c r="C1290" s="41"/>
      <c r="D1290" s="251" t="s">
        <v>134</v>
      </c>
      <c r="E1290" s="41"/>
      <c r="F1290" s="252" t="s">
        <v>1615</v>
      </c>
      <c r="G1290" s="41"/>
      <c r="H1290" s="41"/>
      <c r="I1290" s="145"/>
      <c r="J1290" s="41"/>
      <c r="K1290" s="41"/>
      <c r="L1290" s="45"/>
      <c r="M1290" s="253"/>
      <c r="N1290" s="254"/>
      <c r="O1290" s="92"/>
      <c r="P1290" s="92"/>
      <c r="Q1290" s="92"/>
      <c r="R1290" s="92"/>
      <c r="S1290" s="92"/>
      <c r="T1290" s="93"/>
      <c r="U1290" s="39"/>
      <c r="V1290" s="39"/>
      <c r="W1290" s="39"/>
      <c r="X1290" s="39"/>
      <c r="Y1290" s="39"/>
      <c r="Z1290" s="39"/>
      <c r="AA1290" s="39"/>
      <c r="AB1290" s="39"/>
      <c r="AC1290" s="39"/>
      <c r="AD1290" s="39"/>
      <c r="AE1290" s="39"/>
      <c r="AT1290" s="18" t="s">
        <v>134</v>
      </c>
      <c r="AU1290" s="18" t="s">
        <v>89</v>
      </c>
    </row>
    <row r="1291" s="13" customFormat="1">
      <c r="A1291" s="13"/>
      <c r="B1291" s="255"/>
      <c r="C1291" s="256"/>
      <c r="D1291" s="251" t="s">
        <v>136</v>
      </c>
      <c r="E1291" s="257" t="s">
        <v>1</v>
      </c>
      <c r="F1291" s="258" t="s">
        <v>676</v>
      </c>
      <c r="G1291" s="256"/>
      <c r="H1291" s="259">
        <v>34.290999999999997</v>
      </c>
      <c r="I1291" s="260"/>
      <c r="J1291" s="256"/>
      <c r="K1291" s="256"/>
      <c r="L1291" s="261"/>
      <c r="M1291" s="262"/>
      <c r="N1291" s="263"/>
      <c r="O1291" s="263"/>
      <c r="P1291" s="263"/>
      <c r="Q1291" s="263"/>
      <c r="R1291" s="263"/>
      <c r="S1291" s="263"/>
      <c r="T1291" s="264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65" t="s">
        <v>136</v>
      </c>
      <c r="AU1291" s="265" t="s">
        <v>89</v>
      </c>
      <c r="AV1291" s="13" t="s">
        <v>89</v>
      </c>
      <c r="AW1291" s="13" t="s">
        <v>34</v>
      </c>
      <c r="AX1291" s="13" t="s">
        <v>79</v>
      </c>
      <c r="AY1291" s="265" t="s">
        <v>125</v>
      </c>
    </row>
    <row r="1292" s="13" customFormat="1">
      <c r="A1292" s="13"/>
      <c r="B1292" s="255"/>
      <c r="C1292" s="256"/>
      <c r="D1292" s="251" t="s">
        <v>136</v>
      </c>
      <c r="E1292" s="257" t="s">
        <v>1</v>
      </c>
      <c r="F1292" s="258" t="s">
        <v>677</v>
      </c>
      <c r="G1292" s="256"/>
      <c r="H1292" s="259">
        <v>19.699000000000002</v>
      </c>
      <c r="I1292" s="260"/>
      <c r="J1292" s="256"/>
      <c r="K1292" s="256"/>
      <c r="L1292" s="261"/>
      <c r="M1292" s="262"/>
      <c r="N1292" s="263"/>
      <c r="O1292" s="263"/>
      <c r="P1292" s="263"/>
      <c r="Q1292" s="263"/>
      <c r="R1292" s="263"/>
      <c r="S1292" s="263"/>
      <c r="T1292" s="264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65" t="s">
        <v>136</v>
      </c>
      <c r="AU1292" s="265" t="s">
        <v>89</v>
      </c>
      <c r="AV1292" s="13" t="s">
        <v>89</v>
      </c>
      <c r="AW1292" s="13" t="s">
        <v>34</v>
      </c>
      <c r="AX1292" s="13" t="s">
        <v>79</v>
      </c>
      <c r="AY1292" s="265" t="s">
        <v>125</v>
      </c>
    </row>
    <row r="1293" s="13" customFormat="1">
      <c r="A1293" s="13"/>
      <c r="B1293" s="255"/>
      <c r="C1293" s="256"/>
      <c r="D1293" s="251" t="s">
        <v>136</v>
      </c>
      <c r="E1293" s="257" t="s">
        <v>1</v>
      </c>
      <c r="F1293" s="258" t="s">
        <v>678</v>
      </c>
      <c r="G1293" s="256"/>
      <c r="H1293" s="259">
        <v>27.783000000000001</v>
      </c>
      <c r="I1293" s="260"/>
      <c r="J1293" s="256"/>
      <c r="K1293" s="256"/>
      <c r="L1293" s="261"/>
      <c r="M1293" s="262"/>
      <c r="N1293" s="263"/>
      <c r="O1293" s="263"/>
      <c r="P1293" s="263"/>
      <c r="Q1293" s="263"/>
      <c r="R1293" s="263"/>
      <c r="S1293" s="263"/>
      <c r="T1293" s="264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65" t="s">
        <v>136</v>
      </c>
      <c r="AU1293" s="265" t="s">
        <v>89</v>
      </c>
      <c r="AV1293" s="13" t="s">
        <v>89</v>
      </c>
      <c r="AW1293" s="13" t="s">
        <v>34</v>
      </c>
      <c r="AX1293" s="13" t="s">
        <v>79</v>
      </c>
      <c r="AY1293" s="265" t="s">
        <v>125</v>
      </c>
    </row>
    <row r="1294" s="13" customFormat="1">
      <c r="A1294" s="13"/>
      <c r="B1294" s="255"/>
      <c r="C1294" s="256"/>
      <c r="D1294" s="251" t="s">
        <v>136</v>
      </c>
      <c r="E1294" s="257" t="s">
        <v>1</v>
      </c>
      <c r="F1294" s="258" t="s">
        <v>679</v>
      </c>
      <c r="G1294" s="256"/>
      <c r="H1294" s="259">
        <v>13.901999999999999</v>
      </c>
      <c r="I1294" s="260"/>
      <c r="J1294" s="256"/>
      <c r="K1294" s="256"/>
      <c r="L1294" s="261"/>
      <c r="M1294" s="262"/>
      <c r="N1294" s="263"/>
      <c r="O1294" s="263"/>
      <c r="P1294" s="263"/>
      <c r="Q1294" s="263"/>
      <c r="R1294" s="263"/>
      <c r="S1294" s="263"/>
      <c r="T1294" s="264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65" t="s">
        <v>136</v>
      </c>
      <c r="AU1294" s="265" t="s">
        <v>89</v>
      </c>
      <c r="AV1294" s="13" t="s">
        <v>89</v>
      </c>
      <c r="AW1294" s="13" t="s">
        <v>34</v>
      </c>
      <c r="AX1294" s="13" t="s">
        <v>79</v>
      </c>
      <c r="AY1294" s="265" t="s">
        <v>125</v>
      </c>
    </row>
    <row r="1295" s="13" customFormat="1">
      <c r="A1295" s="13"/>
      <c r="B1295" s="255"/>
      <c r="C1295" s="256"/>
      <c r="D1295" s="251" t="s">
        <v>136</v>
      </c>
      <c r="E1295" s="257" t="s">
        <v>1</v>
      </c>
      <c r="F1295" s="258" t="s">
        <v>680</v>
      </c>
      <c r="G1295" s="256"/>
      <c r="H1295" s="259">
        <v>28.613</v>
      </c>
      <c r="I1295" s="260"/>
      <c r="J1295" s="256"/>
      <c r="K1295" s="256"/>
      <c r="L1295" s="261"/>
      <c r="M1295" s="262"/>
      <c r="N1295" s="263"/>
      <c r="O1295" s="263"/>
      <c r="P1295" s="263"/>
      <c r="Q1295" s="263"/>
      <c r="R1295" s="263"/>
      <c r="S1295" s="263"/>
      <c r="T1295" s="264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65" t="s">
        <v>136</v>
      </c>
      <c r="AU1295" s="265" t="s">
        <v>89</v>
      </c>
      <c r="AV1295" s="13" t="s">
        <v>89</v>
      </c>
      <c r="AW1295" s="13" t="s">
        <v>34</v>
      </c>
      <c r="AX1295" s="13" t="s">
        <v>79</v>
      </c>
      <c r="AY1295" s="265" t="s">
        <v>125</v>
      </c>
    </row>
    <row r="1296" s="13" customFormat="1">
      <c r="A1296" s="13"/>
      <c r="B1296" s="255"/>
      <c r="C1296" s="256"/>
      <c r="D1296" s="251" t="s">
        <v>136</v>
      </c>
      <c r="E1296" s="257" t="s">
        <v>1</v>
      </c>
      <c r="F1296" s="258" t="s">
        <v>681</v>
      </c>
      <c r="G1296" s="256"/>
      <c r="H1296" s="259">
        <v>48.415999999999997</v>
      </c>
      <c r="I1296" s="260"/>
      <c r="J1296" s="256"/>
      <c r="K1296" s="256"/>
      <c r="L1296" s="261"/>
      <c r="M1296" s="262"/>
      <c r="N1296" s="263"/>
      <c r="O1296" s="263"/>
      <c r="P1296" s="263"/>
      <c r="Q1296" s="263"/>
      <c r="R1296" s="263"/>
      <c r="S1296" s="263"/>
      <c r="T1296" s="264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65" t="s">
        <v>136</v>
      </c>
      <c r="AU1296" s="265" t="s">
        <v>89</v>
      </c>
      <c r="AV1296" s="13" t="s">
        <v>89</v>
      </c>
      <c r="AW1296" s="13" t="s">
        <v>34</v>
      </c>
      <c r="AX1296" s="13" t="s">
        <v>79</v>
      </c>
      <c r="AY1296" s="265" t="s">
        <v>125</v>
      </c>
    </row>
    <row r="1297" s="13" customFormat="1">
      <c r="A1297" s="13"/>
      <c r="B1297" s="255"/>
      <c r="C1297" s="256"/>
      <c r="D1297" s="251" t="s">
        <v>136</v>
      </c>
      <c r="E1297" s="257" t="s">
        <v>1</v>
      </c>
      <c r="F1297" s="258" t="s">
        <v>682</v>
      </c>
      <c r="G1297" s="256"/>
      <c r="H1297" s="259">
        <v>103.04300000000001</v>
      </c>
      <c r="I1297" s="260"/>
      <c r="J1297" s="256"/>
      <c r="K1297" s="256"/>
      <c r="L1297" s="261"/>
      <c r="M1297" s="262"/>
      <c r="N1297" s="263"/>
      <c r="O1297" s="263"/>
      <c r="P1297" s="263"/>
      <c r="Q1297" s="263"/>
      <c r="R1297" s="263"/>
      <c r="S1297" s="263"/>
      <c r="T1297" s="264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65" t="s">
        <v>136</v>
      </c>
      <c r="AU1297" s="265" t="s">
        <v>89</v>
      </c>
      <c r="AV1297" s="13" t="s">
        <v>89</v>
      </c>
      <c r="AW1297" s="13" t="s">
        <v>34</v>
      </c>
      <c r="AX1297" s="13" t="s">
        <v>79</v>
      </c>
      <c r="AY1297" s="265" t="s">
        <v>125</v>
      </c>
    </row>
    <row r="1298" s="13" customFormat="1">
      <c r="A1298" s="13"/>
      <c r="B1298" s="255"/>
      <c r="C1298" s="256"/>
      <c r="D1298" s="251" t="s">
        <v>136</v>
      </c>
      <c r="E1298" s="257" t="s">
        <v>1</v>
      </c>
      <c r="F1298" s="258" t="s">
        <v>683</v>
      </c>
      <c r="G1298" s="256"/>
      <c r="H1298" s="259">
        <v>5.1299999999999999</v>
      </c>
      <c r="I1298" s="260"/>
      <c r="J1298" s="256"/>
      <c r="K1298" s="256"/>
      <c r="L1298" s="261"/>
      <c r="M1298" s="262"/>
      <c r="N1298" s="263"/>
      <c r="O1298" s="263"/>
      <c r="P1298" s="263"/>
      <c r="Q1298" s="263"/>
      <c r="R1298" s="263"/>
      <c r="S1298" s="263"/>
      <c r="T1298" s="264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65" t="s">
        <v>136</v>
      </c>
      <c r="AU1298" s="265" t="s">
        <v>89</v>
      </c>
      <c r="AV1298" s="13" t="s">
        <v>89</v>
      </c>
      <c r="AW1298" s="13" t="s">
        <v>34</v>
      </c>
      <c r="AX1298" s="13" t="s">
        <v>79</v>
      </c>
      <c r="AY1298" s="265" t="s">
        <v>125</v>
      </c>
    </row>
    <row r="1299" s="13" customFormat="1">
      <c r="A1299" s="13"/>
      <c r="B1299" s="255"/>
      <c r="C1299" s="256"/>
      <c r="D1299" s="251" t="s">
        <v>136</v>
      </c>
      <c r="E1299" s="257" t="s">
        <v>1</v>
      </c>
      <c r="F1299" s="258" t="s">
        <v>684</v>
      </c>
      <c r="G1299" s="256"/>
      <c r="H1299" s="259">
        <v>42.070999999999998</v>
      </c>
      <c r="I1299" s="260"/>
      <c r="J1299" s="256"/>
      <c r="K1299" s="256"/>
      <c r="L1299" s="261"/>
      <c r="M1299" s="262"/>
      <c r="N1299" s="263"/>
      <c r="O1299" s="263"/>
      <c r="P1299" s="263"/>
      <c r="Q1299" s="263"/>
      <c r="R1299" s="263"/>
      <c r="S1299" s="263"/>
      <c r="T1299" s="264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65" t="s">
        <v>136</v>
      </c>
      <c r="AU1299" s="265" t="s">
        <v>89</v>
      </c>
      <c r="AV1299" s="13" t="s">
        <v>89</v>
      </c>
      <c r="AW1299" s="13" t="s">
        <v>34</v>
      </c>
      <c r="AX1299" s="13" t="s">
        <v>79</v>
      </c>
      <c r="AY1299" s="265" t="s">
        <v>125</v>
      </c>
    </row>
    <row r="1300" s="13" customFormat="1">
      <c r="A1300" s="13"/>
      <c r="B1300" s="255"/>
      <c r="C1300" s="256"/>
      <c r="D1300" s="251" t="s">
        <v>136</v>
      </c>
      <c r="E1300" s="257" t="s">
        <v>1</v>
      </c>
      <c r="F1300" s="258" t="s">
        <v>685</v>
      </c>
      <c r="G1300" s="256"/>
      <c r="H1300" s="259">
        <v>34.905000000000001</v>
      </c>
      <c r="I1300" s="260"/>
      <c r="J1300" s="256"/>
      <c r="K1300" s="256"/>
      <c r="L1300" s="261"/>
      <c r="M1300" s="262"/>
      <c r="N1300" s="263"/>
      <c r="O1300" s="263"/>
      <c r="P1300" s="263"/>
      <c r="Q1300" s="263"/>
      <c r="R1300" s="263"/>
      <c r="S1300" s="263"/>
      <c r="T1300" s="264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65" t="s">
        <v>136</v>
      </c>
      <c r="AU1300" s="265" t="s">
        <v>89</v>
      </c>
      <c r="AV1300" s="13" t="s">
        <v>89</v>
      </c>
      <c r="AW1300" s="13" t="s">
        <v>34</v>
      </c>
      <c r="AX1300" s="13" t="s">
        <v>79</v>
      </c>
      <c r="AY1300" s="265" t="s">
        <v>125</v>
      </c>
    </row>
    <row r="1301" s="13" customFormat="1">
      <c r="A1301" s="13"/>
      <c r="B1301" s="255"/>
      <c r="C1301" s="256"/>
      <c r="D1301" s="251" t="s">
        <v>136</v>
      </c>
      <c r="E1301" s="257" t="s">
        <v>1</v>
      </c>
      <c r="F1301" s="258" t="s">
        <v>686</v>
      </c>
      <c r="G1301" s="256"/>
      <c r="H1301" s="259">
        <v>15.081</v>
      </c>
      <c r="I1301" s="260"/>
      <c r="J1301" s="256"/>
      <c r="K1301" s="256"/>
      <c r="L1301" s="261"/>
      <c r="M1301" s="262"/>
      <c r="N1301" s="263"/>
      <c r="O1301" s="263"/>
      <c r="P1301" s="263"/>
      <c r="Q1301" s="263"/>
      <c r="R1301" s="263"/>
      <c r="S1301" s="263"/>
      <c r="T1301" s="264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65" t="s">
        <v>136</v>
      </c>
      <c r="AU1301" s="265" t="s">
        <v>89</v>
      </c>
      <c r="AV1301" s="13" t="s">
        <v>89</v>
      </c>
      <c r="AW1301" s="13" t="s">
        <v>34</v>
      </c>
      <c r="AX1301" s="13" t="s">
        <v>79</v>
      </c>
      <c r="AY1301" s="265" t="s">
        <v>125</v>
      </c>
    </row>
    <row r="1302" s="13" customFormat="1">
      <c r="A1302" s="13"/>
      <c r="B1302" s="255"/>
      <c r="C1302" s="256"/>
      <c r="D1302" s="251" t="s">
        <v>136</v>
      </c>
      <c r="E1302" s="257" t="s">
        <v>1</v>
      </c>
      <c r="F1302" s="258" t="s">
        <v>687</v>
      </c>
      <c r="G1302" s="256"/>
      <c r="H1302" s="259">
        <v>4.556</v>
      </c>
      <c r="I1302" s="260"/>
      <c r="J1302" s="256"/>
      <c r="K1302" s="256"/>
      <c r="L1302" s="261"/>
      <c r="M1302" s="262"/>
      <c r="N1302" s="263"/>
      <c r="O1302" s="263"/>
      <c r="P1302" s="263"/>
      <c r="Q1302" s="263"/>
      <c r="R1302" s="263"/>
      <c r="S1302" s="263"/>
      <c r="T1302" s="264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65" t="s">
        <v>136</v>
      </c>
      <c r="AU1302" s="265" t="s">
        <v>89</v>
      </c>
      <c r="AV1302" s="13" t="s">
        <v>89</v>
      </c>
      <c r="AW1302" s="13" t="s">
        <v>34</v>
      </c>
      <c r="AX1302" s="13" t="s">
        <v>79</v>
      </c>
      <c r="AY1302" s="265" t="s">
        <v>125</v>
      </c>
    </row>
    <row r="1303" s="13" customFormat="1">
      <c r="A1303" s="13"/>
      <c r="B1303" s="255"/>
      <c r="C1303" s="256"/>
      <c r="D1303" s="251" t="s">
        <v>136</v>
      </c>
      <c r="E1303" s="257" t="s">
        <v>1</v>
      </c>
      <c r="F1303" s="258" t="s">
        <v>688</v>
      </c>
      <c r="G1303" s="256"/>
      <c r="H1303" s="259">
        <v>5.5759999999999996</v>
      </c>
      <c r="I1303" s="260"/>
      <c r="J1303" s="256"/>
      <c r="K1303" s="256"/>
      <c r="L1303" s="261"/>
      <c r="M1303" s="262"/>
      <c r="N1303" s="263"/>
      <c r="O1303" s="263"/>
      <c r="P1303" s="263"/>
      <c r="Q1303" s="263"/>
      <c r="R1303" s="263"/>
      <c r="S1303" s="263"/>
      <c r="T1303" s="264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65" t="s">
        <v>136</v>
      </c>
      <c r="AU1303" s="265" t="s">
        <v>89</v>
      </c>
      <c r="AV1303" s="13" t="s">
        <v>89</v>
      </c>
      <c r="AW1303" s="13" t="s">
        <v>34</v>
      </c>
      <c r="AX1303" s="13" t="s">
        <v>79</v>
      </c>
      <c r="AY1303" s="265" t="s">
        <v>125</v>
      </c>
    </row>
    <row r="1304" s="13" customFormat="1">
      <c r="A1304" s="13"/>
      <c r="B1304" s="255"/>
      <c r="C1304" s="256"/>
      <c r="D1304" s="251" t="s">
        <v>136</v>
      </c>
      <c r="E1304" s="257" t="s">
        <v>1</v>
      </c>
      <c r="F1304" s="258" t="s">
        <v>689</v>
      </c>
      <c r="G1304" s="256"/>
      <c r="H1304" s="259">
        <v>3.0259999999999998</v>
      </c>
      <c r="I1304" s="260"/>
      <c r="J1304" s="256"/>
      <c r="K1304" s="256"/>
      <c r="L1304" s="261"/>
      <c r="M1304" s="262"/>
      <c r="N1304" s="263"/>
      <c r="O1304" s="263"/>
      <c r="P1304" s="263"/>
      <c r="Q1304" s="263"/>
      <c r="R1304" s="263"/>
      <c r="S1304" s="263"/>
      <c r="T1304" s="264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65" t="s">
        <v>136</v>
      </c>
      <c r="AU1304" s="265" t="s">
        <v>89</v>
      </c>
      <c r="AV1304" s="13" t="s">
        <v>89</v>
      </c>
      <c r="AW1304" s="13" t="s">
        <v>34</v>
      </c>
      <c r="AX1304" s="13" t="s">
        <v>79</v>
      </c>
      <c r="AY1304" s="265" t="s">
        <v>125</v>
      </c>
    </row>
    <row r="1305" s="13" customFormat="1">
      <c r="A1305" s="13"/>
      <c r="B1305" s="255"/>
      <c r="C1305" s="256"/>
      <c r="D1305" s="251" t="s">
        <v>136</v>
      </c>
      <c r="E1305" s="257" t="s">
        <v>1</v>
      </c>
      <c r="F1305" s="258" t="s">
        <v>690</v>
      </c>
      <c r="G1305" s="256"/>
      <c r="H1305" s="259">
        <v>4.1479999999999997</v>
      </c>
      <c r="I1305" s="260"/>
      <c r="J1305" s="256"/>
      <c r="K1305" s="256"/>
      <c r="L1305" s="261"/>
      <c r="M1305" s="262"/>
      <c r="N1305" s="263"/>
      <c r="O1305" s="263"/>
      <c r="P1305" s="263"/>
      <c r="Q1305" s="263"/>
      <c r="R1305" s="263"/>
      <c r="S1305" s="263"/>
      <c r="T1305" s="264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65" t="s">
        <v>136</v>
      </c>
      <c r="AU1305" s="265" t="s">
        <v>89</v>
      </c>
      <c r="AV1305" s="13" t="s">
        <v>89</v>
      </c>
      <c r="AW1305" s="13" t="s">
        <v>34</v>
      </c>
      <c r="AX1305" s="13" t="s">
        <v>79</v>
      </c>
      <c r="AY1305" s="265" t="s">
        <v>125</v>
      </c>
    </row>
    <row r="1306" s="13" customFormat="1">
      <c r="A1306" s="13"/>
      <c r="B1306" s="255"/>
      <c r="C1306" s="256"/>
      <c r="D1306" s="251" t="s">
        <v>136</v>
      </c>
      <c r="E1306" s="257" t="s">
        <v>1</v>
      </c>
      <c r="F1306" s="258" t="s">
        <v>691</v>
      </c>
      <c r="G1306" s="256"/>
      <c r="H1306" s="259">
        <v>62.713000000000001</v>
      </c>
      <c r="I1306" s="260"/>
      <c r="J1306" s="256"/>
      <c r="K1306" s="256"/>
      <c r="L1306" s="261"/>
      <c r="M1306" s="262"/>
      <c r="N1306" s="263"/>
      <c r="O1306" s="263"/>
      <c r="P1306" s="263"/>
      <c r="Q1306" s="263"/>
      <c r="R1306" s="263"/>
      <c r="S1306" s="263"/>
      <c r="T1306" s="264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65" t="s">
        <v>136</v>
      </c>
      <c r="AU1306" s="265" t="s">
        <v>89</v>
      </c>
      <c r="AV1306" s="13" t="s">
        <v>89</v>
      </c>
      <c r="AW1306" s="13" t="s">
        <v>34</v>
      </c>
      <c r="AX1306" s="13" t="s">
        <v>79</v>
      </c>
      <c r="AY1306" s="265" t="s">
        <v>125</v>
      </c>
    </row>
    <row r="1307" s="13" customFormat="1">
      <c r="A1307" s="13"/>
      <c r="B1307" s="255"/>
      <c r="C1307" s="256"/>
      <c r="D1307" s="251" t="s">
        <v>136</v>
      </c>
      <c r="E1307" s="257" t="s">
        <v>1</v>
      </c>
      <c r="F1307" s="258" t="s">
        <v>692</v>
      </c>
      <c r="G1307" s="256"/>
      <c r="H1307" s="259">
        <v>139.429</v>
      </c>
      <c r="I1307" s="260"/>
      <c r="J1307" s="256"/>
      <c r="K1307" s="256"/>
      <c r="L1307" s="261"/>
      <c r="M1307" s="262"/>
      <c r="N1307" s="263"/>
      <c r="O1307" s="263"/>
      <c r="P1307" s="263"/>
      <c r="Q1307" s="263"/>
      <c r="R1307" s="263"/>
      <c r="S1307" s="263"/>
      <c r="T1307" s="264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65" t="s">
        <v>136</v>
      </c>
      <c r="AU1307" s="265" t="s">
        <v>89</v>
      </c>
      <c r="AV1307" s="13" t="s">
        <v>89</v>
      </c>
      <c r="AW1307" s="13" t="s">
        <v>34</v>
      </c>
      <c r="AX1307" s="13" t="s">
        <v>79</v>
      </c>
      <c r="AY1307" s="265" t="s">
        <v>125</v>
      </c>
    </row>
    <row r="1308" s="13" customFormat="1">
      <c r="A1308" s="13"/>
      <c r="B1308" s="255"/>
      <c r="C1308" s="256"/>
      <c r="D1308" s="251" t="s">
        <v>136</v>
      </c>
      <c r="E1308" s="257" t="s">
        <v>1</v>
      </c>
      <c r="F1308" s="258" t="s">
        <v>693</v>
      </c>
      <c r="G1308" s="256"/>
      <c r="H1308" s="259">
        <v>44.765999999999998</v>
      </c>
      <c r="I1308" s="260"/>
      <c r="J1308" s="256"/>
      <c r="K1308" s="256"/>
      <c r="L1308" s="261"/>
      <c r="M1308" s="262"/>
      <c r="N1308" s="263"/>
      <c r="O1308" s="263"/>
      <c r="P1308" s="263"/>
      <c r="Q1308" s="263"/>
      <c r="R1308" s="263"/>
      <c r="S1308" s="263"/>
      <c r="T1308" s="264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65" t="s">
        <v>136</v>
      </c>
      <c r="AU1308" s="265" t="s">
        <v>89</v>
      </c>
      <c r="AV1308" s="13" t="s">
        <v>89</v>
      </c>
      <c r="AW1308" s="13" t="s">
        <v>34</v>
      </c>
      <c r="AX1308" s="13" t="s">
        <v>79</v>
      </c>
      <c r="AY1308" s="265" t="s">
        <v>125</v>
      </c>
    </row>
    <row r="1309" s="13" customFormat="1">
      <c r="A1309" s="13"/>
      <c r="B1309" s="255"/>
      <c r="C1309" s="256"/>
      <c r="D1309" s="251" t="s">
        <v>136</v>
      </c>
      <c r="E1309" s="257" t="s">
        <v>1</v>
      </c>
      <c r="F1309" s="258" t="s">
        <v>694</v>
      </c>
      <c r="G1309" s="256"/>
      <c r="H1309" s="259">
        <v>35.948999999999998</v>
      </c>
      <c r="I1309" s="260"/>
      <c r="J1309" s="256"/>
      <c r="K1309" s="256"/>
      <c r="L1309" s="261"/>
      <c r="M1309" s="262"/>
      <c r="N1309" s="263"/>
      <c r="O1309" s="263"/>
      <c r="P1309" s="263"/>
      <c r="Q1309" s="263"/>
      <c r="R1309" s="263"/>
      <c r="S1309" s="263"/>
      <c r="T1309" s="264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65" t="s">
        <v>136</v>
      </c>
      <c r="AU1309" s="265" t="s">
        <v>89</v>
      </c>
      <c r="AV1309" s="13" t="s">
        <v>89</v>
      </c>
      <c r="AW1309" s="13" t="s">
        <v>34</v>
      </c>
      <c r="AX1309" s="13" t="s">
        <v>79</v>
      </c>
      <c r="AY1309" s="265" t="s">
        <v>125</v>
      </c>
    </row>
    <row r="1310" s="13" customFormat="1">
      <c r="A1310" s="13"/>
      <c r="B1310" s="255"/>
      <c r="C1310" s="256"/>
      <c r="D1310" s="251" t="s">
        <v>136</v>
      </c>
      <c r="E1310" s="257" t="s">
        <v>1</v>
      </c>
      <c r="F1310" s="258" t="s">
        <v>695</v>
      </c>
      <c r="G1310" s="256"/>
      <c r="H1310" s="259">
        <v>35.259</v>
      </c>
      <c r="I1310" s="260"/>
      <c r="J1310" s="256"/>
      <c r="K1310" s="256"/>
      <c r="L1310" s="261"/>
      <c r="M1310" s="262"/>
      <c r="N1310" s="263"/>
      <c r="O1310" s="263"/>
      <c r="P1310" s="263"/>
      <c r="Q1310" s="263"/>
      <c r="R1310" s="263"/>
      <c r="S1310" s="263"/>
      <c r="T1310" s="264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65" t="s">
        <v>136</v>
      </c>
      <c r="AU1310" s="265" t="s">
        <v>89</v>
      </c>
      <c r="AV1310" s="13" t="s">
        <v>89</v>
      </c>
      <c r="AW1310" s="13" t="s">
        <v>34</v>
      </c>
      <c r="AX1310" s="13" t="s">
        <v>79</v>
      </c>
      <c r="AY1310" s="265" t="s">
        <v>125</v>
      </c>
    </row>
    <row r="1311" s="13" customFormat="1">
      <c r="A1311" s="13"/>
      <c r="B1311" s="255"/>
      <c r="C1311" s="256"/>
      <c r="D1311" s="251" t="s">
        <v>136</v>
      </c>
      <c r="E1311" s="257" t="s">
        <v>1</v>
      </c>
      <c r="F1311" s="258" t="s">
        <v>696</v>
      </c>
      <c r="G1311" s="256"/>
      <c r="H1311" s="259">
        <v>4.633</v>
      </c>
      <c r="I1311" s="260"/>
      <c r="J1311" s="256"/>
      <c r="K1311" s="256"/>
      <c r="L1311" s="261"/>
      <c r="M1311" s="262"/>
      <c r="N1311" s="263"/>
      <c r="O1311" s="263"/>
      <c r="P1311" s="263"/>
      <c r="Q1311" s="263"/>
      <c r="R1311" s="263"/>
      <c r="S1311" s="263"/>
      <c r="T1311" s="264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65" t="s">
        <v>136</v>
      </c>
      <c r="AU1311" s="265" t="s">
        <v>89</v>
      </c>
      <c r="AV1311" s="13" t="s">
        <v>89</v>
      </c>
      <c r="AW1311" s="13" t="s">
        <v>34</v>
      </c>
      <c r="AX1311" s="13" t="s">
        <v>79</v>
      </c>
      <c r="AY1311" s="265" t="s">
        <v>125</v>
      </c>
    </row>
    <row r="1312" s="13" customFormat="1">
      <c r="A1312" s="13"/>
      <c r="B1312" s="255"/>
      <c r="C1312" s="256"/>
      <c r="D1312" s="251" t="s">
        <v>136</v>
      </c>
      <c r="E1312" s="257" t="s">
        <v>1</v>
      </c>
      <c r="F1312" s="258" t="s">
        <v>697</v>
      </c>
      <c r="G1312" s="256"/>
      <c r="H1312" s="259">
        <v>93.126999999999995</v>
      </c>
      <c r="I1312" s="260"/>
      <c r="J1312" s="256"/>
      <c r="K1312" s="256"/>
      <c r="L1312" s="261"/>
      <c r="M1312" s="262"/>
      <c r="N1312" s="263"/>
      <c r="O1312" s="263"/>
      <c r="P1312" s="263"/>
      <c r="Q1312" s="263"/>
      <c r="R1312" s="263"/>
      <c r="S1312" s="263"/>
      <c r="T1312" s="264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65" t="s">
        <v>136</v>
      </c>
      <c r="AU1312" s="265" t="s">
        <v>89</v>
      </c>
      <c r="AV1312" s="13" t="s">
        <v>89</v>
      </c>
      <c r="AW1312" s="13" t="s">
        <v>34</v>
      </c>
      <c r="AX1312" s="13" t="s">
        <v>79</v>
      </c>
      <c r="AY1312" s="265" t="s">
        <v>125</v>
      </c>
    </row>
    <row r="1313" s="13" customFormat="1">
      <c r="A1313" s="13"/>
      <c r="B1313" s="255"/>
      <c r="C1313" s="256"/>
      <c r="D1313" s="251" t="s">
        <v>136</v>
      </c>
      <c r="E1313" s="257" t="s">
        <v>1</v>
      </c>
      <c r="F1313" s="258" t="s">
        <v>698</v>
      </c>
      <c r="G1313" s="256"/>
      <c r="H1313" s="259">
        <v>49.226999999999997</v>
      </c>
      <c r="I1313" s="260"/>
      <c r="J1313" s="256"/>
      <c r="K1313" s="256"/>
      <c r="L1313" s="261"/>
      <c r="M1313" s="262"/>
      <c r="N1313" s="263"/>
      <c r="O1313" s="263"/>
      <c r="P1313" s="263"/>
      <c r="Q1313" s="263"/>
      <c r="R1313" s="263"/>
      <c r="S1313" s="263"/>
      <c r="T1313" s="264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65" t="s">
        <v>136</v>
      </c>
      <c r="AU1313" s="265" t="s">
        <v>89</v>
      </c>
      <c r="AV1313" s="13" t="s">
        <v>89</v>
      </c>
      <c r="AW1313" s="13" t="s">
        <v>34</v>
      </c>
      <c r="AX1313" s="13" t="s">
        <v>79</v>
      </c>
      <c r="AY1313" s="265" t="s">
        <v>125</v>
      </c>
    </row>
    <row r="1314" s="15" customFormat="1">
      <c r="A1314" s="15"/>
      <c r="B1314" s="281"/>
      <c r="C1314" s="282"/>
      <c r="D1314" s="251" t="s">
        <v>136</v>
      </c>
      <c r="E1314" s="283" t="s">
        <v>1</v>
      </c>
      <c r="F1314" s="284" t="s">
        <v>247</v>
      </c>
      <c r="G1314" s="282"/>
      <c r="H1314" s="285">
        <v>855.34299999999996</v>
      </c>
      <c r="I1314" s="286"/>
      <c r="J1314" s="282"/>
      <c r="K1314" s="282"/>
      <c r="L1314" s="287"/>
      <c r="M1314" s="288"/>
      <c r="N1314" s="289"/>
      <c r="O1314" s="289"/>
      <c r="P1314" s="289"/>
      <c r="Q1314" s="289"/>
      <c r="R1314" s="289"/>
      <c r="S1314" s="289"/>
      <c r="T1314" s="290"/>
      <c r="U1314" s="15"/>
      <c r="V1314" s="15"/>
      <c r="W1314" s="15"/>
      <c r="X1314" s="15"/>
      <c r="Y1314" s="15"/>
      <c r="Z1314" s="15"/>
      <c r="AA1314" s="15"/>
      <c r="AB1314" s="15"/>
      <c r="AC1314" s="15"/>
      <c r="AD1314" s="15"/>
      <c r="AE1314" s="15"/>
      <c r="AT1314" s="291" t="s">
        <v>136</v>
      </c>
      <c r="AU1314" s="291" t="s">
        <v>89</v>
      </c>
      <c r="AV1314" s="15" t="s">
        <v>145</v>
      </c>
      <c r="AW1314" s="15" t="s">
        <v>34</v>
      </c>
      <c r="AX1314" s="15" t="s">
        <v>79</v>
      </c>
      <c r="AY1314" s="291" t="s">
        <v>125</v>
      </c>
    </row>
    <row r="1315" s="13" customFormat="1">
      <c r="A1315" s="13"/>
      <c r="B1315" s="255"/>
      <c r="C1315" s="256"/>
      <c r="D1315" s="251" t="s">
        <v>136</v>
      </c>
      <c r="E1315" s="257" t="s">
        <v>1</v>
      </c>
      <c r="F1315" s="258" t="s">
        <v>670</v>
      </c>
      <c r="G1315" s="256"/>
      <c r="H1315" s="259">
        <v>11.875</v>
      </c>
      <c r="I1315" s="260"/>
      <c r="J1315" s="256"/>
      <c r="K1315" s="256"/>
      <c r="L1315" s="261"/>
      <c r="M1315" s="262"/>
      <c r="N1315" s="263"/>
      <c r="O1315" s="263"/>
      <c r="P1315" s="263"/>
      <c r="Q1315" s="263"/>
      <c r="R1315" s="263"/>
      <c r="S1315" s="263"/>
      <c r="T1315" s="264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65" t="s">
        <v>136</v>
      </c>
      <c r="AU1315" s="265" t="s">
        <v>89</v>
      </c>
      <c r="AV1315" s="13" t="s">
        <v>89</v>
      </c>
      <c r="AW1315" s="13" t="s">
        <v>34</v>
      </c>
      <c r="AX1315" s="13" t="s">
        <v>79</v>
      </c>
      <c r="AY1315" s="265" t="s">
        <v>125</v>
      </c>
    </row>
    <row r="1316" s="13" customFormat="1">
      <c r="A1316" s="13"/>
      <c r="B1316" s="255"/>
      <c r="C1316" s="256"/>
      <c r="D1316" s="251" t="s">
        <v>136</v>
      </c>
      <c r="E1316" s="257" t="s">
        <v>1</v>
      </c>
      <c r="F1316" s="258" t="s">
        <v>671</v>
      </c>
      <c r="G1316" s="256"/>
      <c r="H1316" s="259">
        <v>2.04</v>
      </c>
      <c r="I1316" s="260"/>
      <c r="J1316" s="256"/>
      <c r="K1316" s="256"/>
      <c r="L1316" s="261"/>
      <c r="M1316" s="262"/>
      <c r="N1316" s="263"/>
      <c r="O1316" s="263"/>
      <c r="P1316" s="263"/>
      <c r="Q1316" s="263"/>
      <c r="R1316" s="263"/>
      <c r="S1316" s="263"/>
      <c r="T1316" s="264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65" t="s">
        <v>136</v>
      </c>
      <c r="AU1316" s="265" t="s">
        <v>89</v>
      </c>
      <c r="AV1316" s="13" t="s">
        <v>89</v>
      </c>
      <c r="AW1316" s="13" t="s">
        <v>34</v>
      </c>
      <c r="AX1316" s="13" t="s">
        <v>79</v>
      </c>
      <c r="AY1316" s="265" t="s">
        <v>125</v>
      </c>
    </row>
    <row r="1317" s="15" customFormat="1">
      <c r="A1317" s="15"/>
      <c r="B1317" s="281"/>
      <c r="C1317" s="282"/>
      <c r="D1317" s="251" t="s">
        <v>136</v>
      </c>
      <c r="E1317" s="283" t="s">
        <v>1</v>
      </c>
      <c r="F1317" s="284" t="s">
        <v>247</v>
      </c>
      <c r="G1317" s="282"/>
      <c r="H1317" s="285">
        <v>13.914999999999999</v>
      </c>
      <c r="I1317" s="286"/>
      <c r="J1317" s="282"/>
      <c r="K1317" s="282"/>
      <c r="L1317" s="287"/>
      <c r="M1317" s="288"/>
      <c r="N1317" s="289"/>
      <c r="O1317" s="289"/>
      <c r="P1317" s="289"/>
      <c r="Q1317" s="289"/>
      <c r="R1317" s="289"/>
      <c r="S1317" s="289"/>
      <c r="T1317" s="290"/>
      <c r="U1317" s="15"/>
      <c r="V1317" s="15"/>
      <c r="W1317" s="15"/>
      <c r="X1317" s="15"/>
      <c r="Y1317" s="15"/>
      <c r="Z1317" s="15"/>
      <c r="AA1317" s="15"/>
      <c r="AB1317" s="15"/>
      <c r="AC1317" s="15"/>
      <c r="AD1317" s="15"/>
      <c r="AE1317" s="15"/>
      <c r="AT1317" s="291" t="s">
        <v>136</v>
      </c>
      <c r="AU1317" s="291" t="s">
        <v>89</v>
      </c>
      <c r="AV1317" s="15" t="s">
        <v>145</v>
      </c>
      <c r="AW1317" s="15" t="s">
        <v>34</v>
      </c>
      <c r="AX1317" s="15" t="s">
        <v>79</v>
      </c>
      <c r="AY1317" s="291" t="s">
        <v>125</v>
      </c>
    </row>
    <row r="1318" s="14" customFormat="1">
      <c r="A1318" s="14"/>
      <c r="B1318" s="266"/>
      <c r="C1318" s="267"/>
      <c r="D1318" s="251" t="s">
        <v>136</v>
      </c>
      <c r="E1318" s="268" t="s">
        <v>1</v>
      </c>
      <c r="F1318" s="269" t="s">
        <v>167</v>
      </c>
      <c r="G1318" s="267"/>
      <c r="H1318" s="270">
        <v>869.25799999999992</v>
      </c>
      <c r="I1318" s="271"/>
      <c r="J1318" s="267"/>
      <c r="K1318" s="267"/>
      <c r="L1318" s="272"/>
      <c r="M1318" s="273"/>
      <c r="N1318" s="274"/>
      <c r="O1318" s="274"/>
      <c r="P1318" s="274"/>
      <c r="Q1318" s="274"/>
      <c r="R1318" s="274"/>
      <c r="S1318" s="274"/>
      <c r="T1318" s="275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76" t="s">
        <v>136</v>
      </c>
      <c r="AU1318" s="276" t="s">
        <v>89</v>
      </c>
      <c r="AV1318" s="14" t="s">
        <v>132</v>
      </c>
      <c r="AW1318" s="14" t="s">
        <v>34</v>
      </c>
      <c r="AX1318" s="14" t="s">
        <v>87</v>
      </c>
      <c r="AY1318" s="276" t="s">
        <v>125</v>
      </c>
    </row>
    <row r="1319" s="2" customFormat="1" ht="21.75" customHeight="1">
      <c r="A1319" s="39"/>
      <c r="B1319" s="40"/>
      <c r="C1319" s="237" t="s">
        <v>1616</v>
      </c>
      <c r="D1319" s="237" t="s">
        <v>128</v>
      </c>
      <c r="E1319" s="238" t="s">
        <v>1617</v>
      </c>
      <c r="F1319" s="239" t="s">
        <v>1618</v>
      </c>
      <c r="G1319" s="240" t="s">
        <v>316</v>
      </c>
      <c r="H1319" s="241">
        <v>869.25800000000004</v>
      </c>
      <c r="I1319" s="242"/>
      <c r="J1319" s="243">
        <f>ROUND(I1319*H1319,2)</f>
        <v>0</v>
      </c>
      <c r="K1319" s="244"/>
      <c r="L1319" s="45"/>
      <c r="M1319" s="245" t="s">
        <v>1</v>
      </c>
      <c r="N1319" s="246" t="s">
        <v>44</v>
      </c>
      <c r="O1319" s="92"/>
      <c r="P1319" s="247">
        <f>O1319*H1319</f>
        <v>0</v>
      </c>
      <c r="Q1319" s="247">
        <v>0.00020000000000000001</v>
      </c>
      <c r="R1319" s="247">
        <f>Q1319*H1319</f>
        <v>0.17385160000000002</v>
      </c>
      <c r="S1319" s="247">
        <v>0</v>
      </c>
      <c r="T1319" s="248">
        <f>S1319*H1319</f>
        <v>0</v>
      </c>
      <c r="U1319" s="39"/>
      <c r="V1319" s="39"/>
      <c r="W1319" s="39"/>
      <c r="X1319" s="39"/>
      <c r="Y1319" s="39"/>
      <c r="Z1319" s="39"/>
      <c r="AA1319" s="39"/>
      <c r="AB1319" s="39"/>
      <c r="AC1319" s="39"/>
      <c r="AD1319" s="39"/>
      <c r="AE1319" s="39"/>
      <c r="AR1319" s="249" t="s">
        <v>322</v>
      </c>
      <c r="AT1319" s="249" t="s">
        <v>128</v>
      </c>
      <c r="AU1319" s="249" t="s">
        <v>89</v>
      </c>
      <c r="AY1319" s="18" t="s">
        <v>125</v>
      </c>
      <c r="BE1319" s="250">
        <f>IF(N1319="základní",J1319,0)</f>
        <v>0</v>
      </c>
      <c r="BF1319" s="250">
        <f>IF(N1319="snížená",J1319,0)</f>
        <v>0</v>
      </c>
      <c r="BG1319" s="250">
        <f>IF(N1319="zákl. přenesená",J1319,0)</f>
        <v>0</v>
      </c>
      <c r="BH1319" s="250">
        <f>IF(N1319="sníž. přenesená",J1319,0)</f>
        <v>0</v>
      </c>
      <c r="BI1319" s="250">
        <f>IF(N1319="nulová",J1319,0)</f>
        <v>0</v>
      </c>
      <c r="BJ1319" s="18" t="s">
        <v>87</v>
      </c>
      <c r="BK1319" s="250">
        <f>ROUND(I1319*H1319,2)</f>
        <v>0</v>
      </c>
      <c r="BL1319" s="18" t="s">
        <v>322</v>
      </c>
      <c r="BM1319" s="249" t="s">
        <v>1619</v>
      </c>
    </row>
    <row r="1320" s="2" customFormat="1">
      <c r="A1320" s="39"/>
      <c r="B1320" s="40"/>
      <c r="C1320" s="41"/>
      <c r="D1320" s="251" t="s">
        <v>134</v>
      </c>
      <c r="E1320" s="41"/>
      <c r="F1320" s="252" t="s">
        <v>1620</v>
      </c>
      <c r="G1320" s="41"/>
      <c r="H1320" s="41"/>
      <c r="I1320" s="145"/>
      <c r="J1320" s="41"/>
      <c r="K1320" s="41"/>
      <c r="L1320" s="45"/>
      <c r="M1320" s="253"/>
      <c r="N1320" s="254"/>
      <c r="O1320" s="92"/>
      <c r="P1320" s="92"/>
      <c r="Q1320" s="92"/>
      <c r="R1320" s="92"/>
      <c r="S1320" s="92"/>
      <c r="T1320" s="93"/>
      <c r="U1320" s="39"/>
      <c r="V1320" s="39"/>
      <c r="W1320" s="39"/>
      <c r="X1320" s="39"/>
      <c r="Y1320" s="39"/>
      <c r="Z1320" s="39"/>
      <c r="AA1320" s="39"/>
      <c r="AB1320" s="39"/>
      <c r="AC1320" s="39"/>
      <c r="AD1320" s="39"/>
      <c r="AE1320" s="39"/>
      <c r="AT1320" s="18" t="s">
        <v>134</v>
      </c>
      <c r="AU1320" s="18" t="s">
        <v>89</v>
      </c>
    </row>
    <row r="1321" s="13" customFormat="1">
      <c r="A1321" s="13"/>
      <c r="B1321" s="255"/>
      <c r="C1321" s="256"/>
      <c r="D1321" s="251" t="s">
        <v>136</v>
      </c>
      <c r="E1321" s="257" t="s">
        <v>1</v>
      </c>
      <c r="F1321" s="258" t="s">
        <v>676</v>
      </c>
      <c r="G1321" s="256"/>
      <c r="H1321" s="259">
        <v>34.290999999999997</v>
      </c>
      <c r="I1321" s="260"/>
      <c r="J1321" s="256"/>
      <c r="K1321" s="256"/>
      <c r="L1321" s="261"/>
      <c r="M1321" s="262"/>
      <c r="N1321" s="263"/>
      <c r="O1321" s="263"/>
      <c r="P1321" s="263"/>
      <c r="Q1321" s="263"/>
      <c r="R1321" s="263"/>
      <c r="S1321" s="263"/>
      <c r="T1321" s="264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65" t="s">
        <v>136</v>
      </c>
      <c r="AU1321" s="265" t="s">
        <v>89</v>
      </c>
      <c r="AV1321" s="13" t="s">
        <v>89</v>
      </c>
      <c r="AW1321" s="13" t="s">
        <v>34</v>
      </c>
      <c r="AX1321" s="13" t="s">
        <v>79</v>
      </c>
      <c r="AY1321" s="265" t="s">
        <v>125</v>
      </c>
    </row>
    <row r="1322" s="13" customFormat="1">
      <c r="A1322" s="13"/>
      <c r="B1322" s="255"/>
      <c r="C1322" s="256"/>
      <c r="D1322" s="251" t="s">
        <v>136</v>
      </c>
      <c r="E1322" s="257" t="s">
        <v>1</v>
      </c>
      <c r="F1322" s="258" t="s">
        <v>677</v>
      </c>
      <c r="G1322" s="256"/>
      <c r="H1322" s="259">
        <v>19.699000000000002</v>
      </c>
      <c r="I1322" s="260"/>
      <c r="J1322" s="256"/>
      <c r="K1322" s="256"/>
      <c r="L1322" s="261"/>
      <c r="M1322" s="262"/>
      <c r="N1322" s="263"/>
      <c r="O1322" s="263"/>
      <c r="P1322" s="263"/>
      <c r="Q1322" s="263"/>
      <c r="R1322" s="263"/>
      <c r="S1322" s="263"/>
      <c r="T1322" s="264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65" t="s">
        <v>136</v>
      </c>
      <c r="AU1322" s="265" t="s">
        <v>89</v>
      </c>
      <c r="AV1322" s="13" t="s">
        <v>89</v>
      </c>
      <c r="AW1322" s="13" t="s">
        <v>34</v>
      </c>
      <c r="AX1322" s="13" t="s">
        <v>79</v>
      </c>
      <c r="AY1322" s="265" t="s">
        <v>125</v>
      </c>
    </row>
    <row r="1323" s="13" customFormat="1">
      <c r="A1323" s="13"/>
      <c r="B1323" s="255"/>
      <c r="C1323" s="256"/>
      <c r="D1323" s="251" t="s">
        <v>136</v>
      </c>
      <c r="E1323" s="257" t="s">
        <v>1</v>
      </c>
      <c r="F1323" s="258" t="s">
        <v>678</v>
      </c>
      <c r="G1323" s="256"/>
      <c r="H1323" s="259">
        <v>27.783000000000001</v>
      </c>
      <c r="I1323" s="260"/>
      <c r="J1323" s="256"/>
      <c r="K1323" s="256"/>
      <c r="L1323" s="261"/>
      <c r="M1323" s="262"/>
      <c r="N1323" s="263"/>
      <c r="O1323" s="263"/>
      <c r="P1323" s="263"/>
      <c r="Q1323" s="263"/>
      <c r="R1323" s="263"/>
      <c r="S1323" s="263"/>
      <c r="T1323" s="264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65" t="s">
        <v>136</v>
      </c>
      <c r="AU1323" s="265" t="s">
        <v>89</v>
      </c>
      <c r="AV1323" s="13" t="s">
        <v>89</v>
      </c>
      <c r="AW1323" s="13" t="s">
        <v>34</v>
      </c>
      <c r="AX1323" s="13" t="s">
        <v>79</v>
      </c>
      <c r="AY1323" s="265" t="s">
        <v>125</v>
      </c>
    </row>
    <row r="1324" s="13" customFormat="1">
      <c r="A1324" s="13"/>
      <c r="B1324" s="255"/>
      <c r="C1324" s="256"/>
      <c r="D1324" s="251" t="s">
        <v>136</v>
      </c>
      <c r="E1324" s="257" t="s">
        <v>1</v>
      </c>
      <c r="F1324" s="258" t="s">
        <v>679</v>
      </c>
      <c r="G1324" s="256"/>
      <c r="H1324" s="259">
        <v>13.901999999999999</v>
      </c>
      <c r="I1324" s="260"/>
      <c r="J1324" s="256"/>
      <c r="K1324" s="256"/>
      <c r="L1324" s="261"/>
      <c r="M1324" s="262"/>
      <c r="N1324" s="263"/>
      <c r="O1324" s="263"/>
      <c r="P1324" s="263"/>
      <c r="Q1324" s="263"/>
      <c r="R1324" s="263"/>
      <c r="S1324" s="263"/>
      <c r="T1324" s="264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65" t="s">
        <v>136</v>
      </c>
      <c r="AU1324" s="265" t="s">
        <v>89</v>
      </c>
      <c r="AV1324" s="13" t="s">
        <v>89</v>
      </c>
      <c r="AW1324" s="13" t="s">
        <v>34</v>
      </c>
      <c r="AX1324" s="13" t="s">
        <v>79</v>
      </c>
      <c r="AY1324" s="265" t="s">
        <v>125</v>
      </c>
    </row>
    <row r="1325" s="13" customFormat="1">
      <c r="A1325" s="13"/>
      <c r="B1325" s="255"/>
      <c r="C1325" s="256"/>
      <c r="D1325" s="251" t="s">
        <v>136</v>
      </c>
      <c r="E1325" s="257" t="s">
        <v>1</v>
      </c>
      <c r="F1325" s="258" t="s">
        <v>680</v>
      </c>
      <c r="G1325" s="256"/>
      <c r="H1325" s="259">
        <v>28.613</v>
      </c>
      <c r="I1325" s="260"/>
      <c r="J1325" s="256"/>
      <c r="K1325" s="256"/>
      <c r="L1325" s="261"/>
      <c r="M1325" s="262"/>
      <c r="N1325" s="263"/>
      <c r="O1325" s="263"/>
      <c r="P1325" s="263"/>
      <c r="Q1325" s="263"/>
      <c r="R1325" s="263"/>
      <c r="S1325" s="263"/>
      <c r="T1325" s="264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65" t="s">
        <v>136</v>
      </c>
      <c r="AU1325" s="265" t="s">
        <v>89</v>
      </c>
      <c r="AV1325" s="13" t="s">
        <v>89</v>
      </c>
      <c r="AW1325" s="13" t="s">
        <v>34</v>
      </c>
      <c r="AX1325" s="13" t="s">
        <v>79</v>
      </c>
      <c r="AY1325" s="265" t="s">
        <v>125</v>
      </c>
    </row>
    <row r="1326" s="13" customFormat="1">
      <c r="A1326" s="13"/>
      <c r="B1326" s="255"/>
      <c r="C1326" s="256"/>
      <c r="D1326" s="251" t="s">
        <v>136</v>
      </c>
      <c r="E1326" s="257" t="s">
        <v>1</v>
      </c>
      <c r="F1326" s="258" t="s">
        <v>681</v>
      </c>
      <c r="G1326" s="256"/>
      <c r="H1326" s="259">
        <v>48.415999999999997</v>
      </c>
      <c r="I1326" s="260"/>
      <c r="J1326" s="256"/>
      <c r="K1326" s="256"/>
      <c r="L1326" s="261"/>
      <c r="M1326" s="262"/>
      <c r="N1326" s="263"/>
      <c r="O1326" s="263"/>
      <c r="P1326" s="263"/>
      <c r="Q1326" s="263"/>
      <c r="R1326" s="263"/>
      <c r="S1326" s="263"/>
      <c r="T1326" s="264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65" t="s">
        <v>136</v>
      </c>
      <c r="AU1326" s="265" t="s">
        <v>89</v>
      </c>
      <c r="AV1326" s="13" t="s">
        <v>89</v>
      </c>
      <c r="AW1326" s="13" t="s">
        <v>34</v>
      </c>
      <c r="AX1326" s="13" t="s">
        <v>79</v>
      </c>
      <c r="AY1326" s="265" t="s">
        <v>125</v>
      </c>
    </row>
    <row r="1327" s="13" customFormat="1">
      <c r="A1327" s="13"/>
      <c r="B1327" s="255"/>
      <c r="C1327" s="256"/>
      <c r="D1327" s="251" t="s">
        <v>136</v>
      </c>
      <c r="E1327" s="257" t="s">
        <v>1</v>
      </c>
      <c r="F1327" s="258" t="s">
        <v>682</v>
      </c>
      <c r="G1327" s="256"/>
      <c r="H1327" s="259">
        <v>103.04300000000001</v>
      </c>
      <c r="I1327" s="260"/>
      <c r="J1327" s="256"/>
      <c r="K1327" s="256"/>
      <c r="L1327" s="261"/>
      <c r="M1327" s="262"/>
      <c r="N1327" s="263"/>
      <c r="O1327" s="263"/>
      <c r="P1327" s="263"/>
      <c r="Q1327" s="263"/>
      <c r="R1327" s="263"/>
      <c r="S1327" s="263"/>
      <c r="T1327" s="264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65" t="s">
        <v>136</v>
      </c>
      <c r="AU1327" s="265" t="s">
        <v>89</v>
      </c>
      <c r="AV1327" s="13" t="s">
        <v>89</v>
      </c>
      <c r="AW1327" s="13" t="s">
        <v>34</v>
      </c>
      <c r="AX1327" s="13" t="s">
        <v>79</v>
      </c>
      <c r="AY1327" s="265" t="s">
        <v>125</v>
      </c>
    </row>
    <row r="1328" s="13" customFormat="1">
      <c r="A1328" s="13"/>
      <c r="B1328" s="255"/>
      <c r="C1328" s="256"/>
      <c r="D1328" s="251" t="s">
        <v>136</v>
      </c>
      <c r="E1328" s="257" t="s">
        <v>1</v>
      </c>
      <c r="F1328" s="258" t="s">
        <v>683</v>
      </c>
      <c r="G1328" s="256"/>
      <c r="H1328" s="259">
        <v>5.1299999999999999</v>
      </c>
      <c r="I1328" s="260"/>
      <c r="J1328" s="256"/>
      <c r="K1328" s="256"/>
      <c r="L1328" s="261"/>
      <c r="M1328" s="262"/>
      <c r="N1328" s="263"/>
      <c r="O1328" s="263"/>
      <c r="P1328" s="263"/>
      <c r="Q1328" s="263"/>
      <c r="R1328" s="263"/>
      <c r="S1328" s="263"/>
      <c r="T1328" s="264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65" t="s">
        <v>136</v>
      </c>
      <c r="AU1328" s="265" t="s">
        <v>89</v>
      </c>
      <c r="AV1328" s="13" t="s">
        <v>89</v>
      </c>
      <c r="AW1328" s="13" t="s">
        <v>34</v>
      </c>
      <c r="AX1328" s="13" t="s">
        <v>79</v>
      </c>
      <c r="AY1328" s="265" t="s">
        <v>125</v>
      </c>
    </row>
    <row r="1329" s="13" customFormat="1">
      <c r="A1329" s="13"/>
      <c r="B1329" s="255"/>
      <c r="C1329" s="256"/>
      <c r="D1329" s="251" t="s">
        <v>136</v>
      </c>
      <c r="E1329" s="257" t="s">
        <v>1</v>
      </c>
      <c r="F1329" s="258" t="s">
        <v>684</v>
      </c>
      <c r="G1329" s="256"/>
      <c r="H1329" s="259">
        <v>42.070999999999998</v>
      </c>
      <c r="I1329" s="260"/>
      <c r="J1329" s="256"/>
      <c r="K1329" s="256"/>
      <c r="L1329" s="261"/>
      <c r="M1329" s="262"/>
      <c r="N1329" s="263"/>
      <c r="O1329" s="263"/>
      <c r="P1329" s="263"/>
      <c r="Q1329" s="263"/>
      <c r="R1329" s="263"/>
      <c r="S1329" s="263"/>
      <c r="T1329" s="264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65" t="s">
        <v>136</v>
      </c>
      <c r="AU1329" s="265" t="s">
        <v>89</v>
      </c>
      <c r="AV1329" s="13" t="s">
        <v>89</v>
      </c>
      <c r="AW1329" s="13" t="s">
        <v>34</v>
      </c>
      <c r="AX1329" s="13" t="s">
        <v>79</v>
      </c>
      <c r="AY1329" s="265" t="s">
        <v>125</v>
      </c>
    </row>
    <row r="1330" s="13" customFormat="1">
      <c r="A1330" s="13"/>
      <c r="B1330" s="255"/>
      <c r="C1330" s="256"/>
      <c r="D1330" s="251" t="s">
        <v>136</v>
      </c>
      <c r="E1330" s="257" t="s">
        <v>1</v>
      </c>
      <c r="F1330" s="258" t="s">
        <v>685</v>
      </c>
      <c r="G1330" s="256"/>
      <c r="H1330" s="259">
        <v>34.905000000000001</v>
      </c>
      <c r="I1330" s="260"/>
      <c r="J1330" s="256"/>
      <c r="K1330" s="256"/>
      <c r="L1330" s="261"/>
      <c r="M1330" s="262"/>
      <c r="N1330" s="263"/>
      <c r="O1330" s="263"/>
      <c r="P1330" s="263"/>
      <c r="Q1330" s="263"/>
      <c r="R1330" s="263"/>
      <c r="S1330" s="263"/>
      <c r="T1330" s="264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65" t="s">
        <v>136</v>
      </c>
      <c r="AU1330" s="265" t="s">
        <v>89</v>
      </c>
      <c r="AV1330" s="13" t="s">
        <v>89</v>
      </c>
      <c r="AW1330" s="13" t="s">
        <v>34</v>
      </c>
      <c r="AX1330" s="13" t="s">
        <v>79</v>
      </c>
      <c r="AY1330" s="265" t="s">
        <v>125</v>
      </c>
    </row>
    <row r="1331" s="13" customFormat="1">
      <c r="A1331" s="13"/>
      <c r="B1331" s="255"/>
      <c r="C1331" s="256"/>
      <c r="D1331" s="251" t="s">
        <v>136</v>
      </c>
      <c r="E1331" s="257" t="s">
        <v>1</v>
      </c>
      <c r="F1331" s="258" t="s">
        <v>686</v>
      </c>
      <c r="G1331" s="256"/>
      <c r="H1331" s="259">
        <v>15.081</v>
      </c>
      <c r="I1331" s="260"/>
      <c r="J1331" s="256"/>
      <c r="K1331" s="256"/>
      <c r="L1331" s="261"/>
      <c r="M1331" s="262"/>
      <c r="N1331" s="263"/>
      <c r="O1331" s="263"/>
      <c r="P1331" s="263"/>
      <c r="Q1331" s="263"/>
      <c r="R1331" s="263"/>
      <c r="S1331" s="263"/>
      <c r="T1331" s="264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65" t="s">
        <v>136</v>
      </c>
      <c r="AU1331" s="265" t="s">
        <v>89</v>
      </c>
      <c r="AV1331" s="13" t="s">
        <v>89</v>
      </c>
      <c r="AW1331" s="13" t="s">
        <v>34</v>
      </c>
      <c r="AX1331" s="13" t="s">
        <v>79</v>
      </c>
      <c r="AY1331" s="265" t="s">
        <v>125</v>
      </c>
    </row>
    <row r="1332" s="13" customFormat="1">
      <c r="A1332" s="13"/>
      <c r="B1332" s="255"/>
      <c r="C1332" s="256"/>
      <c r="D1332" s="251" t="s">
        <v>136</v>
      </c>
      <c r="E1332" s="257" t="s">
        <v>1</v>
      </c>
      <c r="F1332" s="258" t="s">
        <v>687</v>
      </c>
      <c r="G1332" s="256"/>
      <c r="H1332" s="259">
        <v>4.556</v>
      </c>
      <c r="I1332" s="260"/>
      <c r="J1332" s="256"/>
      <c r="K1332" s="256"/>
      <c r="L1332" s="261"/>
      <c r="M1332" s="262"/>
      <c r="N1332" s="263"/>
      <c r="O1332" s="263"/>
      <c r="P1332" s="263"/>
      <c r="Q1332" s="263"/>
      <c r="R1332" s="263"/>
      <c r="S1332" s="263"/>
      <c r="T1332" s="264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65" t="s">
        <v>136</v>
      </c>
      <c r="AU1332" s="265" t="s">
        <v>89</v>
      </c>
      <c r="AV1332" s="13" t="s">
        <v>89</v>
      </c>
      <c r="AW1332" s="13" t="s">
        <v>34</v>
      </c>
      <c r="AX1332" s="13" t="s">
        <v>79</v>
      </c>
      <c r="AY1332" s="265" t="s">
        <v>125</v>
      </c>
    </row>
    <row r="1333" s="13" customFormat="1">
      <c r="A1333" s="13"/>
      <c r="B1333" s="255"/>
      <c r="C1333" s="256"/>
      <c r="D1333" s="251" t="s">
        <v>136</v>
      </c>
      <c r="E1333" s="257" t="s">
        <v>1</v>
      </c>
      <c r="F1333" s="258" t="s">
        <v>688</v>
      </c>
      <c r="G1333" s="256"/>
      <c r="H1333" s="259">
        <v>5.5759999999999996</v>
      </c>
      <c r="I1333" s="260"/>
      <c r="J1333" s="256"/>
      <c r="K1333" s="256"/>
      <c r="L1333" s="261"/>
      <c r="M1333" s="262"/>
      <c r="N1333" s="263"/>
      <c r="O1333" s="263"/>
      <c r="P1333" s="263"/>
      <c r="Q1333" s="263"/>
      <c r="R1333" s="263"/>
      <c r="S1333" s="263"/>
      <c r="T1333" s="264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65" t="s">
        <v>136</v>
      </c>
      <c r="AU1333" s="265" t="s">
        <v>89</v>
      </c>
      <c r="AV1333" s="13" t="s">
        <v>89</v>
      </c>
      <c r="AW1333" s="13" t="s">
        <v>34</v>
      </c>
      <c r="AX1333" s="13" t="s">
        <v>79</v>
      </c>
      <c r="AY1333" s="265" t="s">
        <v>125</v>
      </c>
    </row>
    <row r="1334" s="13" customFormat="1">
      <c r="A1334" s="13"/>
      <c r="B1334" s="255"/>
      <c r="C1334" s="256"/>
      <c r="D1334" s="251" t="s">
        <v>136</v>
      </c>
      <c r="E1334" s="257" t="s">
        <v>1</v>
      </c>
      <c r="F1334" s="258" t="s">
        <v>689</v>
      </c>
      <c r="G1334" s="256"/>
      <c r="H1334" s="259">
        <v>3.0259999999999998</v>
      </c>
      <c r="I1334" s="260"/>
      <c r="J1334" s="256"/>
      <c r="K1334" s="256"/>
      <c r="L1334" s="261"/>
      <c r="M1334" s="262"/>
      <c r="N1334" s="263"/>
      <c r="O1334" s="263"/>
      <c r="P1334" s="263"/>
      <c r="Q1334" s="263"/>
      <c r="R1334" s="263"/>
      <c r="S1334" s="263"/>
      <c r="T1334" s="264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65" t="s">
        <v>136</v>
      </c>
      <c r="AU1334" s="265" t="s">
        <v>89</v>
      </c>
      <c r="AV1334" s="13" t="s">
        <v>89</v>
      </c>
      <c r="AW1334" s="13" t="s">
        <v>34</v>
      </c>
      <c r="AX1334" s="13" t="s">
        <v>79</v>
      </c>
      <c r="AY1334" s="265" t="s">
        <v>125</v>
      </c>
    </row>
    <row r="1335" s="13" customFormat="1">
      <c r="A1335" s="13"/>
      <c r="B1335" s="255"/>
      <c r="C1335" s="256"/>
      <c r="D1335" s="251" t="s">
        <v>136</v>
      </c>
      <c r="E1335" s="257" t="s">
        <v>1</v>
      </c>
      <c r="F1335" s="258" t="s">
        <v>690</v>
      </c>
      <c r="G1335" s="256"/>
      <c r="H1335" s="259">
        <v>4.1479999999999997</v>
      </c>
      <c r="I1335" s="260"/>
      <c r="J1335" s="256"/>
      <c r="K1335" s="256"/>
      <c r="L1335" s="261"/>
      <c r="M1335" s="262"/>
      <c r="N1335" s="263"/>
      <c r="O1335" s="263"/>
      <c r="P1335" s="263"/>
      <c r="Q1335" s="263"/>
      <c r="R1335" s="263"/>
      <c r="S1335" s="263"/>
      <c r="T1335" s="264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65" t="s">
        <v>136</v>
      </c>
      <c r="AU1335" s="265" t="s">
        <v>89</v>
      </c>
      <c r="AV1335" s="13" t="s">
        <v>89</v>
      </c>
      <c r="AW1335" s="13" t="s">
        <v>34</v>
      </c>
      <c r="AX1335" s="13" t="s">
        <v>79</v>
      </c>
      <c r="AY1335" s="265" t="s">
        <v>125</v>
      </c>
    </row>
    <row r="1336" s="13" customFormat="1">
      <c r="A1336" s="13"/>
      <c r="B1336" s="255"/>
      <c r="C1336" s="256"/>
      <c r="D1336" s="251" t="s">
        <v>136</v>
      </c>
      <c r="E1336" s="257" t="s">
        <v>1</v>
      </c>
      <c r="F1336" s="258" t="s">
        <v>691</v>
      </c>
      <c r="G1336" s="256"/>
      <c r="H1336" s="259">
        <v>62.713000000000001</v>
      </c>
      <c r="I1336" s="260"/>
      <c r="J1336" s="256"/>
      <c r="K1336" s="256"/>
      <c r="L1336" s="261"/>
      <c r="M1336" s="262"/>
      <c r="N1336" s="263"/>
      <c r="O1336" s="263"/>
      <c r="P1336" s="263"/>
      <c r="Q1336" s="263"/>
      <c r="R1336" s="263"/>
      <c r="S1336" s="263"/>
      <c r="T1336" s="264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65" t="s">
        <v>136</v>
      </c>
      <c r="AU1336" s="265" t="s">
        <v>89</v>
      </c>
      <c r="AV1336" s="13" t="s">
        <v>89</v>
      </c>
      <c r="AW1336" s="13" t="s">
        <v>34</v>
      </c>
      <c r="AX1336" s="13" t="s">
        <v>79</v>
      </c>
      <c r="AY1336" s="265" t="s">
        <v>125</v>
      </c>
    </row>
    <row r="1337" s="13" customFormat="1">
      <c r="A1337" s="13"/>
      <c r="B1337" s="255"/>
      <c r="C1337" s="256"/>
      <c r="D1337" s="251" t="s">
        <v>136</v>
      </c>
      <c r="E1337" s="257" t="s">
        <v>1</v>
      </c>
      <c r="F1337" s="258" t="s">
        <v>692</v>
      </c>
      <c r="G1337" s="256"/>
      <c r="H1337" s="259">
        <v>139.429</v>
      </c>
      <c r="I1337" s="260"/>
      <c r="J1337" s="256"/>
      <c r="K1337" s="256"/>
      <c r="L1337" s="261"/>
      <c r="M1337" s="262"/>
      <c r="N1337" s="263"/>
      <c r="O1337" s="263"/>
      <c r="P1337" s="263"/>
      <c r="Q1337" s="263"/>
      <c r="R1337" s="263"/>
      <c r="S1337" s="263"/>
      <c r="T1337" s="264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65" t="s">
        <v>136</v>
      </c>
      <c r="AU1337" s="265" t="s">
        <v>89</v>
      </c>
      <c r="AV1337" s="13" t="s">
        <v>89</v>
      </c>
      <c r="AW1337" s="13" t="s">
        <v>34</v>
      </c>
      <c r="AX1337" s="13" t="s">
        <v>79</v>
      </c>
      <c r="AY1337" s="265" t="s">
        <v>125</v>
      </c>
    </row>
    <row r="1338" s="13" customFormat="1">
      <c r="A1338" s="13"/>
      <c r="B1338" s="255"/>
      <c r="C1338" s="256"/>
      <c r="D1338" s="251" t="s">
        <v>136</v>
      </c>
      <c r="E1338" s="257" t="s">
        <v>1</v>
      </c>
      <c r="F1338" s="258" t="s">
        <v>693</v>
      </c>
      <c r="G1338" s="256"/>
      <c r="H1338" s="259">
        <v>44.765999999999998</v>
      </c>
      <c r="I1338" s="260"/>
      <c r="J1338" s="256"/>
      <c r="K1338" s="256"/>
      <c r="L1338" s="261"/>
      <c r="M1338" s="262"/>
      <c r="N1338" s="263"/>
      <c r="O1338" s="263"/>
      <c r="P1338" s="263"/>
      <c r="Q1338" s="263"/>
      <c r="R1338" s="263"/>
      <c r="S1338" s="263"/>
      <c r="T1338" s="264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65" t="s">
        <v>136</v>
      </c>
      <c r="AU1338" s="265" t="s">
        <v>89</v>
      </c>
      <c r="AV1338" s="13" t="s">
        <v>89</v>
      </c>
      <c r="AW1338" s="13" t="s">
        <v>34</v>
      </c>
      <c r="AX1338" s="13" t="s">
        <v>79</v>
      </c>
      <c r="AY1338" s="265" t="s">
        <v>125</v>
      </c>
    </row>
    <row r="1339" s="13" customFormat="1">
      <c r="A1339" s="13"/>
      <c r="B1339" s="255"/>
      <c r="C1339" s="256"/>
      <c r="D1339" s="251" t="s">
        <v>136</v>
      </c>
      <c r="E1339" s="257" t="s">
        <v>1</v>
      </c>
      <c r="F1339" s="258" t="s">
        <v>694</v>
      </c>
      <c r="G1339" s="256"/>
      <c r="H1339" s="259">
        <v>35.948999999999998</v>
      </c>
      <c r="I1339" s="260"/>
      <c r="J1339" s="256"/>
      <c r="K1339" s="256"/>
      <c r="L1339" s="261"/>
      <c r="M1339" s="262"/>
      <c r="N1339" s="263"/>
      <c r="O1339" s="263"/>
      <c r="P1339" s="263"/>
      <c r="Q1339" s="263"/>
      <c r="R1339" s="263"/>
      <c r="S1339" s="263"/>
      <c r="T1339" s="264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65" t="s">
        <v>136</v>
      </c>
      <c r="AU1339" s="265" t="s">
        <v>89</v>
      </c>
      <c r="AV1339" s="13" t="s">
        <v>89</v>
      </c>
      <c r="AW1339" s="13" t="s">
        <v>34</v>
      </c>
      <c r="AX1339" s="13" t="s">
        <v>79</v>
      </c>
      <c r="AY1339" s="265" t="s">
        <v>125</v>
      </c>
    </row>
    <row r="1340" s="13" customFormat="1">
      <c r="A1340" s="13"/>
      <c r="B1340" s="255"/>
      <c r="C1340" s="256"/>
      <c r="D1340" s="251" t="s">
        <v>136</v>
      </c>
      <c r="E1340" s="257" t="s">
        <v>1</v>
      </c>
      <c r="F1340" s="258" t="s">
        <v>695</v>
      </c>
      <c r="G1340" s="256"/>
      <c r="H1340" s="259">
        <v>35.259</v>
      </c>
      <c r="I1340" s="260"/>
      <c r="J1340" s="256"/>
      <c r="K1340" s="256"/>
      <c r="L1340" s="261"/>
      <c r="M1340" s="262"/>
      <c r="N1340" s="263"/>
      <c r="O1340" s="263"/>
      <c r="P1340" s="263"/>
      <c r="Q1340" s="263"/>
      <c r="R1340" s="263"/>
      <c r="S1340" s="263"/>
      <c r="T1340" s="264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65" t="s">
        <v>136</v>
      </c>
      <c r="AU1340" s="265" t="s">
        <v>89</v>
      </c>
      <c r="AV1340" s="13" t="s">
        <v>89</v>
      </c>
      <c r="AW1340" s="13" t="s">
        <v>34</v>
      </c>
      <c r="AX1340" s="13" t="s">
        <v>79</v>
      </c>
      <c r="AY1340" s="265" t="s">
        <v>125</v>
      </c>
    </row>
    <row r="1341" s="13" customFormat="1">
      <c r="A1341" s="13"/>
      <c r="B1341" s="255"/>
      <c r="C1341" s="256"/>
      <c r="D1341" s="251" t="s">
        <v>136</v>
      </c>
      <c r="E1341" s="257" t="s">
        <v>1</v>
      </c>
      <c r="F1341" s="258" t="s">
        <v>696</v>
      </c>
      <c r="G1341" s="256"/>
      <c r="H1341" s="259">
        <v>4.633</v>
      </c>
      <c r="I1341" s="260"/>
      <c r="J1341" s="256"/>
      <c r="K1341" s="256"/>
      <c r="L1341" s="261"/>
      <c r="M1341" s="262"/>
      <c r="N1341" s="263"/>
      <c r="O1341" s="263"/>
      <c r="P1341" s="263"/>
      <c r="Q1341" s="263"/>
      <c r="R1341" s="263"/>
      <c r="S1341" s="263"/>
      <c r="T1341" s="264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65" t="s">
        <v>136</v>
      </c>
      <c r="AU1341" s="265" t="s">
        <v>89</v>
      </c>
      <c r="AV1341" s="13" t="s">
        <v>89</v>
      </c>
      <c r="AW1341" s="13" t="s">
        <v>34</v>
      </c>
      <c r="AX1341" s="13" t="s">
        <v>79</v>
      </c>
      <c r="AY1341" s="265" t="s">
        <v>125</v>
      </c>
    </row>
    <row r="1342" s="13" customFormat="1">
      <c r="A1342" s="13"/>
      <c r="B1342" s="255"/>
      <c r="C1342" s="256"/>
      <c r="D1342" s="251" t="s">
        <v>136</v>
      </c>
      <c r="E1342" s="257" t="s">
        <v>1</v>
      </c>
      <c r="F1342" s="258" t="s">
        <v>697</v>
      </c>
      <c r="G1342" s="256"/>
      <c r="H1342" s="259">
        <v>93.126999999999995</v>
      </c>
      <c r="I1342" s="260"/>
      <c r="J1342" s="256"/>
      <c r="K1342" s="256"/>
      <c r="L1342" s="261"/>
      <c r="M1342" s="262"/>
      <c r="N1342" s="263"/>
      <c r="O1342" s="263"/>
      <c r="P1342" s="263"/>
      <c r="Q1342" s="263"/>
      <c r="R1342" s="263"/>
      <c r="S1342" s="263"/>
      <c r="T1342" s="264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65" t="s">
        <v>136</v>
      </c>
      <c r="AU1342" s="265" t="s">
        <v>89</v>
      </c>
      <c r="AV1342" s="13" t="s">
        <v>89</v>
      </c>
      <c r="AW1342" s="13" t="s">
        <v>34</v>
      </c>
      <c r="AX1342" s="13" t="s">
        <v>79</v>
      </c>
      <c r="AY1342" s="265" t="s">
        <v>125</v>
      </c>
    </row>
    <row r="1343" s="13" customFormat="1">
      <c r="A1343" s="13"/>
      <c r="B1343" s="255"/>
      <c r="C1343" s="256"/>
      <c r="D1343" s="251" t="s">
        <v>136</v>
      </c>
      <c r="E1343" s="257" t="s">
        <v>1</v>
      </c>
      <c r="F1343" s="258" t="s">
        <v>698</v>
      </c>
      <c r="G1343" s="256"/>
      <c r="H1343" s="259">
        <v>49.226999999999997</v>
      </c>
      <c r="I1343" s="260"/>
      <c r="J1343" s="256"/>
      <c r="K1343" s="256"/>
      <c r="L1343" s="261"/>
      <c r="M1343" s="262"/>
      <c r="N1343" s="263"/>
      <c r="O1343" s="263"/>
      <c r="P1343" s="263"/>
      <c r="Q1343" s="263"/>
      <c r="R1343" s="263"/>
      <c r="S1343" s="263"/>
      <c r="T1343" s="264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65" t="s">
        <v>136</v>
      </c>
      <c r="AU1343" s="265" t="s">
        <v>89</v>
      </c>
      <c r="AV1343" s="13" t="s">
        <v>89</v>
      </c>
      <c r="AW1343" s="13" t="s">
        <v>34</v>
      </c>
      <c r="AX1343" s="13" t="s">
        <v>79</v>
      </c>
      <c r="AY1343" s="265" t="s">
        <v>125</v>
      </c>
    </row>
    <row r="1344" s="15" customFormat="1">
      <c r="A1344" s="15"/>
      <c r="B1344" s="281"/>
      <c r="C1344" s="282"/>
      <c r="D1344" s="251" t="s">
        <v>136</v>
      </c>
      <c r="E1344" s="283" t="s">
        <v>1</v>
      </c>
      <c r="F1344" s="284" t="s">
        <v>247</v>
      </c>
      <c r="G1344" s="282"/>
      <c r="H1344" s="285">
        <v>855.34299999999996</v>
      </c>
      <c r="I1344" s="286"/>
      <c r="J1344" s="282"/>
      <c r="K1344" s="282"/>
      <c r="L1344" s="287"/>
      <c r="M1344" s="288"/>
      <c r="N1344" s="289"/>
      <c r="O1344" s="289"/>
      <c r="P1344" s="289"/>
      <c r="Q1344" s="289"/>
      <c r="R1344" s="289"/>
      <c r="S1344" s="289"/>
      <c r="T1344" s="290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91" t="s">
        <v>136</v>
      </c>
      <c r="AU1344" s="291" t="s">
        <v>89</v>
      </c>
      <c r="AV1344" s="15" t="s">
        <v>145</v>
      </c>
      <c r="AW1344" s="15" t="s">
        <v>34</v>
      </c>
      <c r="AX1344" s="15" t="s">
        <v>79</v>
      </c>
      <c r="AY1344" s="291" t="s">
        <v>125</v>
      </c>
    </row>
    <row r="1345" s="13" customFormat="1">
      <c r="A1345" s="13"/>
      <c r="B1345" s="255"/>
      <c r="C1345" s="256"/>
      <c r="D1345" s="251" t="s">
        <v>136</v>
      </c>
      <c r="E1345" s="257" t="s">
        <v>1</v>
      </c>
      <c r="F1345" s="258" t="s">
        <v>670</v>
      </c>
      <c r="G1345" s="256"/>
      <c r="H1345" s="259">
        <v>11.875</v>
      </c>
      <c r="I1345" s="260"/>
      <c r="J1345" s="256"/>
      <c r="K1345" s="256"/>
      <c r="L1345" s="261"/>
      <c r="M1345" s="262"/>
      <c r="N1345" s="263"/>
      <c r="O1345" s="263"/>
      <c r="P1345" s="263"/>
      <c r="Q1345" s="263"/>
      <c r="R1345" s="263"/>
      <c r="S1345" s="263"/>
      <c r="T1345" s="264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65" t="s">
        <v>136</v>
      </c>
      <c r="AU1345" s="265" t="s">
        <v>89</v>
      </c>
      <c r="AV1345" s="13" t="s">
        <v>89</v>
      </c>
      <c r="AW1345" s="13" t="s">
        <v>34</v>
      </c>
      <c r="AX1345" s="13" t="s">
        <v>79</v>
      </c>
      <c r="AY1345" s="265" t="s">
        <v>125</v>
      </c>
    </row>
    <row r="1346" s="13" customFormat="1">
      <c r="A1346" s="13"/>
      <c r="B1346" s="255"/>
      <c r="C1346" s="256"/>
      <c r="D1346" s="251" t="s">
        <v>136</v>
      </c>
      <c r="E1346" s="257" t="s">
        <v>1</v>
      </c>
      <c r="F1346" s="258" t="s">
        <v>671</v>
      </c>
      <c r="G1346" s="256"/>
      <c r="H1346" s="259">
        <v>2.04</v>
      </c>
      <c r="I1346" s="260"/>
      <c r="J1346" s="256"/>
      <c r="K1346" s="256"/>
      <c r="L1346" s="261"/>
      <c r="M1346" s="262"/>
      <c r="N1346" s="263"/>
      <c r="O1346" s="263"/>
      <c r="P1346" s="263"/>
      <c r="Q1346" s="263"/>
      <c r="R1346" s="263"/>
      <c r="S1346" s="263"/>
      <c r="T1346" s="264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65" t="s">
        <v>136</v>
      </c>
      <c r="AU1346" s="265" t="s">
        <v>89</v>
      </c>
      <c r="AV1346" s="13" t="s">
        <v>89</v>
      </c>
      <c r="AW1346" s="13" t="s">
        <v>34</v>
      </c>
      <c r="AX1346" s="13" t="s">
        <v>79</v>
      </c>
      <c r="AY1346" s="265" t="s">
        <v>125</v>
      </c>
    </row>
    <row r="1347" s="15" customFormat="1">
      <c r="A1347" s="15"/>
      <c r="B1347" s="281"/>
      <c r="C1347" s="282"/>
      <c r="D1347" s="251" t="s">
        <v>136</v>
      </c>
      <c r="E1347" s="283" t="s">
        <v>1</v>
      </c>
      <c r="F1347" s="284" t="s">
        <v>247</v>
      </c>
      <c r="G1347" s="282"/>
      <c r="H1347" s="285">
        <v>13.914999999999999</v>
      </c>
      <c r="I1347" s="286"/>
      <c r="J1347" s="282"/>
      <c r="K1347" s="282"/>
      <c r="L1347" s="287"/>
      <c r="M1347" s="288"/>
      <c r="N1347" s="289"/>
      <c r="O1347" s="289"/>
      <c r="P1347" s="289"/>
      <c r="Q1347" s="289"/>
      <c r="R1347" s="289"/>
      <c r="S1347" s="289"/>
      <c r="T1347" s="290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91" t="s">
        <v>136</v>
      </c>
      <c r="AU1347" s="291" t="s">
        <v>89</v>
      </c>
      <c r="AV1347" s="15" t="s">
        <v>145</v>
      </c>
      <c r="AW1347" s="15" t="s">
        <v>34</v>
      </c>
      <c r="AX1347" s="15" t="s">
        <v>79</v>
      </c>
      <c r="AY1347" s="291" t="s">
        <v>125</v>
      </c>
    </row>
    <row r="1348" s="14" customFormat="1">
      <c r="A1348" s="14"/>
      <c r="B1348" s="266"/>
      <c r="C1348" s="267"/>
      <c r="D1348" s="251" t="s">
        <v>136</v>
      </c>
      <c r="E1348" s="268" t="s">
        <v>1</v>
      </c>
      <c r="F1348" s="269" t="s">
        <v>167</v>
      </c>
      <c r="G1348" s="267"/>
      <c r="H1348" s="270">
        <v>869.25799999999992</v>
      </c>
      <c r="I1348" s="271"/>
      <c r="J1348" s="267"/>
      <c r="K1348" s="267"/>
      <c r="L1348" s="272"/>
      <c r="M1348" s="273"/>
      <c r="N1348" s="274"/>
      <c r="O1348" s="274"/>
      <c r="P1348" s="274"/>
      <c r="Q1348" s="274"/>
      <c r="R1348" s="274"/>
      <c r="S1348" s="274"/>
      <c r="T1348" s="275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76" t="s">
        <v>136</v>
      </c>
      <c r="AU1348" s="276" t="s">
        <v>89</v>
      </c>
      <c r="AV1348" s="14" t="s">
        <v>132</v>
      </c>
      <c r="AW1348" s="14" t="s">
        <v>34</v>
      </c>
      <c r="AX1348" s="14" t="s">
        <v>87</v>
      </c>
      <c r="AY1348" s="276" t="s">
        <v>125</v>
      </c>
    </row>
    <row r="1349" s="2" customFormat="1" ht="21.75" customHeight="1">
      <c r="A1349" s="39"/>
      <c r="B1349" s="40"/>
      <c r="C1349" s="237" t="s">
        <v>1621</v>
      </c>
      <c r="D1349" s="237" t="s">
        <v>128</v>
      </c>
      <c r="E1349" s="238" t="s">
        <v>1622</v>
      </c>
      <c r="F1349" s="239" t="s">
        <v>1623</v>
      </c>
      <c r="G1349" s="240" t="s">
        <v>316</v>
      </c>
      <c r="H1349" s="241">
        <v>869.25800000000004</v>
      </c>
      <c r="I1349" s="242"/>
      <c r="J1349" s="243">
        <f>ROUND(I1349*H1349,2)</f>
        <v>0</v>
      </c>
      <c r="K1349" s="244"/>
      <c r="L1349" s="45"/>
      <c r="M1349" s="245" t="s">
        <v>1</v>
      </c>
      <c r="N1349" s="246" t="s">
        <v>44</v>
      </c>
      <c r="O1349" s="92"/>
      <c r="P1349" s="247">
        <f>O1349*H1349</f>
        <v>0</v>
      </c>
      <c r="Q1349" s="247">
        <v>0.00027</v>
      </c>
      <c r="R1349" s="247">
        <f>Q1349*H1349</f>
        <v>0.23469966</v>
      </c>
      <c r="S1349" s="247">
        <v>0</v>
      </c>
      <c r="T1349" s="248">
        <f>S1349*H1349</f>
        <v>0</v>
      </c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R1349" s="249" t="s">
        <v>322</v>
      </c>
      <c r="AT1349" s="249" t="s">
        <v>128</v>
      </c>
      <c r="AU1349" s="249" t="s">
        <v>89</v>
      </c>
      <c r="AY1349" s="18" t="s">
        <v>125</v>
      </c>
      <c r="BE1349" s="250">
        <f>IF(N1349="základní",J1349,0)</f>
        <v>0</v>
      </c>
      <c r="BF1349" s="250">
        <f>IF(N1349="snížená",J1349,0)</f>
        <v>0</v>
      </c>
      <c r="BG1349" s="250">
        <f>IF(N1349="zákl. přenesená",J1349,0)</f>
        <v>0</v>
      </c>
      <c r="BH1349" s="250">
        <f>IF(N1349="sníž. přenesená",J1349,0)</f>
        <v>0</v>
      </c>
      <c r="BI1349" s="250">
        <f>IF(N1349="nulová",J1349,0)</f>
        <v>0</v>
      </c>
      <c r="BJ1349" s="18" t="s">
        <v>87</v>
      </c>
      <c r="BK1349" s="250">
        <f>ROUND(I1349*H1349,2)</f>
        <v>0</v>
      </c>
      <c r="BL1349" s="18" t="s">
        <v>322</v>
      </c>
      <c r="BM1349" s="249" t="s">
        <v>1624</v>
      </c>
    </row>
    <row r="1350" s="2" customFormat="1">
      <c r="A1350" s="39"/>
      <c r="B1350" s="40"/>
      <c r="C1350" s="41"/>
      <c r="D1350" s="251" t="s">
        <v>134</v>
      </c>
      <c r="E1350" s="41"/>
      <c r="F1350" s="252" t="s">
        <v>1625</v>
      </c>
      <c r="G1350" s="41"/>
      <c r="H1350" s="41"/>
      <c r="I1350" s="145"/>
      <c r="J1350" s="41"/>
      <c r="K1350" s="41"/>
      <c r="L1350" s="45"/>
      <c r="M1350" s="253"/>
      <c r="N1350" s="254"/>
      <c r="O1350" s="92"/>
      <c r="P1350" s="92"/>
      <c r="Q1350" s="92"/>
      <c r="R1350" s="92"/>
      <c r="S1350" s="92"/>
      <c r="T1350" s="93"/>
      <c r="U1350" s="39"/>
      <c r="V1350" s="39"/>
      <c r="W1350" s="39"/>
      <c r="X1350" s="39"/>
      <c r="Y1350" s="39"/>
      <c r="Z1350" s="39"/>
      <c r="AA1350" s="39"/>
      <c r="AB1350" s="39"/>
      <c r="AC1350" s="39"/>
      <c r="AD1350" s="39"/>
      <c r="AE1350" s="39"/>
      <c r="AT1350" s="18" t="s">
        <v>134</v>
      </c>
      <c r="AU1350" s="18" t="s">
        <v>89</v>
      </c>
    </row>
    <row r="1351" s="13" customFormat="1">
      <c r="A1351" s="13"/>
      <c r="B1351" s="255"/>
      <c r="C1351" s="256"/>
      <c r="D1351" s="251" t="s">
        <v>136</v>
      </c>
      <c r="E1351" s="257" t="s">
        <v>1</v>
      </c>
      <c r="F1351" s="258" t="s">
        <v>676</v>
      </c>
      <c r="G1351" s="256"/>
      <c r="H1351" s="259">
        <v>34.290999999999997</v>
      </c>
      <c r="I1351" s="260"/>
      <c r="J1351" s="256"/>
      <c r="K1351" s="256"/>
      <c r="L1351" s="261"/>
      <c r="M1351" s="262"/>
      <c r="N1351" s="263"/>
      <c r="O1351" s="263"/>
      <c r="P1351" s="263"/>
      <c r="Q1351" s="263"/>
      <c r="R1351" s="263"/>
      <c r="S1351" s="263"/>
      <c r="T1351" s="264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65" t="s">
        <v>136</v>
      </c>
      <c r="AU1351" s="265" t="s">
        <v>89</v>
      </c>
      <c r="AV1351" s="13" t="s">
        <v>89</v>
      </c>
      <c r="AW1351" s="13" t="s">
        <v>34</v>
      </c>
      <c r="AX1351" s="13" t="s">
        <v>79</v>
      </c>
      <c r="AY1351" s="265" t="s">
        <v>125</v>
      </c>
    </row>
    <row r="1352" s="13" customFormat="1">
      <c r="A1352" s="13"/>
      <c r="B1352" s="255"/>
      <c r="C1352" s="256"/>
      <c r="D1352" s="251" t="s">
        <v>136</v>
      </c>
      <c r="E1352" s="257" t="s">
        <v>1</v>
      </c>
      <c r="F1352" s="258" t="s">
        <v>677</v>
      </c>
      <c r="G1352" s="256"/>
      <c r="H1352" s="259">
        <v>19.699000000000002</v>
      </c>
      <c r="I1352" s="260"/>
      <c r="J1352" s="256"/>
      <c r="K1352" s="256"/>
      <c r="L1352" s="261"/>
      <c r="M1352" s="262"/>
      <c r="N1352" s="263"/>
      <c r="O1352" s="263"/>
      <c r="P1352" s="263"/>
      <c r="Q1352" s="263"/>
      <c r="R1352" s="263"/>
      <c r="S1352" s="263"/>
      <c r="T1352" s="264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65" t="s">
        <v>136</v>
      </c>
      <c r="AU1352" s="265" t="s">
        <v>89</v>
      </c>
      <c r="AV1352" s="13" t="s">
        <v>89</v>
      </c>
      <c r="AW1352" s="13" t="s">
        <v>34</v>
      </c>
      <c r="AX1352" s="13" t="s">
        <v>79</v>
      </c>
      <c r="AY1352" s="265" t="s">
        <v>125</v>
      </c>
    </row>
    <row r="1353" s="13" customFormat="1">
      <c r="A1353" s="13"/>
      <c r="B1353" s="255"/>
      <c r="C1353" s="256"/>
      <c r="D1353" s="251" t="s">
        <v>136</v>
      </c>
      <c r="E1353" s="257" t="s">
        <v>1</v>
      </c>
      <c r="F1353" s="258" t="s">
        <v>678</v>
      </c>
      <c r="G1353" s="256"/>
      <c r="H1353" s="259">
        <v>27.783000000000001</v>
      </c>
      <c r="I1353" s="260"/>
      <c r="J1353" s="256"/>
      <c r="K1353" s="256"/>
      <c r="L1353" s="261"/>
      <c r="M1353" s="262"/>
      <c r="N1353" s="263"/>
      <c r="O1353" s="263"/>
      <c r="P1353" s="263"/>
      <c r="Q1353" s="263"/>
      <c r="R1353" s="263"/>
      <c r="S1353" s="263"/>
      <c r="T1353" s="264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65" t="s">
        <v>136</v>
      </c>
      <c r="AU1353" s="265" t="s">
        <v>89</v>
      </c>
      <c r="AV1353" s="13" t="s">
        <v>89</v>
      </c>
      <c r="AW1353" s="13" t="s">
        <v>34</v>
      </c>
      <c r="AX1353" s="13" t="s">
        <v>79</v>
      </c>
      <c r="AY1353" s="265" t="s">
        <v>125</v>
      </c>
    </row>
    <row r="1354" s="13" customFormat="1">
      <c r="A1354" s="13"/>
      <c r="B1354" s="255"/>
      <c r="C1354" s="256"/>
      <c r="D1354" s="251" t="s">
        <v>136</v>
      </c>
      <c r="E1354" s="257" t="s">
        <v>1</v>
      </c>
      <c r="F1354" s="258" t="s">
        <v>679</v>
      </c>
      <c r="G1354" s="256"/>
      <c r="H1354" s="259">
        <v>13.901999999999999</v>
      </c>
      <c r="I1354" s="260"/>
      <c r="J1354" s="256"/>
      <c r="K1354" s="256"/>
      <c r="L1354" s="261"/>
      <c r="M1354" s="262"/>
      <c r="N1354" s="263"/>
      <c r="O1354" s="263"/>
      <c r="P1354" s="263"/>
      <c r="Q1354" s="263"/>
      <c r="R1354" s="263"/>
      <c r="S1354" s="263"/>
      <c r="T1354" s="264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65" t="s">
        <v>136</v>
      </c>
      <c r="AU1354" s="265" t="s">
        <v>89</v>
      </c>
      <c r="AV1354" s="13" t="s">
        <v>89</v>
      </c>
      <c r="AW1354" s="13" t="s">
        <v>34</v>
      </c>
      <c r="AX1354" s="13" t="s">
        <v>79</v>
      </c>
      <c r="AY1354" s="265" t="s">
        <v>125</v>
      </c>
    </row>
    <row r="1355" s="13" customFormat="1">
      <c r="A1355" s="13"/>
      <c r="B1355" s="255"/>
      <c r="C1355" s="256"/>
      <c r="D1355" s="251" t="s">
        <v>136</v>
      </c>
      <c r="E1355" s="257" t="s">
        <v>1</v>
      </c>
      <c r="F1355" s="258" t="s">
        <v>680</v>
      </c>
      <c r="G1355" s="256"/>
      <c r="H1355" s="259">
        <v>28.613</v>
      </c>
      <c r="I1355" s="260"/>
      <c r="J1355" s="256"/>
      <c r="K1355" s="256"/>
      <c r="L1355" s="261"/>
      <c r="M1355" s="262"/>
      <c r="N1355" s="263"/>
      <c r="O1355" s="263"/>
      <c r="P1355" s="263"/>
      <c r="Q1355" s="263"/>
      <c r="R1355" s="263"/>
      <c r="S1355" s="263"/>
      <c r="T1355" s="264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65" t="s">
        <v>136</v>
      </c>
      <c r="AU1355" s="265" t="s">
        <v>89</v>
      </c>
      <c r="AV1355" s="13" t="s">
        <v>89</v>
      </c>
      <c r="AW1355" s="13" t="s">
        <v>34</v>
      </c>
      <c r="AX1355" s="13" t="s">
        <v>79</v>
      </c>
      <c r="AY1355" s="265" t="s">
        <v>125</v>
      </c>
    </row>
    <row r="1356" s="13" customFormat="1">
      <c r="A1356" s="13"/>
      <c r="B1356" s="255"/>
      <c r="C1356" s="256"/>
      <c r="D1356" s="251" t="s">
        <v>136</v>
      </c>
      <c r="E1356" s="257" t="s">
        <v>1</v>
      </c>
      <c r="F1356" s="258" t="s">
        <v>681</v>
      </c>
      <c r="G1356" s="256"/>
      <c r="H1356" s="259">
        <v>48.415999999999997</v>
      </c>
      <c r="I1356" s="260"/>
      <c r="J1356" s="256"/>
      <c r="K1356" s="256"/>
      <c r="L1356" s="261"/>
      <c r="M1356" s="262"/>
      <c r="N1356" s="263"/>
      <c r="O1356" s="263"/>
      <c r="P1356" s="263"/>
      <c r="Q1356" s="263"/>
      <c r="R1356" s="263"/>
      <c r="S1356" s="263"/>
      <c r="T1356" s="264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65" t="s">
        <v>136</v>
      </c>
      <c r="AU1356" s="265" t="s">
        <v>89</v>
      </c>
      <c r="AV1356" s="13" t="s">
        <v>89</v>
      </c>
      <c r="AW1356" s="13" t="s">
        <v>34</v>
      </c>
      <c r="AX1356" s="13" t="s">
        <v>79</v>
      </c>
      <c r="AY1356" s="265" t="s">
        <v>125</v>
      </c>
    </row>
    <row r="1357" s="13" customFormat="1">
      <c r="A1357" s="13"/>
      <c r="B1357" s="255"/>
      <c r="C1357" s="256"/>
      <c r="D1357" s="251" t="s">
        <v>136</v>
      </c>
      <c r="E1357" s="257" t="s">
        <v>1</v>
      </c>
      <c r="F1357" s="258" t="s">
        <v>682</v>
      </c>
      <c r="G1357" s="256"/>
      <c r="H1357" s="259">
        <v>103.04300000000001</v>
      </c>
      <c r="I1357" s="260"/>
      <c r="J1357" s="256"/>
      <c r="K1357" s="256"/>
      <c r="L1357" s="261"/>
      <c r="M1357" s="262"/>
      <c r="N1357" s="263"/>
      <c r="O1357" s="263"/>
      <c r="P1357" s="263"/>
      <c r="Q1357" s="263"/>
      <c r="R1357" s="263"/>
      <c r="S1357" s="263"/>
      <c r="T1357" s="264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65" t="s">
        <v>136</v>
      </c>
      <c r="AU1357" s="265" t="s">
        <v>89</v>
      </c>
      <c r="AV1357" s="13" t="s">
        <v>89</v>
      </c>
      <c r="AW1357" s="13" t="s">
        <v>34</v>
      </c>
      <c r="AX1357" s="13" t="s">
        <v>79</v>
      </c>
      <c r="AY1357" s="265" t="s">
        <v>125</v>
      </c>
    </row>
    <row r="1358" s="13" customFormat="1">
      <c r="A1358" s="13"/>
      <c r="B1358" s="255"/>
      <c r="C1358" s="256"/>
      <c r="D1358" s="251" t="s">
        <v>136</v>
      </c>
      <c r="E1358" s="257" t="s">
        <v>1</v>
      </c>
      <c r="F1358" s="258" t="s">
        <v>683</v>
      </c>
      <c r="G1358" s="256"/>
      <c r="H1358" s="259">
        <v>5.1299999999999999</v>
      </c>
      <c r="I1358" s="260"/>
      <c r="J1358" s="256"/>
      <c r="K1358" s="256"/>
      <c r="L1358" s="261"/>
      <c r="M1358" s="262"/>
      <c r="N1358" s="263"/>
      <c r="O1358" s="263"/>
      <c r="P1358" s="263"/>
      <c r="Q1358" s="263"/>
      <c r="R1358" s="263"/>
      <c r="S1358" s="263"/>
      <c r="T1358" s="264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65" t="s">
        <v>136</v>
      </c>
      <c r="AU1358" s="265" t="s">
        <v>89</v>
      </c>
      <c r="AV1358" s="13" t="s">
        <v>89</v>
      </c>
      <c r="AW1358" s="13" t="s">
        <v>34</v>
      </c>
      <c r="AX1358" s="13" t="s">
        <v>79</v>
      </c>
      <c r="AY1358" s="265" t="s">
        <v>125</v>
      </c>
    </row>
    <row r="1359" s="13" customFormat="1">
      <c r="A1359" s="13"/>
      <c r="B1359" s="255"/>
      <c r="C1359" s="256"/>
      <c r="D1359" s="251" t="s">
        <v>136</v>
      </c>
      <c r="E1359" s="257" t="s">
        <v>1</v>
      </c>
      <c r="F1359" s="258" t="s">
        <v>684</v>
      </c>
      <c r="G1359" s="256"/>
      <c r="H1359" s="259">
        <v>42.070999999999998</v>
      </c>
      <c r="I1359" s="260"/>
      <c r="J1359" s="256"/>
      <c r="K1359" s="256"/>
      <c r="L1359" s="261"/>
      <c r="M1359" s="262"/>
      <c r="N1359" s="263"/>
      <c r="O1359" s="263"/>
      <c r="P1359" s="263"/>
      <c r="Q1359" s="263"/>
      <c r="R1359" s="263"/>
      <c r="S1359" s="263"/>
      <c r="T1359" s="264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65" t="s">
        <v>136</v>
      </c>
      <c r="AU1359" s="265" t="s">
        <v>89</v>
      </c>
      <c r="AV1359" s="13" t="s">
        <v>89</v>
      </c>
      <c r="AW1359" s="13" t="s">
        <v>34</v>
      </c>
      <c r="AX1359" s="13" t="s">
        <v>79</v>
      </c>
      <c r="AY1359" s="265" t="s">
        <v>125</v>
      </c>
    </row>
    <row r="1360" s="13" customFormat="1">
      <c r="A1360" s="13"/>
      <c r="B1360" s="255"/>
      <c r="C1360" s="256"/>
      <c r="D1360" s="251" t="s">
        <v>136</v>
      </c>
      <c r="E1360" s="257" t="s">
        <v>1</v>
      </c>
      <c r="F1360" s="258" t="s">
        <v>685</v>
      </c>
      <c r="G1360" s="256"/>
      <c r="H1360" s="259">
        <v>34.905000000000001</v>
      </c>
      <c r="I1360" s="260"/>
      <c r="J1360" s="256"/>
      <c r="K1360" s="256"/>
      <c r="L1360" s="261"/>
      <c r="M1360" s="262"/>
      <c r="N1360" s="263"/>
      <c r="O1360" s="263"/>
      <c r="P1360" s="263"/>
      <c r="Q1360" s="263"/>
      <c r="R1360" s="263"/>
      <c r="S1360" s="263"/>
      <c r="T1360" s="264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65" t="s">
        <v>136</v>
      </c>
      <c r="AU1360" s="265" t="s">
        <v>89</v>
      </c>
      <c r="AV1360" s="13" t="s">
        <v>89</v>
      </c>
      <c r="AW1360" s="13" t="s">
        <v>34</v>
      </c>
      <c r="AX1360" s="13" t="s">
        <v>79</v>
      </c>
      <c r="AY1360" s="265" t="s">
        <v>125</v>
      </c>
    </row>
    <row r="1361" s="13" customFormat="1">
      <c r="A1361" s="13"/>
      <c r="B1361" s="255"/>
      <c r="C1361" s="256"/>
      <c r="D1361" s="251" t="s">
        <v>136</v>
      </c>
      <c r="E1361" s="257" t="s">
        <v>1</v>
      </c>
      <c r="F1361" s="258" t="s">
        <v>686</v>
      </c>
      <c r="G1361" s="256"/>
      <c r="H1361" s="259">
        <v>15.081</v>
      </c>
      <c r="I1361" s="260"/>
      <c r="J1361" s="256"/>
      <c r="K1361" s="256"/>
      <c r="L1361" s="261"/>
      <c r="M1361" s="262"/>
      <c r="N1361" s="263"/>
      <c r="O1361" s="263"/>
      <c r="P1361" s="263"/>
      <c r="Q1361" s="263"/>
      <c r="R1361" s="263"/>
      <c r="S1361" s="263"/>
      <c r="T1361" s="264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65" t="s">
        <v>136</v>
      </c>
      <c r="AU1361" s="265" t="s">
        <v>89</v>
      </c>
      <c r="AV1361" s="13" t="s">
        <v>89</v>
      </c>
      <c r="AW1361" s="13" t="s">
        <v>34</v>
      </c>
      <c r="AX1361" s="13" t="s">
        <v>79</v>
      </c>
      <c r="AY1361" s="265" t="s">
        <v>125</v>
      </c>
    </row>
    <row r="1362" s="13" customFormat="1">
      <c r="A1362" s="13"/>
      <c r="B1362" s="255"/>
      <c r="C1362" s="256"/>
      <c r="D1362" s="251" t="s">
        <v>136</v>
      </c>
      <c r="E1362" s="257" t="s">
        <v>1</v>
      </c>
      <c r="F1362" s="258" t="s">
        <v>687</v>
      </c>
      <c r="G1362" s="256"/>
      <c r="H1362" s="259">
        <v>4.556</v>
      </c>
      <c r="I1362" s="260"/>
      <c r="J1362" s="256"/>
      <c r="K1362" s="256"/>
      <c r="L1362" s="261"/>
      <c r="M1362" s="262"/>
      <c r="N1362" s="263"/>
      <c r="O1362" s="263"/>
      <c r="P1362" s="263"/>
      <c r="Q1362" s="263"/>
      <c r="R1362" s="263"/>
      <c r="S1362" s="263"/>
      <c r="T1362" s="264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65" t="s">
        <v>136</v>
      </c>
      <c r="AU1362" s="265" t="s">
        <v>89</v>
      </c>
      <c r="AV1362" s="13" t="s">
        <v>89</v>
      </c>
      <c r="AW1362" s="13" t="s">
        <v>34</v>
      </c>
      <c r="AX1362" s="13" t="s">
        <v>79</v>
      </c>
      <c r="AY1362" s="265" t="s">
        <v>125</v>
      </c>
    </row>
    <row r="1363" s="13" customFormat="1">
      <c r="A1363" s="13"/>
      <c r="B1363" s="255"/>
      <c r="C1363" s="256"/>
      <c r="D1363" s="251" t="s">
        <v>136</v>
      </c>
      <c r="E1363" s="257" t="s">
        <v>1</v>
      </c>
      <c r="F1363" s="258" t="s">
        <v>688</v>
      </c>
      <c r="G1363" s="256"/>
      <c r="H1363" s="259">
        <v>5.5759999999999996</v>
      </c>
      <c r="I1363" s="260"/>
      <c r="J1363" s="256"/>
      <c r="K1363" s="256"/>
      <c r="L1363" s="261"/>
      <c r="M1363" s="262"/>
      <c r="N1363" s="263"/>
      <c r="O1363" s="263"/>
      <c r="P1363" s="263"/>
      <c r="Q1363" s="263"/>
      <c r="R1363" s="263"/>
      <c r="S1363" s="263"/>
      <c r="T1363" s="264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65" t="s">
        <v>136</v>
      </c>
      <c r="AU1363" s="265" t="s">
        <v>89</v>
      </c>
      <c r="AV1363" s="13" t="s">
        <v>89</v>
      </c>
      <c r="AW1363" s="13" t="s">
        <v>34</v>
      </c>
      <c r="AX1363" s="13" t="s">
        <v>79</v>
      </c>
      <c r="AY1363" s="265" t="s">
        <v>125</v>
      </c>
    </row>
    <row r="1364" s="13" customFormat="1">
      <c r="A1364" s="13"/>
      <c r="B1364" s="255"/>
      <c r="C1364" s="256"/>
      <c r="D1364" s="251" t="s">
        <v>136</v>
      </c>
      <c r="E1364" s="257" t="s">
        <v>1</v>
      </c>
      <c r="F1364" s="258" t="s">
        <v>689</v>
      </c>
      <c r="G1364" s="256"/>
      <c r="H1364" s="259">
        <v>3.0259999999999998</v>
      </c>
      <c r="I1364" s="260"/>
      <c r="J1364" s="256"/>
      <c r="K1364" s="256"/>
      <c r="L1364" s="261"/>
      <c r="M1364" s="262"/>
      <c r="N1364" s="263"/>
      <c r="O1364" s="263"/>
      <c r="P1364" s="263"/>
      <c r="Q1364" s="263"/>
      <c r="R1364" s="263"/>
      <c r="S1364" s="263"/>
      <c r="T1364" s="264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65" t="s">
        <v>136</v>
      </c>
      <c r="AU1364" s="265" t="s">
        <v>89</v>
      </c>
      <c r="AV1364" s="13" t="s">
        <v>89</v>
      </c>
      <c r="AW1364" s="13" t="s">
        <v>34</v>
      </c>
      <c r="AX1364" s="13" t="s">
        <v>79</v>
      </c>
      <c r="AY1364" s="265" t="s">
        <v>125</v>
      </c>
    </row>
    <row r="1365" s="13" customFormat="1">
      <c r="A1365" s="13"/>
      <c r="B1365" s="255"/>
      <c r="C1365" s="256"/>
      <c r="D1365" s="251" t="s">
        <v>136</v>
      </c>
      <c r="E1365" s="257" t="s">
        <v>1</v>
      </c>
      <c r="F1365" s="258" t="s">
        <v>690</v>
      </c>
      <c r="G1365" s="256"/>
      <c r="H1365" s="259">
        <v>4.1479999999999997</v>
      </c>
      <c r="I1365" s="260"/>
      <c r="J1365" s="256"/>
      <c r="K1365" s="256"/>
      <c r="L1365" s="261"/>
      <c r="M1365" s="262"/>
      <c r="N1365" s="263"/>
      <c r="O1365" s="263"/>
      <c r="P1365" s="263"/>
      <c r="Q1365" s="263"/>
      <c r="R1365" s="263"/>
      <c r="S1365" s="263"/>
      <c r="T1365" s="264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65" t="s">
        <v>136</v>
      </c>
      <c r="AU1365" s="265" t="s">
        <v>89</v>
      </c>
      <c r="AV1365" s="13" t="s">
        <v>89</v>
      </c>
      <c r="AW1365" s="13" t="s">
        <v>34</v>
      </c>
      <c r="AX1365" s="13" t="s">
        <v>79</v>
      </c>
      <c r="AY1365" s="265" t="s">
        <v>125</v>
      </c>
    </row>
    <row r="1366" s="13" customFormat="1">
      <c r="A1366" s="13"/>
      <c r="B1366" s="255"/>
      <c r="C1366" s="256"/>
      <c r="D1366" s="251" t="s">
        <v>136</v>
      </c>
      <c r="E1366" s="257" t="s">
        <v>1</v>
      </c>
      <c r="F1366" s="258" t="s">
        <v>691</v>
      </c>
      <c r="G1366" s="256"/>
      <c r="H1366" s="259">
        <v>62.713000000000001</v>
      </c>
      <c r="I1366" s="260"/>
      <c r="J1366" s="256"/>
      <c r="K1366" s="256"/>
      <c r="L1366" s="261"/>
      <c r="M1366" s="262"/>
      <c r="N1366" s="263"/>
      <c r="O1366" s="263"/>
      <c r="P1366" s="263"/>
      <c r="Q1366" s="263"/>
      <c r="R1366" s="263"/>
      <c r="S1366" s="263"/>
      <c r="T1366" s="264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65" t="s">
        <v>136</v>
      </c>
      <c r="AU1366" s="265" t="s">
        <v>89</v>
      </c>
      <c r="AV1366" s="13" t="s">
        <v>89</v>
      </c>
      <c r="AW1366" s="13" t="s">
        <v>34</v>
      </c>
      <c r="AX1366" s="13" t="s">
        <v>79</v>
      </c>
      <c r="AY1366" s="265" t="s">
        <v>125</v>
      </c>
    </row>
    <row r="1367" s="13" customFormat="1">
      <c r="A1367" s="13"/>
      <c r="B1367" s="255"/>
      <c r="C1367" s="256"/>
      <c r="D1367" s="251" t="s">
        <v>136</v>
      </c>
      <c r="E1367" s="257" t="s">
        <v>1</v>
      </c>
      <c r="F1367" s="258" t="s">
        <v>692</v>
      </c>
      <c r="G1367" s="256"/>
      <c r="H1367" s="259">
        <v>139.429</v>
      </c>
      <c r="I1367" s="260"/>
      <c r="J1367" s="256"/>
      <c r="K1367" s="256"/>
      <c r="L1367" s="261"/>
      <c r="M1367" s="262"/>
      <c r="N1367" s="263"/>
      <c r="O1367" s="263"/>
      <c r="P1367" s="263"/>
      <c r="Q1367" s="263"/>
      <c r="R1367" s="263"/>
      <c r="S1367" s="263"/>
      <c r="T1367" s="264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65" t="s">
        <v>136</v>
      </c>
      <c r="AU1367" s="265" t="s">
        <v>89</v>
      </c>
      <c r="AV1367" s="13" t="s">
        <v>89</v>
      </c>
      <c r="AW1367" s="13" t="s">
        <v>34</v>
      </c>
      <c r="AX1367" s="13" t="s">
        <v>79</v>
      </c>
      <c r="AY1367" s="265" t="s">
        <v>125</v>
      </c>
    </row>
    <row r="1368" s="13" customFormat="1">
      <c r="A1368" s="13"/>
      <c r="B1368" s="255"/>
      <c r="C1368" s="256"/>
      <c r="D1368" s="251" t="s">
        <v>136</v>
      </c>
      <c r="E1368" s="257" t="s">
        <v>1</v>
      </c>
      <c r="F1368" s="258" t="s">
        <v>693</v>
      </c>
      <c r="G1368" s="256"/>
      <c r="H1368" s="259">
        <v>44.765999999999998</v>
      </c>
      <c r="I1368" s="260"/>
      <c r="J1368" s="256"/>
      <c r="K1368" s="256"/>
      <c r="L1368" s="261"/>
      <c r="M1368" s="262"/>
      <c r="N1368" s="263"/>
      <c r="O1368" s="263"/>
      <c r="P1368" s="263"/>
      <c r="Q1368" s="263"/>
      <c r="R1368" s="263"/>
      <c r="S1368" s="263"/>
      <c r="T1368" s="264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65" t="s">
        <v>136</v>
      </c>
      <c r="AU1368" s="265" t="s">
        <v>89</v>
      </c>
      <c r="AV1368" s="13" t="s">
        <v>89</v>
      </c>
      <c r="AW1368" s="13" t="s">
        <v>34</v>
      </c>
      <c r="AX1368" s="13" t="s">
        <v>79</v>
      </c>
      <c r="AY1368" s="265" t="s">
        <v>125</v>
      </c>
    </row>
    <row r="1369" s="13" customFormat="1">
      <c r="A1369" s="13"/>
      <c r="B1369" s="255"/>
      <c r="C1369" s="256"/>
      <c r="D1369" s="251" t="s">
        <v>136</v>
      </c>
      <c r="E1369" s="257" t="s">
        <v>1</v>
      </c>
      <c r="F1369" s="258" t="s">
        <v>694</v>
      </c>
      <c r="G1369" s="256"/>
      <c r="H1369" s="259">
        <v>35.948999999999998</v>
      </c>
      <c r="I1369" s="260"/>
      <c r="J1369" s="256"/>
      <c r="K1369" s="256"/>
      <c r="L1369" s="261"/>
      <c r="M1369" s="262"/>
      <c r="N1369" s="263"/>
      <c r="O1369" s="263"/>
      <c r="P1369" s="263"/>
      <c r="Q1369" s="263"/>
      <c r="R1369" s="263"/>
      <c r="S1369" s="263"/>
      <c r="T1369" s="264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65" t="s">
        <v>136</v>
      </c>
      <c r="AU1369" s="265" t="s">
        <v>89</v>
      </c>
      <c r="AV1369" s="13" t="s">
        <v>89</v>
      </c>
      <c r="AW1369" s="13" t="s">
        <v>34</v>
      </c>
      <c r="AX1369" s="13" t="s">
        <v>79</v>
      </c>
      <c r="AY1369" s="265" t="s">
        <v>125</v>
      </c>
    </row>
    <row r="1370" s="13" customFormat="1">
      <c r="A1370" s="13"/>
      <c r="B1370" s="255"/>
      <c r="C1370" s="256"/>
      <c r="D1370" s="251" t="s">
        <v>136</v>
      </c>
      <c r="E1370" s="257" t="s">
        <v>1</v>
      </c>
      <c r="F1370" s="258" t="s">
        <v>695</v>
      </c>
      <c r="G1370" s="256"/>
      <c r="H1370" s="259">
        <v>35.259</v>
      </c>
      <c r="I1370" s="260"/>
      <c r="J1370" s="256"/>
      <c r="K1370" s="256"/>
      <c r="L1370" s="261"/>
      <c r="M1370" s="262"/>
      <c r="N1370" s="263"/>
      <c r="O1370" s="263"/>
      <c r="P1370" s="263"/>
      <c r="Q1370" s="263"/>
      <c r="R1370" s="263"/>
      <c r="S1370" s="263"/>
      <c r="T1370" s="264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65" t="s">
        <v>136</v>
      </c>
      <c r="AU1370" s="265" t="s">
        <v>89</v>
      </c>
      <c r="AV1370" s="13" t="s">
        <v>89</v>
      </c>
      <c r="AW1370" s="13" t="s">
        <v>34</v>
      </c>
      <c r="AX1370" s="13" t="s">
        <v>79</v>
      </c>
      <c r="AY1370" s="265" t="s">
        <v>125</v>
      </c>
    </row>
    <row r="1371" s="13" customFormat="1">
      <c r="A1371" s="13"/>
      <c r="B1371" s="255"/>
      <c r="C1371" s="256"/>
      <c r="D1371" s="251" t="s">
        <v>136</v>
      </c>
      <c r="E1371" s="257" t="s">
        <v>1</v>
      </c>
      <c r="F1371" s="258" t="s">
        <v>696</v>
      </c>
      <c r="G1371" s="256"/>
      <c r="H1371" s="259">
        <v>4.633</v>
      </c>
      <c r="I1371" s="260"/>
      <c r="J1371" s="256"/>
      <c r="K1371" s="256"/>
      <c r="L1371" s="261"/>
      <c r="M1371" s="262"/>
      <c r="N1371" s="263"/>
      <c r="O1371" s="263"/>
      <c r="P1371" s="263"/>
      <c r="Q1371" s="263"/>
      <c r="R1371" s="263"/>
      <c r="S1371" s="263"/>
      <c r="T1371" s="264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65" t="s">
        <v>136</v>
      </c>
      <c r="AU1371" s="265" t="s">
        <v>89</v>
      </c>
      <c r="AV1371" s="13" t="s">
        <v>89</v>
      </c>
      <c r="AW1371" s="13" t="s">
        <v>34</v>
      </c>
      <c r="AX1371" s="13" t="s">
        <v>79</v>
      </c>
      <c r="AY1371" s="265" t="s">
        <v>125</v>
      </c>
    </row>
    <row r="1372" s="13" customFormat="1">
      <c r="A1372" s="13"/>
      <c r="B1372" s="255"/>
      <c r="C1372" s="256"/>
      <c r="D1372" s="251" t="s">
        <v>136</v>
      </c>
      <c r="E1372" s="257" t="s">
        <v>1</v>
      </c>
      <c r="F1372" s="258" t="s">
        <v>697</v>
      </c>
      <c r="G1372" s="256"/>
      <c r="H1372" s="259">
        <v>93.126999999999995</v>
      </c>
      <c r="I1372" s="260"/>
      <c r="J1372" s="256"/>
      <c r="K1372" s="256"/>
      <c r="L1372" s="261"/>
      <c r="M1372" s="262"/>
      <c r="N1372" s="263"/>
      <c r="O1372" s="263"/>
      <c r="P1372" s="263"/>
      <c r="Q1372" s="263"/>
      <c r="R1372" s="263"/>
      <c r="S1372" s="263"/>
      <c r="T1372" s="264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65" t="s">
        <v>136</v>
      </c>
      <c r="AU1372" s="265" t="s">
        <v>89</v>
      </c>
      <c r="AV1372" s="13" t="s">
        <v>89</v>
      </c>
      <c r="AW1372" s="13" t="s">
        <v>34</v>
      </c>
      <c r="AX1372" s="13" t="s">
        <v>79</v>
      </c>
      <c r="AY1372" s="265" t="s">
        <v>125</v>
      </c>
    </row>
    <row r="1373" s="13" customFormat="1">
      <c r="A1373" s="13"/>
      <c r="B1373" s="255"/>
      <c r="C1373" s="256"/>
      <c r="D1373" s="251" t="s">
        <v>136</v>
      </c>
      <c r="E1373" s="257" t="s">
        <v>1</v>
      </c>
      <c r="F1373" s="258" t="s">
        <v>698</v>
      </c>
      <c r="G1373" s="256"/>
      <c r="H1373" s="259">
        <v>49.226999999999997</v>
      </c>
      <c r="I1373" s="260"/>
      <c r="J1373" s="256"/>
      <c r="K1373" s="256"/>
      <c r="L1373" s="261"/>
      <c r="M1373" s="262"/>
      <c r="N1373" s="263"/>
      <c r="O1373" s="263"/>
      <c r="P1373" s="263"/>
      <c r="Q1373" s="263"/>
      <c r="R1373" s="263"/>
      <c r="S1373" s="263"/>
      <c r="T1373" s="264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65" t="s">
        <v>136</v>
      </c>
      <c r="AU1373" s="265" t="s">
        <v>89</v>
      </c>
      <c r="AV1373" s="13" t="s">
        <v>89</v>
      </c>
      <c r="AW1373" s="13" t="s">
        <v>34</v>
      </c>
      <c r="AX1373" s="13" t="s">
        <v>79</v>
      </c>
      <c r="AY1373" s="265" t="s">
        <v>125</v>
      </c>
    </row>
    <row r="1374" s="15" customFormat="1">
      <c r="A1374" s="15"/>
      <c r="B1374" s="281"/>
      <c r="C1374" s="282"/>
      <c r="D1374" s="251" t="s">
        <v>136</v>
      </c>
      <c r="E1374" s="283" t="s">
        <v>1</v>
      </c>
      <c r="F1374" s="284" t="s">
        <v>247</v>
      </c>
      <c r="G1374" s="282"/>
      <c r="H1374" s="285">
        <v>855.34299999999996</v>
      </c>
      <c r="I1374" s="286"/>
      <c r="J1374" s="282"/>
      <c r="K1374" s="282"/>
      <c r="L1374" s="287"/>
      <c r="M1374" s="288"/>
      <c r="N1374" s="289"/>
      <c r="O1374" s="289"/>
      <c r="P1374" s="289"/>
      <c r="Q1374" s="289"/>
      <c r="R1374" s="289"/>
      <c r="S1374" s="289"/>
      <c r="T1374" s="290"/>
      <c r="U1374" s="15"/>
      <c r="V1374" s="15"/>
      <c r="W1374" s="15"/>
      <c r="X1374" s="15"/>
      <c r="Y1374" s="15"/>
      <c r="Z1374" s="15"/>
      <c r="AA1374" s="15"/>
      <c r="AB1374" s="15"/>
      <c r="AC1374" s="15"/>
      <c r="AD1374" s="15"/>
      <c r="AE1374" s="15"/>
      <c r="AT1374" s="291" t="s">
        <v>136</v>
      </c>
      <c r="AU1374" s="291" t="s">
        <v>89</v>
      </c>
      <c r="AV1374" s="15" t="s">
        <v>145</v>
      </c>
      <c r="AW1374" s="15" t="s">
        <v>34</v>
      </c>
      <c r="AX1374" s="15" t="s">
        <v>79</v>
      </c>
      <c r="AY1374" s="291" t="s">
        <v>125</v>
      </c>
    </row>
    <row r="1375" s="13" customFormat="1">
      <c r="A1375" s="13"/>
      <c r="B1375" s="255"/>
      <c r="C1375" s="256"/>
      <c r="D1375" s="251" t="s">
        <v>136</v>
      </c>
      <c r="E1375" s="257" t="s">
        <v>1</v>
      </c>
      <c r="F1375" s="258" t="s">
        <v>670</v>
      </c>
      <c r="G1375" s="256"/>
      <c r="H1375" s="259">
        <v>11.875</v>
      </c>
      <c r="I1375" s="260"/>
      <c r="J1375" s="256"/>
      <c r="K1375" s="256"/>
      <c r="L1375" s="261"/>
      <c r="M1375" s="262"/>
      <c r="N1375" s="263"/>
      <c r="O1375" s="263"/>
      <c r="P1375" s="263"/>
      <c r="Q1375" s="263"/>
      <c r="R1375" s="263"/>
      <c r="S1375" s="263"/>
      <c r="T1375" s="264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65" t="s">
        <v>136</v>
      </c>
      <c r="AU1375" s="265" t="s">
        <v>89</v>
      </c>
      <c r="AV1375" s="13" t="s">
        <v>89</v>
      </c>
      <c r="AW1375" s="13" t="s">
        <v>34</v>
      </c>
      <c r="AX1375" s="13" t="s">
        <v>79</v>
      </c>
      <c r="AY1375" s="265" t="s">
        <v>125</v>
      </c>
    </row>
    <row r="1376" s="13" customFormat="1">
      <c r="A1376" s="13"/>
      <c r="B1376" s="255"/>
      <c r="C1376" s="256"/>
      <c r="D1376" s="251" t="s">
        <v>136</v>
      </c>
      <c r="E1376" s="257" t="s">
        <v>1</v>
      </c>
      <c r="F1376" s="258" t="s">
        <v>671</v>
      </c>
      <c r="G1376" s="256"/>
      <c r="H1376" s="259">
        <v>2.04</v>
      </c>
      <c r="I1376" s="260"/>
      <c r="J1376" s="256"/>
      <c r="K1376" s="256"/>
      <c r="L1376" s="261"/>
      <c r="M1376" s="262"/>
      <c r="N1376" s="263"/>
      <c r="O1376" s="263"/>
      <c r="P1376" s="263"/>
      <c r="Q1376" s="263"/>
      <c r="R1376" s="263"/>
      <c r="S1376" s="263"/>
      <c r="T1376" s="264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65" t="s">
        <v>136</v>
      </c>
      <c r="AU1376" s="265" t="s">
        <v>89</v>
      </c>
      <c r="AV1376" s="13" t="s">
        <v>89</v>
      </c>
      <c r="AW1376" s="13" t="s">
        <v>34</v>
      </c>
      <c r="AX1376" s="13" t="s">
        <v>79</v>
      </c>
      <c r="AY1376" s="265" t="s">
        <v>125</v>
      </c>
    </row>
    <row r="1377" s="15" customFormat="1">
      <c r="A1377" s="15"/>
      <c r="B1377" s="281"/>
      <c r="C1377" s="282"/>
      <c r="D1377" s="251" t="s">
        <v>136</v>
      </c>
      <c r="E1377" s="283" t="s">
        <v>1</v>
      </c>
      <c r="F1377" s="284" t="s">
        <v>247</v>
      </c>
      <c r="G1377" s="282"/>
      <c r="H1377" s="285">
        <v>13.914999999999999</v>
      </c>
      <c r="I1377" s="286"/>
      <c r="J1377" s="282"/>
      <c r="K1377" s="282"/>
      <c r="L1377" s="287"/>
      <c r="M1377" s="288"/>
      <c r="N1377" s="289"/>
      <c r="O1377" s="289"/>
      <c r="P1377" s="289"/>
      <c r="Q1377" s="289"/>
      <c r="R1377" s="289"/>
      <c r="S1377" s="289"/>
      <c r="T1377" s="290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91" t="s">
        <v>136</v>
      </c>
      <c r="AU1377" s="291" t="s">
        <v>89</v>
      </c>
      <c r="AV1377" s="15" t="s">
        <v>145</v>
      </c>
      <c r="AW1377" s="15" t="s">
        <v>34</v>
      </c>
      <c r="AX1377" s="15" t="s">
        <v>79</v>
      </c>
      <c r="AY1377" s="291" t="s">
        <v>125</v>
      </c>
    </row>
    <row r="1378" s="14" customFormat="1">
      <c r="A1378" s="14"/>
      <c r="B1378" s="266"/>
      <c r="C1378" s="267"/>
      <c r="D1378" s="251" t="s">
        <v>136</v>
      </c>
      <c r="E1378" s="268" t="s">
        <v>1</v>
      </c>
      <c r="F1378" s="269" t="s">
        <v>167</v>
      </c>
      <c r="G1378" s="267"/>
      <c r="H1378" s="270">
        <v>869.25799999999992</v>
      </c>
      <c r="I1378" s="271"/>
      <c r="J1378" s="267"/>
      <c r="K1378" s="267"/>
      <c r="L1378" s="272"/>
      <c r="M1378" s="273"/>
      <c r="N1378" s="274"/>
      <c r="O1378" s="274"/>
      <c r="P1378" s="274"/>
      <c r="Q1378" s="274"/>
      <c r="R1378" s="274"/>
      <c r="S1378" s="274"/>
      <c r="T1378" s="275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76" t="s">
        <v>136</v>
      </c>
      <c r="AU1378" s="276" t="s">
        <v>89</v>
      </c>
      <c r="AV1378" s="14" t="s">
        <v>132</v>
      </c>
      <c r="AW1378" s="14" t="s">
        <v>34</v>
      </c>
      <c r="AX1378" s="14" t="s">
        <v>87</v>
      </c>
      <c r="AY1378" s="276" t="s">
        <v>125</v>
      </c>
    </row>
    <row r="1379" s="12" customFormat="1" ht="25.92" customHeight="1">
      <c r="A1379" s="12"/>
      <c r="B1379" s="221"/>
      <c r="C1379" s="222"/>
      <c r="D1379" s="223" t="s">
        <v>78</v>
      </c>
      <c r="E1379" s="224" t="s">
        <v>1626</v>
      </c>
      <c r="F1379" s="224" t="s">
        <v>1627</v>
      </c>
      <c r="G1379" s="222"/>
      <c r="H1379" s="222"/>
      <c r="I1379" s="225"/>
      <c r="J1379" s="226">
        <f>BK1379</f>
        <v>0</v>
      </c>
      <c r="K1379" s="222"/>
      <c r="L1379" s="227"/>
      <c r="M1379" s="228"/>
      <c r="N1379" s="229"/>
      <c r="O1379" s="229"/>
      <c r="P1379" s="230">
        <f>P1380</f>
        <v>0</v>
      </c>
      <c r="Q1379" s="229"/>
      <c r="R1379" s="230">
        <f>R1380</f>
        <v>0</v>
      </c>
      <c r="S1379" s="229"/>
      <c r="T1379" s="231">
        <f>T1380</f>
        <v>0</v>
      </c>
      <c r="U1379" s="12"/>
      <c r="V1379" s="12"/>
      <c r="W1379" s="12"/>
      <c r="X1379" s="12"/>
      <c r="Y1379" s="12"/>
      <c r="Z1379" s="12"/>
      <c r="AA1379" s="12"/>
      <c r="AB1379" s="12"/>
      <c r="AC1379" s="12"/>
      <c r="AD1379" s="12"/>
      <c r="AE1379" s="12"/>
      <c r="AR1379" s="232" t="s">
        <v>154</v>
      </c>
      <c r="AT1379" s="233" t="s">
        <v>78</v>
      </c>
      <c r="AU1379" s="233" t="s">
        <v>79</v>
      </c>
      <c r="AY1379" s="232" t="s">
        <v>125</v>
      </c>
      <c r="BK1379" s="234">
        <f>BK1380</f>
        <v>0</v>
      </c>
    </row>
    <row r="1380" s="12" customFormat="1" ht="22.8" customHeight="1">
      <c r="A1380" s="12"/>
      <c r="B1380" s="221"/>
      <c r="C1380" s="222"/>
      <c r="D1380" s="223" t="s">
        <v>78</v>
      </c>
      <c r="E1380" s="235" t="s">
        <v>1628</v>
      </c>
      <c r="F1380" s="235" t="s">
        <v>1629</v>
      </c>
      <c r="G1380" s="222"/>
      <c r="H1380" s="222"/>
      <c r="I1380" s="225"/>
      <c r="J1380" s="236">
        <f>BK1380</f>
        <v>0</v>
      </c>
      <c r="K1380" s="222"/>
      <c r="L1380" s="227"/>
      <c r="M1380" s="228"/>
      <c r="N1380" s="229"/>
      <c r="O1380" s="229"/>
      <c r="P1380" s="230">
        <f>SUM(P1381:P1382)</f>
        <v>0</v>
      </c>
      <c r="Q1380" s="229"/>
      <c r="R1380" s="230">
        <f>SUM(R1381:R1382)</f>
        <v>0</v>
      </c>
      <c r="S1380" s="229"/>
      <c r="T1380" s="231">
        <f>SUM(T1381:T1382)</f>
        <v>0</v>
      </c>
      <c r="U1380" s="12"/>
      <c r="V1380" s="12"/>
      <c r="W1380" s="12"/>
      <c r="X1380" s="12"/>
      <c r="Y1380" s="12"/>
      <c r="Z1380" s="12"/>
      <c r="AA1380" s="12"/>
      <c r="AB1380" s="12"/>
      <c r="AC1380" s="12"/>
      <c r="AD1380" s="12"/>
      <c r="AE1380" s="12"/>
      <c r="AR1380" s="232" t="s">
        <v>154</v>
      </c>
      <c r="AT1380" s="233" t="s">
        <v>78</v>
      </c>
      <c r="AU1380" s="233" t="s">
        <v>87</v>
      </c>
      <c r="AY1380" s="232" t="s">
        <v>125</v>
      </c>
      <c r="BK1380" s="234">
        <f>SUM(BK1381:BK1382)</f>
        <v>0</v>
      </c>
    </row>
    <row r="1381" s="2" customFormat="1" ht="16.5" customHeight="1">
      <c r="A1381" s="39"/>
      <c r="B1381" s="40"/>
      <c r="C1381" s="237" t="s">
        <v>1630</v>
      </c>
      <c r="D1381" s="237" t="s">
        <v>128</v>
      </c>
      <c r="E1381" s="238" t="s">
        <v>1631</v>
      </c>
      <c r="F1381" s="239" t="s">
        <v>1629</v>
      </c>
      <c r="G1381" s="240" t="s">
        <v>1039</v>
      </c>
      <c r="H1381" s="241">
        <v>1</v>
      </c>
      <c r="I1381" s="242"/>
      <c r="J1381" s="243">
        <f>ROUND(I1381*H1381,2)</f>
        <v>0</v>
      </c>
      <c r="K1381" s="244"/>
      <c r="L1381" s="45"/>
      <c r="M1381" s="245" t="s">
        <v>1</v>
      </c>
      <c r="N1381" s="246" t="s">
        <v>44</v>
      </c>
      <c r="O1381" s="92"/>
      <c r="P1381" s="247">
        <f>O1381*H1381</f>
        <v>0</v>
      </c>
      <c r="Q1381" s="247">
        <v>0</v>
      </c>
      <c r="R1381" s="247">
        <f>Q1381*H1381</f>
        <v>0</v>
      </c>
      <c r="S1381" s="247">
        <v>0</v>
      </c>
      <c r="T1381" s="248">
        <f>S1381*H1381</f>
        <v>0</v>
      </c>
      <c r="U1381" s="39"/>
      <c r="V1381" s="39"/>
      <c r="W1381" s="39"/>
      <c r="X1381" s="39"/>
      <c r="Y1381" s="39"/>
      <c r="Z1381" s="39"/>
      <c r="AA1381" s="39"/>
      <c r="AB1381" s="39"/>
      <c r="AC1381" s="39"/>
      <c r="AD1381" s="39"/>
      <c r="AE1381" s="39"/>
      <c r="AR1381" s="249" t="s">
        <v>1632</v>
      </c>
      <c r="AT1381" s="249" t="s">
        <v>128</v>
      </c>
      <c r="AU1381" s="249" t="s">
        <v>89</v>
      </c>
      <c r="AY1381" s="18" t="s">
        <v>125</v>
      </c>
      <c r="BE1381" s="250">
        <f>IF(N1381="základní",J1381,0)</f>
        <v>0</v>
      </c>
      <c r="BF1381" s="250">
        <f>IF(N1381="snížená",J1381,0)</f>
        <v>0</v>
      </c>
      <c r="BG1381" s="250">
        <f>IF(N1381="zákl. přenesená",J1381,0)</f>
        <v>0</v>
      </c>
      <c r="BH1381" s="250">
        <f>IF(N1381="sníž. přenesená",J1381,0)</f>
        <v>0</v>
      </c>
      <c r="BI1381" s="250">
        <f>IF(N1381="nulová",J1381,0)</f>
        <v>0</v>
      </c>
      <c r="BJ1381" s="18" t="s">
        <v>87</v>
      </c>
      <c r="BK1381" s="250">
        <f>ROUND(I1381*H1381,2)</f>
        <v>0</v>
      </c>
      <c r="BL1381" s="18" t="s">
        <v>1632</v>
      </c>
      <c r="BM1381" s="249" t="s">
        <v>1633</v>
      </c>
    </row>
    <row r="1382" s="2" customFormat="1">
      <c r="A1382" s="39"/>
      <c r="B1382" s="40"/>
      <c r="C1382" s="41"/>
      <c r="D1382" s="251" t="s">
        <v>134</v>
      </c>
      <c r="E1382" s="41"/>
      <c r="F1382" s="252" t="s">
        <v>1629</v>
      </c>
      <c r="G1382" s="41"/>
      <c r="H1382" s="41"/>
      <c r="I1382" s="145"/>
      <c r="J1382" s="41"/>
      <c r="K1382" s="41"/>
      <c r="L1382" s="45"/>
      <c r="M1382" s="277"/>
      <c r="N1382" s="278"/>
      <c r="O1382" s="279"/>
      <c r="P1382" s="279"/>
      <c r="Q1382" s="279"/>
      <c r="R1382" s="279"/>
      <c r="S1382" s="279"/>
      <c r="T1382" s="280"/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T1382" s="18" t="s">
        <v>134</v>
      </c>
      <c r="AU1382" s="18" t="s">
        <v>89</v>
      </c>
    </row>
    <row r="1383" s="2" customFormat="1" ht="6.96" customHeight="1">
      <c r="A1383" s="39"/>
      <c r="B1383" s="67"/>
      <c r="C1383" s="68"/>
      <c r="D1383" s="68"/>
      <c r="E1383" s="68"/>
      <c r="F1383" s="68"/>
      <c r="G1383" s="68"/>
      <c r="H1383" s="68"/>
      <c r="I1383" s="184"/>
      <c r="J1383" s="68"/>
      <c r="K1383" s="68"/>
      <c r="L1383" s="45"/>
      <c r="M1383" s="39"/>
      <c r="O1383" s="39"/>
      <c r="P1383" s="39"/>
      <c r="Q1383" s="39"/>
      <c r="R1383" s="39"/>
      <c r="S1383" s="39"/>
      <c r="T1383" s="39"/>
      <c r="U1383" s="39"/>
      <c r="V1383" s="39"/>
      <c r="W1383" s="39"/>
      <c r="X1383" s="39"/>
      <c r="Y1383" s="39"/>
      <c r="Z1383" s="39"/>
      <c r="AA1383" s="39"/>
      <c r="AB1383" s="39"/>
      <c r="AC1383" s="39"/>
      <c r="AD1383" s="39"/>
      <c r="AE1383" s="39"/>
    </row>
  </sheetData>
  <sheetProtection sheet="1" autoFilter="0" formatColumns="0" formatRows="0" objects="1" scenarios="1" spinCount="100000" saltValue="hXV0iOJskGWNc9nAtJACBXhdJnEeK6MD5Gw/ThplvMABL40BZ/AFrPED8qWhdv55wQz7kLzuk5zzPEj9hbS9Tw==" hashValue="pVqgh9cFpG5h7r8ZRPPKhM7zFUdhEeqJJKnOtrEsFgwr5A9tgqmgfeb84ml8fGWlhXTqkT/xJfn2oIVUMdCTIQ==" algorithmName="SHA-512" password="CC35"/>
  <autoFilter ref="C145:K1382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99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Požární zbrojnice a OÚ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100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1634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37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ROUND(J142,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ROUND((SUM(BE142:BE740)),  2)</f>
        <v>0</v>
      </c>
      <c r="G33" s="39"/>
      <c r="H33" s="39"/>
      <c r="I33" s="163">
        <v>0.20999999999999999</v>
      </c>
      <c r="J33" s="162">
        <f>ROUND(((SUM(BE142:BE740))*I33),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ROUND((SUM(BF142:BF740)),  2)</f>
        <v>0</v>
      </c>
      <c r="G34" s="39"/>
      <c r="H34" s="39"/>
      <c r="I34" s="163">
        <v>0.14999999999999999</v>
      </c>
      <c r="J34" s="162">
        <f>ROUND(((SUM(BF142:BF740))*I34),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ROUND((SUM(BG142:BG740)),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ROUND((SUM(BH142:BH740)),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ROUND((SUM(BI142:BI740)),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Požární zbrojnice a OÚ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2020047-03 - Obecní úřad - nezapočitatelné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148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148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103</v>
      </c>
      <c r="D94" s="190"/>
      <c r="E94" s="190"/>
      <c r="F94" s="190"/>
      <c r="G94" s="190"/>
      <c r="H94" s="190"/>
      <c r="I94" s="191"/>
      <c r="J94" s="192" t="s">
        <v>104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105</v>
      </c>
      <c r="D96" s="41"/>
      <c r="E96" s="41"/>
      <c r="F96" s="41"/>
      <c r="G96" s="41"/>
      <c r="H96" s="41"/>
      <c r="I96" s="145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94"/>
      <c r="C97" s="195"/>
      <c r="D97" s="196" t="s">
        <v>107</v>
      </c>
      <c r="E97" s="197"/>
      <c r="F97" s="197"/>
      <c r="G97" s="197"/>
      <c r="H97" s="197"/>
      <c r="I97" s="198"/>
      <c r="J97" s="199">
        <f>J143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190</v>
      </c>
      <c r="E98" s="204"/>
      <c r="F98" s="204"/>
      <c r="G98" s="204"/>
      <c r="H98" s="204"/>
      <c r="I98" s="205"/>
      <c r="J98" s="206">
        <f>J144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191</v>
      </c>
      <c r="E99" s="204"/>
      <c r="F99" s="204"/>
      <c r="G99" s="204"/>
      <c r="H99" s="204"/>
      <c r="I99" s="205"/>
      <c r="J99" s="206">
        <f>J167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192</v>
      </c>
      <c r="E100" s="204"/>
      <c r="F100" s="204"/>
      <c r="G100" s="204"/>
      <c r="H100" s="204"/>
      <c r="I100" s="205"/>
      <c r="J100" s="206">
        <f>J215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193</v>
      </c>
      <c r="E101" s="204"/>
      <c r="F101" s="204"/>
      <c r="G101" s="204"/>
      <c r="H101" s="204"/>
      <c r="I101" s="205"/>
      <c r="J101" s="206">
        <f>J257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194</v>
      </c>
      <c r="E102" s="204"/>
      <c r="F102" s="204"/>
      <c r="G102" s="204"/>
      <c r="H102" s="204"/>
      <c r="I102" s="205"/>
      <c r="J102" s="206">
        <f>J283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1"/>
      <c r="C103" s="202"/>
      <c r="D103" s="203" t="s">
        <v>195</v>
      </c>
      <c r="E103" s="204"/>
      <c r="F103" s="204"/>
      <c r="G103" s="204"/>
      <c r="H103" s="204"/>
      <c r="I103" s="205"/>
      <c r="J103" s="206">
        <f>J284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1"/>
      <c r="C104" s="202"/>
      <c r="D104" s="203" t="s">
        <v>196</v>
      </c>
      <c r="E104" s="204"/>
      <c r="F104" s="204"/>
      <c r="G104" s="204"/>
      <c r="H104" s="204"/>
      <c r="I104" s="205"/>
      <c r="J104" s="206">
        <f>J368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201"/>
      <c r="C105" s="202"/>
      <c r="D105" s="203" t="s">
        <v>197</v>
      </c>
      <c r="E105" s="204"/>
      <c r="F105" s="204"/>
      <c r="G105" s="204"/>
      <c r="H105" s="204"/>
      <c r="I105" s="205"/>
      <c r="J105" s="206">
        <f>J409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108</v>
      </c>
      <c r="E106" s="204"/>
      <c r="F106" s="204"/>
      <c r="G106" s="204"/>
      <c r="H106" s="204"/>
      <c r="I106" s="205"/>
      <c r="J106" s="206">
        <f>J428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198</v>
      </c>
      <c r="E107" s="204"/>
      <c r="F107" s="204"/>
      <c r="G107" s="204"/>
      <c r="H107" s="204"/>
      <c r="I107" s="205"/>
      <c r="J107" s="206">
        <f>J453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4"/>
      <c r="C108" s="195"/>
      <c r="D108" s="196" t="s">
        <v>199</v>
      </c>
      <c r="E108" s="197"/>
      <c r="F108" s="197"/>
      <c r="G108" s="197"/>
      <c r="H108" s="197"/>
      <c r="I108" s="198"/>
      <c r="J108" s="199">
        <f>J456</f>
        <v>0</v>
      </c>
      <c r="K108" s="195"/>
      <c r="L108" s="20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1"/>
      <c r="C109" s="202"/>
      <c r="D109" s="203" t="s">
        <v>200</v>
      </c>
      <c r="E109" s="204"/>
      <c r="F109" s="204"/>
      <c r="G109" s="204"/>
      <c r="H109" s="204"/>
      <c r="I109" s="205"/>
      <c r="J109" s="206">
        <f>J457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201</v>
      </c>
      <c r="E110" s="204"/>
      <c r="F110" s="204"/>
      <c r="G110" s="204"/>
      <c r="H110" s="204"/>
      <c r="I110" s="205"/>
      <c r="J110" s="206">
        <f>J498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202</v>
      </c>
      <c r="E111" s="204"/>
      <c r="F111" s="204"/>
      <c r="G111" s="204"/>
      <c r="H111" s="204"/>
      <c r="I111" s="205"/>
      <c r="J111" s="206">
        <f>J523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204</v>
      </c>
      <c r="E112" s="204"/>
      <c r="F112" s="204"/>
      <c r="G112" s="204"/>
      <c r="H112" s="204"/>
      <c r="I112" s="205"/>
      <c r="J112" s="206">
        <f>J526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205</v>
      </c>
      <c r="E113" s="204"/>
      <c r="F113" s="204"/>
      <c r="G113" s="204"/>
      <c r="H113" s="204"/>
      <c r="I113" s="205"/>
      <c r="J113" s="206">
        <f>J529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206</v>
      </c>
      <c r="E114" s="204"/>
      <c r="F114" s="204"/>
      <c r="G114" s="204"/>
      <c r="H114" s="204"/>
      <c r="I114" s="205"/>
      <c r="J114" s="206">
        <f>J532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208</v>
      </c>
      <c r="E115" s="204"/>
      <c r="F115" s="204"/>
      <c r="G115" s="204"/>
      <c r="H115" s="204"/>
      <c r="I115" s="205"/>
      <c r="J115" s="206">
        <f>J535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209</v>
      </c>
      <c r="E116" s="204"/>
      <c r="F116" s="204"/>
      <c r="G116" s="204"/>
      <c r="H116" s="204"/>
      <c r="I116" s="205"/>
      <c r="J116" s="206">
        <f>J544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211</v>
      </c>
      <c r="E117" s="204"/>
      <c r="F117" s="204"/>
      <c r="G117" s="204"/>
      <c r="H117" s="204"/>
      <c r="I117" s="205"/>
      <c r="J117" s="206">
        <f>J551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1"/>
      <c r="C118" s="202"/>
      <c r="D118" s="203" t="s">
        <v>213</v>
      </c>
      <c r="E118" s="204"/>
      <c r="F118" s="204"/>
      <c r="G118" s="204"/>
      <c r="H118" s="204"/>
      <c r="I118" s="205"/>
      <c r="J118" s="206">
        <f>J590</f>
        <v>0</v>
      </c>
      <c r="K118" s="20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1"/>
      <c r="C119" s="202"/>
      <c r="D119" s="203" t="s">
        <v>214</v>
      </c>
      <c r="E119" s="204"/>
      <c r="F119" s="204"/>
      <c r="G119" s="204"/>
      <c r="H119" s="204"/>
      <c r="I119" s="205"/>
      <c r="J119" s="206">
        <f>J633</f>
        <v>0</v>
      </c>
      <c r="K119" s="20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1"/>
      <c r="C120" s="202"/>
      <c r="D120" s="203" t="s">
        <v>215</v>
      </c>
      <c r="E120" s="204"/>
      <c r="F120" s="204"/>
      <c r="G120" s="204"/>
      <c r="H120" s="204"/>
      <c r="I120" s="205"/>
      <c r="J120" s="206">
        <f>J679</f>
        <v>0</v>
      </c>
      <c r="K120" s="20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4"/>
      <c r="C121" s="195"/>
      <c r="D121" s="196" t="s">
        <v>216</v>
      </c>
      <c r="E121" s="197"/>
      <c r="F121" s="197"/>
      <c r="G121" s="197"/>
      <c r="H121" s="197"/>
      <c r="I121" s="198"/>
      <c r="J121" s="199">
        <f>J737</f>
        <v>0</v>
      </c>
      <c r="K121" s="195"/>
      <c r="L121" s="200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201"/>
      <c r="C122" s="202"/>
      <c r="D122" s="203" t="s">
        <v>217</v>
      </c>
      <c r="E122" s="204"/>
      <c r="F122" s="204"/>
      <c r="G122" s="204"/>
      <c r="H122" s="204"/>
      <c r="I122" s="205"/>
      <c r="J122" s="206">
        <f>J738</f>
        <v>0</v>
      </c>
      <c r="K122" s="20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184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187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110</v>
      </c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88" t="str">
        <f>E7</f>
        <v>Požární zbrojnice a OÚ</v>
      </c>
      <c r="F132" s="33"/>
      <c r="G132" s="33"/>
      <c r="H132" s="33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100</v>
      </c>
      <c r="D133" s="41"/>
      <c r="E133" s="41"/>
      <c r="F133" s="41"/>
      <c r="G133" s="41"/>
      <c r="H133" s="41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2020047-03 - Obecní úřad - nezapočitatelné náklady</v>
      </c>
      <c r="F134" s="41"/>
      <c r="G134" s="41"/>
      <c r="H134" s="41"/>
      <c r="I134" s="145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14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>Staré Místo</v>
      </c>
      <c r="G136" s="41"/>
      <c r="H136" s="41"/>
      <c r="I136" s="148" t="s">
        <v>22</v>
      </c>
      <c r="J136" s="80" t="str">
        <f>IF(J12="","",J12)</f>
        <v>1. 9. 2020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5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OÚ Staré Místo</v>
      </c>
      <c r="G138" s="41"/>
      <c r="H138" s="41"/>
      <c r="I138" s="148" t="s">
        <v>31</v>
      </c>
      <c r="J138" s="37" t="str">
        <f>E21</f>
        <v>Ing. Milan Pour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25.65" customHeight="1">
      <c r="A139" s="39"/>
      <c r="B139" s="40"/>
      <c r="C139" s="33" t="s">
        <v>29</v>
      </c>
      <c r="D139" s="41"/>
      <c r="E139" s="41"/>
      <c r="F139" s="28" t="str">
        <f>IF(E18="","",E18)</f>
        <v>Vyplň údaj</v>
      </c>
      <c r="G139" s="41"/>
      <c r="H139" s="41"/>
      <c r="I139" s="148" t="s">
        <v>35</v>
      </c>
      <c r="J139" s="37" t="str">
        <f>E24</f>
        <v>Ing. Ladislav Kopecký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145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208"/>
      <c r="B141" s="209"/>
      <c r="C141" s="210" t="s">
        <v>111</v>
      </c>
      <c r="D141" s="211" t="s">
        <v>64</v>
      </c>
      <c r="E141" s="211" t="s">
        <v>60</v>
      </c>
      <c r="F141" s="211" t="s">
        <v>61</v>
      </c>
      <c r="G141" s="211" t="s">
        <v>112</v>
      </c>
      <c r="H141" s="211" t="s">
        <v>113</v>
      </c>
      <c r="I141" s="212" t="s">
        <v>114</v>
      </c>
      <c r="J141" s="213" t="s">
        <v>104</v>
      </c>
      <c r="K141" s="214" t="s">
        <v>115</v>
      </c>
      <c r="L141" s="215"/>
      <c r="M141" s="101" t="s">
        <v>1</v>
      </c>
      <c r="N141" s="102" t="s">
        <v>43</v>
      </c>
      <c r="O141" s="102" t="s">
        <v>116</v>
      </c>
      <c r="P141" s="102" t="s">
        <v>117</v>
      </c>
      <c r="Q141" s="102" t="s">
        <v>118</v>
      </c>
      <c r="R141" s="102" t="s">
        <v>119</v>
      </c>
      <c r="S141" s="102" t="s">
        <v>120</v>
      </c>
      <c r="T141" s="103" t="s">
        <v>121</v>
      </c>
      <c r="U141" s="208"/>
      <c r="V141" s="208"/>
      <c r="W141" s="208"/>
      <c r="X141" s="208"/>
      <c r="Y141" s="208"/>
      <c r="Z141" s="208"/>
      <c r="AA141" s="208"/>
      <c r="AB141" s="208"/>
      <c r="AC141" s="208"/>
      <c r="AD141" s="208"/>
      <c r="AE141" s="208"/>
    </row>
    <row r="142" s="2" customFormat="1" ht="22.8" customHeight="1">
      <c r="A142" s="39"/>
      <c r="B142" s="40"/>
      <c r="C142" s="108" t="s">
        <v>122</v>
      </c>
      <c r="D142" s="41"/>
      <c r="E142" s="41"/>
      <c r="F142" s="41"/>
      <c r="G142" s="41"/>
      <c r="H142" s="41"/>
      <c r="I142" s="145"/>
      <c r="J142" s="216">
        <f>BK142</f>
        <v>0</v>
      </c>
      <c r="K142" s="41"/>
      <c r="L142" s="45"/>
      <c r="M142" s="104"/>
      <c r="N142" s="217"/>
      <c r="O142" s="105"/>
      <c r="P142" s="218">
        <f>P143+P456+P737</f>
        <v>0</v>
      </c>
      <c r="Q142" s="105"/>
      <c r="R142" s="218">
        <f>R143+R456+R737</f>
        <v>393.4708433400001</v>
      </c>
      <c r="S142" s="105"/>
      <c r="T142" s="219">
        <f>T143+T456+T737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78</v>
      </c>
      <c r="AU142" s="18" t="s">
        <v>106</v>
      </c>
      <c r="BK142" s="220">
        <f>BK143+BK456+BK737</f>
        <v>0</v>
      </c>
    </row>
    <row r="143" s="12" customFormat="1" ht="25.92" customHeight="1">
      <c r="A143" s="12"/>
      <c r="B143" s="221"/>
      <c r="C143" s="222"/>
      <c r="D143" s="223" t="s">
        <v>78</v>
      </c>
      <c r="E143" s="224" t="s">
        <v>123</v>
      </c>
      <c r="F143" s="224" t="s">
        <v>124</v>
      </c>
      <c r="G143" s="222"/>
      <c r="H143" s="222"/>
      <c r="I143" s="225"/>
      <c r="J143" s="226">
        <f>BK143</f>
        <v>0</v>
      </c>
      <c r="K143" s="222"/>
      <c r="L143" s="227"/>
      <c r="M143" s="228"/>
      <c r="N143" s="229"/>
      <c r="O143" s="229"/>
      <c r="P143" s="230">
        <f>P144+P167+P215+P257+P283+P428+P453</f>
        <v>0</v>
      </c>
      <c r="Q143" s="229"/>
      <c r="R143" s="230">
        <f>R144+R167+R215+R257+R283+R428+R453</f>
        <v>381.78303456000009</v>
      </c>
      <c r="S143" s="229"/>
      <c r="T143" s="231">
        <f>T144+T167+T215+T257+T283+T428+T453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2" t="s">
        <v>87</v>
      </c>
      <c r="AT143" s="233" t="s">
        <v>78</v>
      </c>
      <c r="AU143" s="233" t="s">
        <v>79</v>
      </c>
      <c r="AY143" s="232" t="s">
        <v>125</v>
      </c>
      <c r="BK143" s="234">
        <f>BK144+BK167+BK215+BK257+BK283+BK428+BK453</f>
        <v>0</v>
      </c>
    </row>
    <row r="144" s="12" customFormat="1" ht="22.8" customHeight="1">
      <c r="A144" s="12"/>
      <c r="B144" s="221"/>
      <c r="C144" s="222"/>
      <c r="D144" s="223" t="s">
        <v>78</v>
      </c>
      <c r="E144" s="235" t="s">
        <v>87</v>
      </c>
      <c r="F144" s="235" t="s">
        <v>218</v>
      </c>
      <c r="G144" s="222"/>
      <c r="H144" s="222"/>
      <c r="I144" s="225"/>
      <c r="J144" s="236">
        <f>BK144</f>
        <v>0</v>
      </c>
      <c r="K144" s="222"/>
      <c r="L144" s="227"/>
      <c r="M144" s="228"/>
      <c r="N144" s="229"/>
      <c r="O144" s="229"/>
      <c r="P144" s="230">
        <f>SUM(P145:P166)</f>
        <v>0</v>
      </c>
      <c r="Q144" s="229"/>
      <c r="R144" s="230">
        <f>SUM(R145:R166)</f>
        <v>0</v>
      </c>
      <c r="S144" s="229"/>
      <c r="T144" s="231">
        <f>SUM(T145:T166)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2" t="s">
        <v>87</v>
      </c>
      <c r="AT144" s="233" t="s">
        <v>78</v>
      </c>
      <c r="AU144" s="233" t="s">
        <v>87</v>
      </c>
      <c r="AY144" s="232" t="s">
        <v>125</v>
      </c>
      <c r="BK144" s="234">
        <f>SUM(BK145:BK166)</f>
        <v>0</v>
      </c>
    </row>
    <row r="145" s="2" customFormat="1" ht="21.75" customHeight="1">
      <c r="A145" s="39"/>
      <c r="B145" s="40"/>
      <c r="C145" s="237" t="s">
        <v>87</v>
      </c>
      <c r="D145" s="237" t="s">
        <v>128</v>
      </c>
      <c r="E145" s="238" t="s">
        <v>230</v>
      </c>
      <c r="F145" s="239" t="s">
        <v>231</v>
      </c>
      <c r="G145" s="240" t="s">
        <v>131</v>
      </c>
      <c r="H145" s="241">
        <v>23.399999999999999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44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132</v>
      </c>
      <c r="AT145" s="249" t="s">
        <v>128</v>
      </c>
      <c r="AU145" s="249" t="s">
        <v>89</v>
      </c>
      <c r="AY145" s="18" t="s">
        <v>125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87</v>
      </c>
      <c r="BK145" s="250">
        <f>ROUND(I145*H145,2)</f>
        <v>0</v>
      </c>
      <c r="BL145" s="18" t="s">
        <v>132</v>
      </c>
      <c r="BM145" s="249" t="s">
        <v>232</v>
      </c>
    </row>
    <row r="146" s="2" customFormat="1">
      <c r="A146" s="39"/>
      <c r="B146" s="40"/>
      <c r="C146" s="41"/>
      <c r="D146" s="251" t="s">
        <v>134</v>
      </c>
      <c r="E146" s="41"/>
      <c r="F146" s="252" t="s">
        <v>233</v>
      </c>
      <c r="G146" s="41"/>
      <c r="H146" s="41"/>
      <c r="I146" s="145"/>
      <c r="J146" s="41"/>
      <c r="K146" s="41"/>
      <c r="L146" s="45"/>
      <c r="M146" s="253"/>
      <c r="N146" s="25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89</v>
      </c>
    </row>
    <row r="147" s="13" customFormat="1">
      <c r="A147" s="13"/>
      <c r="B147" s="255"/>
      <c r="C147" s="256"/>
      <c r="D147" s="251" t="s">
        <v>136</v>
      </c>
      <c r="E147" s="257" t="s">
        <v>1</v>
      </c>
      <c r="F147" s="258" t="s">
        <v>1635</v>
      </c>
      <c r="G147" s="256"/>
      <c r="H147" s="259">
        <v>18.067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5" t="s">
        <v>136</v>
      </c>
      <c r="AU147" s="265" t="s">
        <v>89</v>
      </c>
      <c r="AV147" s="13" t="s">
        <v>89</v>
      </c>
      <c r="AW147" s="13" t="s">
        <v>34</v>
      </c>
      <c r="AX147" s="13" t="s">
        <v>79</v>
      </c>
      <c r="AY147" s="265" t="s">
        <v>125</v>
      </c>
    </row>
    <row r="148" s="13" customFormat="1">
      <c r="A148" s="13"/>
      <c r="B148" s="255"/>
      <c r="C148" s="256"/>
      <c r="D148" s="251" t="s">
        <v>136</v>
      </c>
      <c r="E148" s="257" t="s">
        <v>1</v>
      </c>
      <c r="F148" s="258" t="s">
        <v>1636</v>
      </c>
      <c r="G148" s="256"/>
      <c r="H148" s="259">
        <v>5.3330000000000002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5" t="s">
        <v>136</v>
      </c>
      <c r="AU148" s="265" t="s">
        <v>89</v>
      </c>
      <c r="AV148" s="13" t="s">
        <v>89</v>
      </c>
      <c r="AW148" s="13" t="s">
        <v>34</v>
      </c>
      <c r="AX148" s="13" t="s">
        <v>79</v>
      </c>
      <c r="AY148" s="265" t="s">
        <v>125</v>
      </c>
    </row>
    <row r="149" s="14" customFormat="1">
      <c r="A149" s="14"/>
      <c r="B149" s="266"/>
      <c r="C149" s="267"/>
      <c r="D149" s="251" t="s">
        <v>136</v>
      </c>
      <c r="E149" s="268" t="s">
        <v>1</v>
      </c>
      <c r="F149" s="269" t="s">
        <v>167</v>
      </c>
      <c r="G149" s="267"/>
      <c r="H149" s="270">
        <v>23.399999999999999</v>
      </c>
      <c r="I149" s="271"/>
      <c r="J149" s="267"/>
      <c r="K149" s="267"/>
      <c r="L149" s="272"/>
      <c r="M149" s="273"/>
      <c r="N149" s="274"/>
      <c r="O149" s="274"/>
      <c r="P149" s="274"/>
      <c r="Q149" s="274"/>
      <c r="R149" s="274"/>
      <c r="S149" s="274"/>
      <c r="T149" s="27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6" t="s">
        <v>136</v>
      </c>
      <c r="AU149" s="276" t="s">
        <v>89</v>
      </c>
      <c r="AV149" s="14" t="s">
        <v>132</v>
      </c>
      <c r="AW149" s="14" t="s">
        <v>34</v>
      </c>
      <c r="AX149" s="14" t="s">
        <v>87</v>
      </c>
      <c r="AY149" s="276" t="s">
        <v>125</v>
      </c>
    </row>
    <row r="150" s="2" customFormat="1" ht="21.75" customHeight="1">
      <c r="A150" s="39"/>
      <c r="B150" s="40"/>
      <c r="C150" s="237" t="s">
        <v>89</v>
      </c>
      <c r="D150" s="237" t="s">
        <v>128</v>
      </c>
      <c r="E150" s="238" t="s">
        <v>236</v>
      </c>
      <c r="F150" s="239" t="s">
        <v>237</v>
      </c>
      <c r="G150" s="240" t="s">
        <v>131</v>
      </c>
      <c r="H150" s="241">
        <v>23.399999999999999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44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132</v>
      </c>
      <c r="AT150" s="249" t="s">
        <v>128</v>
      </c>
      <c r="AU150" s="249" t="s">
        <v>89</v>
      </c>
      <c r="AY150" s="18" t="s">
        <v>125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87</v>
      </c>
      <c r="BK150" s="250">
        <f>ROUND(I150*H150,2)</f>
        <v>0</v>
      </c>
      <c r="BL150" s="18" t="s">
        <v>132</v>
      </c>
      <c r="BM150" s="249" t="s">
        <v>238</v>
      </c>
    </row>
    <row r="151" s="2" customFormat="1">
      <c r="A151" s="39"/>
      <c r="B151" s="40"/>
      <c r="C151" s="41"/>
      <c r="D151" s="251" t="s">
        <v>134</v>
      </c>
      <c r="E151" s="41"/>
      <c r="F151" s="252" t="s">
        <v>239</v>
      </c>
      <c r="G151" s="41"/>
      <c r="H151" s="41"/>
      <c r="I151" s="145"/>
      <c r="J151" s="41"/>
      <c r="K151" s="41"/>
      <c r="L151" s="45"/>
      <c r="M151" s="253"/>
      <c r="N151" s="25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89</v>
      </c>
    </row>
    <row r="152" s="13" customFormat="1">
      <c r="A152" s="13"/>
      <c r="B152" s="255"/>
      <c r="C152" s="256"/>
      <c r="D152" s="251" t="s">
        <v>136</v>
      </c>
      <c r="E152" s="257" t="s">
        <v>1</v>
      </c>
      <c r="F152" s="258" t="s">
        <v>1635</v>
      </c>
      <c r="G152" s="256"/>
      <c r="H152" s="259">
        <v>18.067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5" t="s">
        <v>136</v>
      </c>
      <c r="AU152" s="265" t="s">
        <v>89</v>
      </c>
      <c r="AV152" s="13" t="s">
        <v>89</v>
      </c>
      <c r="AW152" s="13" t="s">
        <v>34</v>
      </c>
      <c r="AX152" s="13" t="s">
        <v>79</v>
      </c>
      <c r="AY152" s="265" t="s">
        <v>125</v>
      </c>
    </row>
    <row r="153" s="13" customFormat="1">
      <c r="A153" s="13"/>
      <c r="B153" s="255"/>
      <c r="C153" s="256"/>
      <c r="D153" s="251" t="s">
        <v>136</v>
      </c>
      <c r="E153" s="257" t="s">
        <v>1</v>
      </c>
      <c r="F153" s="258" t="s">
        <v>1636</v>
      </c>
      <c r="G153" s="256"/>
      <c r="H153" s="259">
        <v>5.3330000000000002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5" t="s">
        <v>136</v>
      </c>
      <c r="AU153" s="265" t="s">
        <v>89</v>
      </c>
      <c r="AV153" s="13" t="s">
        <v>89</v>
      </c>
      <c r="AW153" s="13" t="s">
        <v>34</v>
      </c>
      <c r="AX153" s="13" t="s">
        <v>79</v>
      </c>
      <c r="AY153" s="265" t="s">
        <v>125</v>
      </c>
    </row>
    <row r="154" s="14" customFormat="1">
      <c r="A154" s="14"/>
      <c r="B154" s="266"/>
      <c r="C154" s="267"/>
      <c r="D154" s="251" t="s">
        <v>136</v>
      </c>
      <c r="E154" s="268" t="s">
        <v>1</v>
      </c>
      <c r="F154" s="269" t="s">
        <v>167</v>
      </c>
      <c r="G154" s="267"/>
      <c r="H154" s="270">
        <v>23.399999999999999</v>
      </c>
      <c r="I154" s="271"/>
      <c r="J154" s="267"/>
      <c r="K154" s="267"/>
      <c r="L154" s="272"/>
      <c r="M154" s="273"/>
      <c r="N154" s="274"/>
      <c r="O154" s="274"/>
      <c r="P154" s="274"/>
      <c r="Q154" s="274"/>
      <c r="R154" s="274"/>
      <c r="S154" s="274"/>
      <c r="T154" s="27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6" t="s">
        <v>136</v>
      </c>
      <c r="AU154" s="276" t="s">
        <v>89</v>
      </c>
      <c r="AV154" s="14" t="s">
        <v>132</v>
      </c>
      <c r="AW154" s="14" t="s">
        <v>34</v>
      </c>
      <c r="AX154" s="14" t="s">
        <v>87</v>
      </c>
      <c r="AY154" s="276" t="s">
        <v>125</v>
      </c>
    </row>
    <row r="155" s="2" customFormat="1" ht="21.75" customHeight="1">
      <c r="A155" s="39"/>
      <c r="B155" s="40"/>
      <c r="C155" s="237" t="s">
        <v>145</v>
      </c>
      <c r="D155" s="237" t="s">
        <v>128</v>
      </c>
      <c r="E155" s="238" t="s">
        <v>240</v>
      </c>
      <c r="F155" s="239" t="s">
        <v>241</v>
      </c>
      <c r="G155" s="240" t="s">
        <v>131</v>
      </c>
      <c r="H155" s="241">
        <v>117.33799999999999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44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132</v>
      </c>
      <c r="AT155" s="249" t="s">
        <v>128</v>
      </c>
      <c r="AU155" s="249" t="s">
        <v>89</v>
      </c>
      <c r="AY155" s="18" t="s">
        <v>125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87</v>
      </c>
      <c r="BK155" s="250">
        <f>ROUND(I155*H155,2)</f>
        <v>0</v>
      </c>
      <c r="BL155" s="18" t="s">
        <v>132</v>
      </c>
      <c r="BM155" s="249" t="s">
        <v>1637</v>
      </c>
    </row>
    <row r="156" s="2" customFormat="1">
      <c r="A156" s="39"/>
      <c r="B156" s="40"/>
      <c r="C156" s="41"/>
      <c r="D156" s="251" t="s">
        <v>134</v>
      </c>
      <c r="E156" s="41"/>
      <c r="F156" s="252" t="s">
        <v>243</v>
      </c>
      <c r="G156" s="41"/>
      <c r="H156" s="41"/>
      <c r="I156" s="145"/>
      <c r="J156" s="41"/>
      <c r="K156" s="41"/>
      <c r="L156" s="45"/>
      <c r="M156" s="253"/>
      <c r="N156" s="25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89</v>
      </c>
    </row>
    <row r="157" s="13" customFormat="1">
      <c r="A157" s="13"/>
      <c r="B157" s="255"/>
      <c r="C157" s="256"/>
      <c r="D157" s="251" t="s">
        <v>136</v>
      </c>
      <c r="E157" s="257" t="s">
        <v>1</v>
      </c>
      <c r="F157" s="258" t="s">
        <v>1638</v>
      </c>
      <c r="G157" s="256"/>
      <c r="H157" s="259">
        <v>23.399999999999999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5" t="s">
        <v>136</v>
      </c>
      <c r="AU157" s="265" t="s">
        <v>89</v>
      </c>
      <c r="AV157" s="13" t="s">
        <v>89</v>
      </c>
      <c r="AW157" s="13" t="s">
        <v>34</v>
      </c>
      <c r="AX157" s="13" t="s">
        <v>79</v>
      </c>
      <c r="AY157" s="265" t="s">
        <v>125</v>
      </c>
    </row>
    <row r="158" s="13" customFormat="1">
      <c r="A158" s="13"/>
      <c r="B158" s="255"/>
      <c r="C158" s="256"/>
      <c r="D158" s="251" t="s">
        <v>136</v>
      </c>
      <c r="E158" s="257" t="s">
        <v>1</v>
      </c>
      <c r="F158" s="258" t="s">
        <v>1639</v>
      </c>
      <c r="G158" s="256"/>
      <c r="H158" s="259">
        <v>23.399999999999999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5" t="s">
        <v>136</v>
      </c>
      <c r="AU158" s="265" t="s">
        <v>89</v>
      </c>
      <c r="AV158" s="13" t="s">
        <v>89</v>
      </c>
      <c r="AW158" s="13" t="s">
        <v>34</v>
      </c>
      <c r="AX158" s="13" t="s">
        <v>79</v>
      </c>
      <c r="AY158" s="265" t="s">
        <v>125</v>
      </c>
    </row>
    <row r="159" s="13" customFormat="1">
      <c r="A159" s="13"/>
      <c r="B159" s="255"/>
      <c r="C159" s="256"/>
      <c r="D159" s="251" t="s">
        <v>136</v>
      </c>
      <c r="E159" s="257" t="s">
        <v>1</v>
      </c>
      <c r="F159" s="258" t="s">
        <v>1640</v>
      </c>
      <c r="G159" s="256"/>
      <c r="H159" s="259">
        <v>11.869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5" t="s">
        <v>136</v>
      </c>
      <c r="AU159" s="265" t="s">
        <v>89</v>
      </c>
      <c r="AV159" s="13" t="s">
        <v>89</v>
      </c>
      <c r="AW159" s="13" t="s">
        <v>34</v>
      </c>
      <c r="AX159" s="13" t="s">
        <v>79</v>
      </c>
      <c r="AY159" s="265" t="s">
        <v>125</v>
      </c>
    </row>
    <row r="160" s="15" customFormat="1">
      <c r="A160" s="15"/>
      <c r="B160" s="281"/>
      <c r="C160" s="282"/>
      <c r="D160" s="251" t="s">
        <v>136</v>
      </c>
      <c r="E160" s="283" t="s">
        <v>1</v>
      </c>
      <c r="F160" s="284" t="s">
        <v>247</v>
      </c>
      <c r="G160" s="282"/>
      <c r="H160" s="285">
        <v>58.668999999999997</v>
      </c>
      <c r="I160" s="286"/>
      <c r="J160" s="282"/>
      <c r="K160" s="282"/>
      <c r="L160" s="287"/>
      <c r="M160" s="288"/>
      <c r="N160" s="289"/>
      <c r="O160" s="289"/>
      <c r="P160" s="289"/>
      <c r="Q160" s="289"/>
      <c r="R160" s="289"/>
      <c r="S160" s="289"/>
      <c r="T160" s="29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91" t="s">
        <v>136</v>
      </c>
      <c r="AU160" s="291" t="s">
        <v>89</v>
      </c>
      <c r="AV160" s="15" t="s">
        <v>145</v>
      </c>
      <c r="AW160" s="15" t="s">
        <v>34</v>
      </c>
      <c r="AX160" s="15" t="s">
        <v>79</v>
      </c>
      <c r="AY160" s="291" t="s">
        <v>125</v>
      </c>
    </row>
    <row r="161" s="13" customFormat="1">
      <c r="A161" s="13"/>
      <c r="B161" s="255"/>
      <c r="C161" s="256"/>
      <c r="D161" s="251" t="s">
        <v>136</v>
      </c>
      <c r="E161" s="257" t="s">
        <v>1</v>
      </c>
      <c r="F161" s="258" t="s">
        <v>1641</v>
      </c>
      <c r="G161" s="256"/>
      <c r="H161" s="259">
        <v>58.668999999999997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5" t="s">
        <v>136</v>
      </c>
      <c r="AU161" s="265" t="s">
        <v>89</v>
      </c>
      <c r="AV161" s="13" t="s">
        <v>89</v>
      </c>
      <c r="AW161" s="13" t="s">
        <v>34</v>
      </c>
      <c r="AX161" s="13" t="s">
        <v>79</v>
      </c>
      <c r="AY161" s="265" t="s">
        <v>125</v>
      </c>
    </row>
    <row r="162" s="14" customFormat="1">
      <c r="A162" s="14"/>
      <c r="B162" s="266"/>
      <c r="C162" s="267"/>
      <c r="D162" s="251" t="s">
        <v>136</v>
      </c>
      <c r="E162" s="268" t="s">
        <v>1</v>
      </c>
      <c r="F162" s="269" t="s">
        <v>167</v>
      </c>
      <c r="G162" s="267"/>
      <c r="H162" s="270">
        <v>117.33799999999999</v>
      </c>
      <c r="I162" s="271"/>
      <c r="J162" s="267"/>
      <c r="K162" s="267"/>
      <c r="L162" s="272"/>
      <c r="M162" s="273"/>
      <c r="N162" s="274"/>
      <c r="O162" s="274"/>
      <c r="P162" s="274"/>
      <c r="Q162" s="274"/>
      <c r="R162" s="274"/>
      <c r="S162" s="274"/>
      <c r="T162" s="27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6" t="s">
        <v>136</v>
      </c>
      <c r="AU162" s="276" t="s">
        <v>89</v>
      </c>
      <c r="AV162" s="14" t="s">
        <v>132</v>
      </c>
      <c r="AW162" s="14" t="s">
        <v>34</v>
      </c>
      <c r="AX162" s="14" t="s">
        <v>87</v>
      </c>
      <c r="AY162" s="276" t="s">
        <v>125</v>
      </c>
    </row>
    <row r="163" s="2" customFormat="1" ht="21.75" customHeight="1">
      <c r="A163" s="39"/>
      <c r="B163" s="40"/>
      <c r="C163" s="237" t="s">
        <v>132</v>
      </c>
      <c r="D163" s="237" t="s">
        <v>128</v>
      </c>
      <c r="E163" s="238" t="s">
        <v>249</v>
      </c>
      <c r="F163" s="239" t="s">
        <v>250</v>
      </c>
      <c r="G163" s="240" t="s">
        <v>131</v>
      </c>
      <c r="H163" s="241">
        <v>306.375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44</v>
      </c>
      <c r="O163" s="92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132</v>
      </c>
      <c r="AT163" s="249" t="s">
        <v>128</v>
      </c>
      <c r="AU163" s="249" t="s">
        <v>89</v>
      </c>
      <c r="AY163" s="18" t="s">
        <v>125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87</v>
      </c>
      <c r="BK163" s="250">
        <f>ROUND(I163*H163,2)</f>
        <v>0</v>
      </c>
      <c r="BL163" s="18" t="s">
        <v>132</v>
      </c>
      <c r="BM163" s="249" t="s">
        <v>1642</v>
      </c>
    </row>
    <row r="164" s="2" customFormat="1">
      <c r="A164" s="39"/>
      <c r="B164" s="40"/>
      <c r="C164" s="41"/>
      <c r="D164" s="251" t="s">
        <v>134</v>
      </c>
      <c r="E164" s="41"/>
      <c r="F164" s="252" t="s">
        <v>252</v>
      </c>
      <c r="G164" s="41"/>
      <c r="H164" s="41"/>
      <c r="I164" s="145"/>
      <c r="J164" s="41"/>
      <c r="K164" s="41"/>
      <c r="L164" s="45"/>
      <c r="M164" s="253"/>
      <c r="N164" s="25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89</v>
      </c>
    </row>
    <row r="165" s="13" customFormat="1">
      <c r="A165" s="13"/>
      <c r="B165" s="255"/>
      <c r="C165" s="256"/>
      <c r="D165" s="251" t="s">
        <v>136</v>
      </c>
      <c r="E165" s="257" t="s">
        <v>1</v>
      </c>
      <c r="F165" s="258" t="s">
        <v>1643</v>
      </c>
      <c r="G165" s="256"/>
      <c r="H165" s="259">
        <v>306.375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5" t="s">
        <v>136</v>
      </c>
      <c r="AU165" s="265" t="s">
        <v>89</v>
      </c>
      <c r="AV165" s="13" t="s">
        <v>89</v>
      </c>
      <c r="AW165" s="13" t="s">
        <v>34</v>
      </c>
      <c r="AX165" s="13" t="s">
        <v>79</v>
      </c>
      <c r="AY165" s="265" t="s">
        <v>125</v>
      </c>
    </row>
    <row r="166" s="14" customFormat="1">
      <c r="A166" s="14"/>
      <c r="B166" s="266"/>
      <c r="C166" s="267"/>
      <c r="D166" s="251" t="s">
        <v>136</v>
      </c>
      <c r="E166" s="268" t="s">
        <v>1</v>
      </c>
      <c r="F166" s="269" t="s">
        <v>167</v>
      </c>
      <c r="G166" s="267"/>
      <c r="H166" s="270">
        <v>306.375</v>
      </c>
      <c r="I166" s="271"/>
      <c r="J166" s="267"/>
      <c r="K166" s="267"/>
      <c r="L166" s="272"/>
      <c r="M166" s="273"/>
      <c r="N166" s="274"/>
      <c r="O166" s="274"/>
      <c r="P166" s="274"/>
      <c r="Q166" s="274"/>
      <c r="R166" s="274"/>
      <c r="S166" s="274"/>
      <c r="T166" s="27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6" t="s">
        <v>136</v>
      </c>
      <c r="AU166" s="276" t="s">
        <v>89</v>
      </c>
      <c r="AV166" s="14" t="s">
        <v>132</v>
      </c>
      <c r="AW166" s="14" t="s">
        <v>34</v>
      </c>
      <c r="AX166" s="14" t="s">
        <v>87</v>
      </c>
      <c r="AY166" s="276" t="s">
        <v>125</v>
      </c>
    </row>
    <row r="167" s="12" customFormat="1" ht="22.8" customHeight="1">
      <c r="A167" s="12"/>
      <c r="B167" s="221"/>
      <c r="C167" s="222"/>
      <c r="D167" s="223" t="s">
        <v>78</v>
      </c>
      <c r="E167" s="235" t="s">
        <v>89</v>
      </c>
      <c r="F167" s="235" t="s">
        <v>256</v>
      </c>
      <c r="G167" s="222"/>
      <c r="H167" s="222"/>
      <c r="I167" s="225"/>
      <c r="J167" s="236">
        <f>BK167</f>
        <v>0</v>
      </c>
      <c r="K167" s="222"/>
      <c r="L167" s="227"/>
      <c r="M167" s="228"/>
      <c r="N167" s="229"/>
      <c r="O167" s="229"/>
      <c r="P167" s="230">
        <f>SUM(P168:P214)</f>
        <v>0</v>
      </c>
      <c r="Q167" s="229"/>
      <c r="R167" s="230">
        <f>SUM(R168:R214)</f>
        <v>276.36648389000004</v>
      </c>
      <c r="S167" s="229"/>
      <c r="T167" s="231">
        <f>SUM(T168:T214)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2" t="s">
        <v>87</v>
      </c>
      <c r="AT167" s="233" t="s">
        <v>78</v>
      </c>
      <c r="AU167" s="233" t="s">
        <v>87</v>
      </c>
      <c r="AY167" s="232" t="s">
        <v>125</v>
      </c>
      <c r="BK167" s="234">
        <f>SUM(BK168:BK214)</f>
        <v>0</v>
      </c>
    </row>
    <row r="168" s="2" customFormat="1" ht="21.75" customHeight="1">
      <c r="A168" s="39"/>
      <c r="B168" s="40"/>
      <c r="C168" s="237" t="s">
        <v>154</v>
      </c>
      <c r="D168" s="237" t="s">
        <v>128</v>
      </c>
      <c r="E168" s="238" t="s">
        <v>257</v>
      </c>
      <c r="F168" s="239" t="s">
        <v>258</v>
      </c>
      <c r="G168" s="240" t="s">
        <v>259</v>
      </c>
      <c r="H168" s="241">
        <v>42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44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132</v>
      </c>
      <c r="AT168" s="249" t="s">
        <v>128</v>
      </c>
      <c r="AU168" s="249" t="s">
        <v>89</v>
      </c>
      <c r="AY168" s="18" t="s">
        <v>125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87</v>
      </c>
      <c r="BK168" s="250">
        <f>ROUND(I168*H168,2)</f>
        <v>0</v>
      </c>
      <c r="BL168" s="18" t="s">
        <v>132</v>
      </c>
      <c r="BM168" s="249" t="s">
        <v>1644</v>
      </c>
    </row>
    <row r="169" s="2" customFormat="1">
      <c r="A169" s="39"/>
      <c r="B169" s="40"/>
      <c r="C169" s="41"/>
      <c r="D169" s="251" t="s">
        <v>134</v>
      </c>
      <c r="E169" s="41"/>
      <c r="F169" s="252" t="s">
        <v>261</v>
      </c>
      <c r="G169" s="41"/>
      <c r="H169" s="41"/>
      <c r="I169" s="145"/>
      <c r="J169" s="41"/>
      <c r="K169" s="41"/>
      <c r="L169" s="45"/>
      <c r="M169" s="253"/>
      <c r="N169" s="25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89</v>
      </c>
    </row>
    <row r="170" s="13" customFormat="1">
      <c r="A170" s="13"/>
      <c r="B170" s="255"/>
      <c r="C170" s="256"/>
      <c r="D170" s="251" t="s">
        <v>136</v>
      </c>
      <c r="E170" s="257" t="s">
        <v>1</v>
      </c>
      <c r="F170" s="258" t="s">
        <v>1645</v>
      </c>
      <c r="G170" s="256"/>
      <c r="H170" s="259">
        <v>42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5" t="s">
        <v>136</v>
      </c>
      <c r="AU170" s="265" t="s">
        <v>89</v>
      </c>
      <c r="AV170" s="13" t="s">
        <v>89</v>
      </c>
      <c r="AW170" s="13" t="s">
        <v>34</v>
      </c>
      <c r="AX170" s="13" t="s">
        <v>87</v>
      </c>
      <c r="AY170" s="265" t="s">
        <v>125</v>
      </c>
    </row>
    <row r="171" s="2" customFormat="1" ht="16.5" customHeight="1">
      <c r="A171" s="39"/>
      <c r="B171" s="40"/>
      <c r="C171" s="292" t="s">
        <v>159</v>
      </c>
      <c r="D171" s="292" t="s">
        <v>263</v>
      </c>
      <c r="E171" s="293" t="s">
        <v>264</v>
      </c>
      <c r="F171" s="294" t="s">
        <v>265</v>
      </c>
      <c r="G171" s="295" t="s">
        <v>131</v>
      </c>
      <c r="H171" s="296">
        <v>13.055999999999999</v>
      </c>
      <c r="I171" s="297"/>
      <c r="J171" s="298">
        <f>ROUND(I171*H171,2)</f>
        <v>0</v>
      </c>
      <c r="K171" s="299"/>
      <c r="L171" s="300"/>
      <c r="M171" s="301" t="s">
        <v>1</v>
      </c>
      <c r="N171" s="302" t="s">
        <v>44</v>
      </c>
      <c r="O171" s="92"/>
      <c r="P171" s="247">
        <f>O171*H171</f>
        <v>0</v>
      </c>
      <c r="Q171" s="247">
        <v>2.4289999999999998</v>
      </c>
      <c r="R171" s="247">
        <f>Q171*H171</f>
        <v>31.713023999999997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174</v>
      </c>
      <c r="AT171" s="249" t="s">
        <v>263</v>
      </c>
      <c r="AU171" s="249" t="s">
        <v>89</v>
      </c>
      <c r="AY171" s="18" t="s">
        <v>125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87</v>
      </c>
      <c r="BK171" s="250">
        <f>ROUND(I171*H171,2)</f>
        <v>0</v>
      </c>
      <c r="BL171" s="18" t="s">
        <v>132</v>
      </c>
      <c r="BM171" s="249" t="s">
        <v>1646</v>
      </c>
    </row>
    <row r="172" s="2" customFormat="1">
      <c r="A172" s="39"/>
      <c r="B172" s="40"/>
      <c r="C172" s="41"/>
      <c r="D172" s="251" t="s">
        <v>134</v>
      </c>
      <c r="E172" s="41"/>
      <c r="F172" s="252" t="s">
        <v>265</v>
      </c>
      <c r="G172" s="41"/>
      <c r="H172" s="41"/>
      <c r="I172" s="145"/>
      <c r="J172" s="41"/>
      <c r="K172" s="41"/>
      <c r="L172" s="45"/>
      <c r="M172" s="253"/>
      <c r="N172" s="25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89</v>
      </c>
    </row>
    <row r="173" s="13" customFormat="1">
      <c r="A173" s="13"/>
      <c r="B173" s="255"/>
      <c r="C173" s="256"/>
      <c r="D173" s="251" t="s">
        <v>136</v>
      </c>
      <c r="E173" s="257" t="s">
        <v>1</v>
      </c>
      <c r="F173" s="258" t="s">
        <v>1647</v>
      </c>
      <c r="G173" s="256"/>
      <c r="H173" s="259">
        <v>11.869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5" t="s">
        <v>136</v>
      </c>
      <c r="AU173" s="265" t="s">
        <v>89</v>
      </c>
      <c r="AV173" s="13" t="s">
        <v>89</v>
      </c>
      <c r="AW173" s="13" t="s">
        <v>34</v>
      </c>
      <c r="AX173" s="13" t="s">
        <v>79</v>
      </c>
      <c r="AY173" s="265" t="s">
        <v>125</v>
      </c>
    </row>
    <row r="174" s="13" customFormat="1">
      <c r="A174" s="13"/>
      <c r="B174" s="255"/>
      <c r="C174" s="256"/>
      <c r="D174" s="251" t="s">
        <v>136</v>
      </c>
      <c r="E174" s="257" t="s">
        <v>1</v>
      </c>
      <c r="F174" s="258" t="s">
        <v>1648</v>
      </c>
      <c r="G174" s="256"/>
      <c r="H174" s="259">
        <v>1.1870000000000001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5" t="s">
        <v>136</v>
      </c>
      <c r="AU174" s="265" t="s">
        <v>89</v>
      </c>
      <c r="AV174" s="13" t="s">
        <v>89</v>
      </c>
      <c r="AW174" s="13" t="s">
        <v>34</v>
      </c>
      <c r="AX174" s="13" t="s">
        <v>79</v>
      </c>
      <c r="AY174" s="265" t="s">
        <v>125</v>
      </c>
    </row>
    <row r="175" s="14" customFormat="1">
      <c r="A175" s="14"/>
      <c r="B175" s="266"/>
      <c r="C175" s="267"/>
      <c r="D175" s="251" t="s">
        <v>136</v>
      </c>
      <c r="E175" s="268" t="s">
        <v>1</v>
      </c>
      <c r="F175" s="269" t="s">
        <v>167</v>
      </c>
      <c r="G175" s="267"/>
      <c r="H175" s="270">
        <v>13.055999999999999</v>
      </c>
      <c r="I175" s="271"/>
      <c r="J175" s="267"/>
      <c r="K175" s="267"/>
      <c r="L175" s="272"/>
      <c r="M175" s="273"/>
      <c r="N175" s="274"/>
      <c r="O175" s="274"/>
      <c r="P175" s="274"/>
      <c r="Q175" s="274"/>
      <c r="R175" s="274"/>
      <c r="S175" s="274"/>
      <c r="T175" s="27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6" t="s">
        <v>136</v>
      </c>
      <c r="AU175" s="276" t="s">
        <v>89</v>
      </c>
      <c r="AV175" s="14" t="s">
        <v>132</v>
      </c>
      <c r="AW175" s="14" t="s">
        <v>34</v>
      </c>
      <c r="AX175" s="14" t="s">
        <v>87</v>
      </c>
      <c r="AY175" s="276" t="s">
        <v>125</v>
      </c>
    </row>
    <row r="176" s="2" customFormat="1" ht="21.75" customHeight="1">
      <c r="A176" s="39"/>
      <c r="B176" s="40"/>
      <c r="C176" s="237" t="s">
        <v>169</v>
      </c>
      <c r="D176" s="237" t="s">
        <v>128</v>
      </c>
      <c r="E176" s="238" t="s">
        <v>269</v>
      </c>
      <c r="F176" s="239" t="s">
        <v>270</v>
      </c>
      <c r="G176" s="240" t="s">
        <v>142</v>
      </c>
      <c r="H176" s="241">
        <v>0.51300000000000001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44</v>
      </c>
      <c r="O176" s="92"/>
      <c r="P176" s="247">
        <f>O176*H176</f>
        <v>0</v>
      </c>
      <c r="Q176" s="247">
        <v>1.1133200000000001</v>
      </c>
      <c r="R176" s="247">
        <f>Q176*H176</f>
        <v>0.57113316000000003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132</v>
      </c>
      <c r="AT176" s="249" t="s">
        <v>128</v>
      </c>
      <c r="AU176" s="249" t="s">
        <v>89</v>
      </c>
      <c r="AY176" s="18" t="s">
        <v>125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87</v>
      </c>
      <c r="BK176" s="250">
        <f>ROUND(I176*H176,2)</f>
        <v>0</v>
      </c>
      <c r="BL176" s="18" t="s">
        <v>132</v>
      </c>
      <c r="BM176" s="249" t="s">
        <v>1649</v>
      </c>
    </row>
    <row r="177" s="2" customFormat="1">
      <c r="A177" s="39"/>
      <c r="B177" s="40"/>
      <c r="C177" s="41"/>
      <c r="D177" s="251" t="s">
        <v>134</v>
      </c>
      <c r="E177" s="41"/>
      <c r="F177" s="252" t="s">
        <v>272</v>
      </c>
      <c r="G177" s="41"/>
      <c r="H177" s="41"/>
      <c r="I177" s="145"/>
      <c r="J177" s="41"/>
      <c r="K177" s="41"/>
      <c r="L177" s="45"/>
      <c r="M177" s="253"/>
      <c r="N177" s="25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134</v>
      </c>
      <c r="AU177" s="18" t="s">
        <v>89</v>
      </c>
    </row>
    <row r="178" s="13" customFormat="1">
      <c r="A178" s="13"/>
      <c r="B178" s="255"/>
      <c r="C178" s="256"/>
      <c r="D178" s="251" t="s">
        <v>136</v>
      </c>
      <c r="E178" s="257" t="s">
        <v>1</v>
      </c>
      <c r="F178" s="258" t="s">
        <v>1650</v>
      </c>
      <c r="G178" s="256"/>
      <c r="H178" s="259">
        <v>0.51300000000000001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5" t="s">
        <v>136</v>
      </c>
      <c r="AU178" s="265" t="s">
        <v>89</v>
      </c>
      <c r="AV178" s="13" t="s">
        <v>89</v>
      </c>
      <c r="AW178" s="13" t="s">
        <v>34</v>
      </c>
      <c r="AX178" s="13" t="s">
        <v>87</v>
      </c>
      <c r="AY178" s="265" t="s">
        <v>125</v>
      </c>
    </row>
    <row r="179" s="2" customFormat="1" ht="21.75" customHeight="1">
      <c r="A179" s="39"/>
      <c r="B179" s="40"/>
      <c r="C179" s="237" t="s">
        <v>174</v>
      </c>
      <c r="D179" s="237" t="s">
        <v>128</v>
      </c>
      <c r="E179" s="238" t="s">
        <v>274</v>
      </c>
      <c r="F179" s="239" t="s">
        <v>275</v>
      </c>
      <c r="G179" s="240" t="s">
        <v>131</v>
      </c>
      <c r="H179" s="241">
        <v>18.175000000000001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44</v>
      </c>
      <c r="O179" s="92"/>
      <c r="P179" s="247">
        <f>O179*H179</f>
        <v>0</v>
      </c>
      <c r="Q179" s="247">
        <v>2.1600000000000001</v>
      </c>
      <c r="R179" s="247">
        <f>Q179*H179</f>
        <v>39.258000000000003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132</v>
      </c>
      <c r="AT179" s="249" t="s">
        <v>128</v>
      </c>
      <c r="AU179" s="249" t="s">
        <v>89</v>
      </c>
      <c r="AY179" s="18" t="s">
        <v>125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87</v>
      </c>
      <c r="BK179" s="250">
        <f>ROUND(I179*H179,2)</f>
        <v>0</v>
      </c>
      <c r="BL179" s="18" t="s">
        <v>132</v>
      </c>
      <c r="BM179" s="249" t="s">
        <v>276</v>
      </c>
    </row>
    <row r="180" s="2" customFormat="1">
      <c r="A180" s="39"/>
      <c r="B180" s="40"/>
      <c r="C180" s="41"/>
      <c r="D180" s="251" t="s">
        <v>134</v>
      </c>
      <c r="E180" s="41"/>
      <c r="F180" s="252" t="s">
        <v>277</v>
      </c>
      <c r="G180" s="41"/>
      <c r="H180" s="41"/>
      <c r="I180" s="145"/>
      <c r="J180" s="41"/>
      <c r="K180" s="41"/>
      <c r="L180" s="45"/>
      <c r="M180" s="253"/>
      <c r="N180" s="25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89</v>
      </c>
    </row>
    <row r="181" s="13" customFormat="1">
      <c r="A181" s="13"/>
      <c r="B181" s="255"/>
      <c r="C181" s="256"/>
      <c r="D181" s="251" t="s">
        <v>136</v>
      </c>
      <c r="E181" s="257" t="s">
        <v>1</v>
      </c>
      <c r="F181" s="258" t="s">
        <v>1651</v>
      </c>
      <c r="G181" s="256"/>
      <c r="H181" s="259">
        <v>18.175000000000001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5" t="s">
        <v>136</v>
      </c>
      <c r="AU181" s="265" t="s">
        <v>89</v>
      </c>
      <c r="AV181" s="13" t="s">
        <v>89</v>
      </c>
      <c r="AW181" s="13" t="s">
        <v>34</v>
      </c>
      <c r="AX181" s="13" t="s">
        <v>79</v>
      </c>
      <c r="AY181" s="265" t="s">
        <v>125</v>
      </c>
    </row>
    <row r="182" s="14" customFormat="1">
      <c r="A182" s="14"/>
      <c r="B182" s="266"/>
      <c r="C182" s="267"/>
      <c r="D182" s="251" t="s">
        <v>136</v>
      </c>
      <c r="E182" s="268" t="s">
        <v>1</v>
      </c>
      <c r="F182" s="269" t="s">
        <v>167</v>
      </c>
      <c r="G182" s="267"/>
      <c r="H182" s="270">
        <v>18.175000000000001</v>
      </c>
      <c r="I182" s="271"/>
      <c r="J182" s="267"/>
      <c r="K182" s="267"/>
      <c r="L182" s="272"/>
      <c r="M182" s="273"/>
      <c r="N182" s="274"/>
      <c r="O182" s="274"/>
      <c r="P182" s="274"/>
      <c r="Q182" s="274"/>
      <c r="R182" s="274"/>
      <c r="S182" s="274"/>
      <c r="T182" s="27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6" t="s">
        <v>136</v>
      </c>
      <c r="AU182" s="276" t="s">
        <v>89</v>
      </c>
      <c r="AV182" s="14" t="s">
        <v>132</v>
      </c>
      <c r="AW182" s="14" t="s">
        <v>34</v>
      </c>
      <c r="AX182" s="14" t="s">
        <v>87</v>
      </c>
      <c r="AY182" s="276" t="s">
        <v>125</v>
      </c>
    </row>
    <row r="183" s="2" customFormat="1" ht="21.75" customHeight="1">
      <c r="A183" s="39"/>
      <c r="B183" s="40"/>
      <c r="C183" s="237" t="s">
        <v>126</v>
      </c>
      <c r="D183" s="237" t="s">
        <v>128</v>
      </c>
      <c r="E183" s="238" t="s">
        <v>280</v>
      </c>
      <c r="F183" s="239" t="s">
        <v>281</v>
      </c>
      <c r="G183" s="240" t="s">
        <v>131</v>
      </c>
      <c r="H183" s="241">
        <v>21.728000000000002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44</v>
      </c>
      <c r="O183" s="92"/>
      <c r="P183" s="247">
        <f>O183*H183</f>
        <v>0</v>
      </c>
      <c r="Q183" s="247">
        <v>2.45329</v>
      </c>
      <c r="R183" s="247">
        <f>Q183*H183</f>
        <v>53.305085120000001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132</v>
      </c>
      <c r="AT183" s="249" t="s">
        <v>128</v>
      </c>
      <c r="AU183" s="249" t="s">
        <v>89</v>
      </c>
      <c r="AY183" s="18" t="s">
        <v>125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87</v>
      </c>
      <c r="BK183" s="250">
        <f>ROUND(I183*H183,2)</f>
        <v>0</v>
      </c>
      <c r="BL183" s="18" t="s">
        <v>132</v>
      </c>
      <c r="BM183" s="249" t="s">
        <v>1652</v>
      </c>
    </row>
    <row r="184" s="2" customFormat="1">
      <c r="A184" s="39"/>
      <c r="B184" s="40"/>
      <c r="C184" s="41"/>
      <c r="D184" s="251" t="s">
        <v>134</v>
      </c>
      <c r="E184" s="41"/>
      <c r="F184" s="252" t="s">
        <v>283</v>
      </c>
      <c r="G184" s="41"/>
      <c r="H184" s="41"/>
      <c r="I184" s="145"/>
      <c r="J184" s="41"/>
      <c r="K184" s="41"/>
      <c r="L184" s="45"/>
      <c r="M184" s="253"/>
      <c r="N184" s="25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134</v>
      </c>
      <c r="AU184" s="18" t="s">
        <v>89</v>
      </c>
    </row>
    <row r="185" s="13" customFormat="1">
      <c r="A185" s="13"/>
      <c r="B185" s="255"/>
      <c r="C185" s="256"/>
      <c r="D185" s="251" t="s">
        <v>136</v>
      </c>
      <c r="E185" s="257" t="s">
        <v>1</v>
      </c>
      <c r="F185" s="258" t="s">
        <v>1653</v>
      </c>
      <c r="G185" s="256"/>
      <c r="H185" s="259">
        <v>4.1470000000000002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5" t="s">
        <v>136</v>
      </c>
      <c r="AU185" s="265" t="s">
        <v>89</v>
      </c>
      <c r="AV185" s="13" t="s">
        <v>89</v>
      </c>
      <c r="AW185" s="13" t="s">
        <v>34</v>
      </c>
      <c r="AX185" s="13" t="s">
        <v>79</v>
      </c>
      <c r="AY185" s="265" t="s">
        <v>125</v>
      </c>
    </row>
    <row r="186" s="13" customFormat="1">
      <c r="A186" s="13"/>
      <c r="B186" s="255"/>
      <c r="C186" s="256"/>
      <c r="D186" s="251" t="s">
        <v>136</v>
      </c>
      <c r="E186" s="257" t="s">
        <v>1</v>
      </c>
      <c r="F186" s="258" t="s">
        <v>1654</v>
      </c>
      <c r="G186" s="256"/>
      <c r="H186" s="259">
        <v>17.581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5" t="s">
        <v>136</v>
      </c>
      <c r="AU186" s="265" t="s">
        <v>89</v>
      </c>
      <c r="AV186" s="13" t="s">
        <v>89</v>
      </c>
      <c r="AW186" s="13" t="s">
        <v>34</v>
      </c>
      <c r="AX186" s="13" t="s">
        <v>79</v>
      </c>
      <c r="AY186" s="265" t="s">
        <v>125</v>
      </c>
    </row>
    <row r="187" s="14" customFormat="1">
      <c r="A187" s="14"/>
      <c r="B187" s="266"/>
      <c r="C187" s="267"/>
      <c r="D187" s="251" t="s">
        <v>136</v>
      </c>
      <c r="E187" s="268" t="s">
        <v>1</v>
      </c>
      <c r="F187" s="269" t="s">
        <v>167</v>
      </c>
      <c r="G187" s="267"/>
      <c r="H187" s="270">
        <v>21.728000000000002</v>
      </c>
      <c r="I187" s="271"/>
      <c r="J187" s="267"/>
      <c r="K187" s="267"/>
      <c r="L187" s="272"/>
      <c r="M187" s="273"/>
      <c r="N187" s="274"/>
      <c r="O187" s="274"/>
      <c r="P187" s="274"/>
      <c r="Q187" s="274"/>
      <c r="R187" s="274"/>
      <c r="S187" s="274"/>
      <c r="T187" s="27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6" t="s">
        <v>136</v>
      </c>
      <c r="AU187" s="276" t="s">
        <v>89</v>
      </c>
      <c r="AV187" s="14" t="s">
        <v>132</v>
      </c>
      <c r="AW187" s="14" t="s">
        <v>34</v>
      </c>
      <c r="AX187" s="14" t="s">
        <v>87</v>
      </c>
      <c r="AY187" s="276" t="s">
        <v>125</v>
      </c>
    </row>
    <row r="188" s="2" customFormat="1" ht="16.5" customHeight="1">
      <c r="A188" s="39"/>
      <c r="B188" s="40"/>
      <c r="C188" s="237" t="s">
        <v>184</v>
      </c>
      <c r="D188" s="237" t="s">
        <v>128</v>
      </c>
      <c r="E188" s="238" t="s">
        <v>288</v>
      </c>
      <c r="F188" s="239" t="s">
        <v>289</v>
      </c>
      <c r="G188" s="240" t="s">
        <v>142</v>
      </c>
      <c r="H188" s="241">
        <v>1.9259999999999999</v>
      </c>
      <c r="I188" s="242"/>
      <c r="J188" s="243">
        <f>ROUND(I188*H188,2)</f>
        <v>0</v>
      </c>
      <c r="K188" s="244"/>
      <c r="L188" s="45"/>
      <c r="M188" s="245" t="s">
        <v>1</v>
      </c>
      <c r="N188" s="246" t="s">
        <v>44</v>
      </c>
      <c r="O188" s="92"/>
      <c r="P188" s="247">
        <f>O188*H188</f>
        <v>0</v>
      </c>
      <c r="Q188" s="247">
        <v>1.06277</v>
      </c>
      <c r="R188" s="247">
        <f>Q188*H188</f>
        <v>2.04689502</v>
      </c>
      <c r="S188" s="247">
        <v>0</v>
      </c>
      <c r="T188" s="24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9" t="s">
        <v>132</v>
      </c>
      <c r="AT188" s="249" t="s">
        <v>128</v>
      </c>
      <c r="AU188" s="249" t="s">
        <v>89</v>
      </c>
      <c r="AY188" s="18" t="s">
        <v>125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8" t="s">
        <v>87</v>
      </c>
      <c r="BK188" s="250">
        <f>ROUND(I188*H188,2)</f>
        <v>0</v>
      </c>
      <c r="BL188" s="18" t="s">
        <v>132</v>
      </c>
      <c r="BM188" s="249" t="s">
        <v>290</v>
      </c>
    </row>
    <row r="189" s="2" customFormat="1">
      <c r="A189" s="39"/>
      <c r="B189" s="40"/>
      <c r="C189" s="41"/>
      <c r="D189" s="251" t="s">
        <v>134</v>
      </c>
      <c r="E189" s="41"/>
      <c r="F189" s="252" t="s">
        <v>291</v>
      </c>
      <c r="G189" s="41"/>
      <c r="H189" s="41"/>
      <c r="I189" s="145"/>
      <c r="J189" s="41"/>
      <c r="K189" s="41"/>
      <c r="L189" s="45"/>
      <c r="M189" s="253"/>
      <c r="N189" s="25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134</v>
      </c>
      <c r="AU189" s="18" t="s">
        <v>89</v>
      </c>
    </row>
    <row r="190" s="13" customFormat="1">
      <c r="A190" s="13"/>
      <c r="B190" s="255"/>
      <c r="C190" s="256"/>
      <c r="D190" s="251" t="s">
        <v>136</v>
      </c>
      <c r="E190" s="257" t="s">
        <v>1</v>
      </c>
      <c r="F190" s="258" t="s">
        <v>1655</v>
      </c>
      <c r="G190" s="256"/>
      <c r="H190" s="259">
        <v>27.648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5" t="s">
        <v>136</v>
      </c>
      <c r="AU190" s="265" t="s">
        <v>89</v>
      </c>
      <c r="AV190" s="13" t="s">
        <v>89</v>
      </c>
      <c r="AW190" s="13" t="s">
        <v>34</v>
      </c>
      <c r="AX190" s="13" t="s">
        <v>79</v>
      </c>
      <c r="AY190" s="265" t="s">
        <v>125</v>
      </c>
    </row>
    <row r="191" s="13" customFormat="1">
      <c r="A191" s="13"/>
      <c r="B191" s="255"/>
      <c r="C191" s="256"/>
      <c r="D191" s="251" t="s">
        <v>136</v>
      </c>
      <c r="E191" s="257" t="s">
        <v>1</v>
      </c>
      <c r="F191" s="258" t="s">
        <v>1656</v>
      </c>
      <c r="G191" s="256"/>
      <c r="H191" s="259">
        <v>117.209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5" t="s">
        <v>136</v>
      </c>
      <c r="AU191" s="265" t="s">
        <v>89</v>
      </c>
      <c r="AV191" s="13" t="s">
        <v>89</v>
      </c>
      <c r="AW191" s="13" t="s">
        <v>34</v>
      </c>
      <c r="AX191" s="13" t="s">
        <v>79</v>
      </c>
      <c r="AY191" s="265" t="s">
        <v>125</v>
      </c>
    </row>
    <row r="192" s="14" customFormat="1">
      <c r="A192" s="14"/>
      <c r="B192" s="266"/>
      <c r="C192" s="267"/>
      <c r="D192" s="251" t="s">
        <v>136</v>
      </c>
      <c r="E192" s="268" t="s">
        <v>1</v>
      </c>
      <c r="F192" s="269" t="s">
        <v>167</v>
      </c>
      <c r="G192" s="267"/>
      <c r="H192" s="270">
        <v>144.857</v>
      </c>
      <c r="I192" s="271"/>
      <c r="J192" s="267"/>
      <c r="K192" s="267"/>
      <c r="L192" s="272"/>
      <c r="M192" s="273"/>
      <c r="N192" s="274"/>
      <c r="O192" s="274"/>
      <c r="P192" s="274"/>
      <c r="Q192" s="274"/>
      <c r="R192" s="274"/>
      <c r="S192" s="274"/>
      <c r="T192" s="27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6" t="s">
        <v>136</v>
      </c>
      <c r="AU192" s="276" t="s">
        <v>89</v>
      </c>
      <c r="AV192" s="14" t="s">
        <v>132</v>
      </c>
      <c r="AW192" s="14" t="s">
        <v>34</v>
      </c>
      <c r="AX192" s="14" t="s">
        <v>79</v>
      </c>
      <c r="AY192" s="276" t="s">
        <v>125</v>
      </c>
    </row>
    <row r="193" s="13" customFormat="1">
      <c r="A193" s="13"/>
      <c r="B193" s="255"/>
      <c r="C193" s="256"/>
      <c r="D193" s="251" t="s">
        <v>136</v>
      </c>
      <c r="E193" s="257" t="s">
        <v>1</v>
      </c>
      <c r="F193" s="258" t="s">
        <v>1657</v>
      </c>
      <c r="G193" s="256"/>
      <c r="H193" s="259">
        <v>1.1439999999999999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5" t="s">
        <v>136</v>
      </c>
      <c r="AU193" s="265" t="s">
        <v>89</v>
      </c>
      <c r="AV193" s="13" t="s">
        <v>89</v>
      </c>
      <c r="AW193" s="13" t="s">
        <v>34</v>
      </c>
      <c r="AX193" s="13" t="s">
        <v>79</v>
      </c>
      <c r="AY193" s="265" t="s">
        <v>125</v>
      </c>
    </row>
    <row r="194" s="13" customFormat="1">
      <c r="A194" s="13"/>
      <c r="B194" s="255"/>
      <c r="C194" s="256"/>
      <c r="D194" s="251" t="s">
        <v>136</v>
      </c>
      <c r="E194" s="257" t="s">
        <v>1</v>
      </c>
      <c r="F194" s="258" t="s">
        <v>1658</v>
      </c>
      <c r="G194" s="256"/>
      <c r="H194" s="259">
        <v>0.78200000000000003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5" t="s">
        <v>136</v>
      </c>
      <c r="AU194" s="265" t="s">
        <v>89</v>
      </c>
      <c r="AV194" s="13" t="s">
        <v>89</v>
      </c>
      <c r="AW194" s="13" t="s">
        <v>34</v>
      </c>
      <c r="AX194" s="13" t="s">
        <v>79</v>
      </c>
      <c r="AY194" s="265" t="s">
        <v>125</v>
      </c>
    </row>
    <row r="195" s="14" customFormat="1">
      <c r="A195" s="14"/>
      <c r="B195" s="266"/>
      <c r="C195" s="267"/>
      <c r="D195" s="251" t="s">
        <v>136</v>
      </c>
      <c r="E195" s="268" t="s">
        <v>1</v>
      </c>
      <c r="F195" s="269" t="s">
        <v>167</v>
      </c>
      <c r="G195" s="267"/>
      <c r="H195" s="270">
        <v>1.9259999999999999</v>
      </c>
      <c r="I195" s="271"/>
      <c r="J195" s="267"/>
      <c r="K195" s="267"/>
      <c r="L195" s="272"/>
      <c r="M195" s="273"/>
      <c r="N195" s="274"/>
      <c r="O195" s="274"/>
      <c r="P195" s="274"/>
      <c r="Q195" s="274"/>
      <c r="R195" s="274"/>
      <c r="S195" s="274"/>
      <c r="T195" s="27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6" t="s">
        <v>136</v>
      </c>
      <c r="AU195" s="276" t="s">
        <v>89</v>
      </c>
      <c r="AV195" s="14" t="s">
        <v>132</v>
      </c>
      <c r="AW195" s="14" t="s">
        <v>34</v>
      </c>
      <c r="AX195" s="14" t="s">
        <v>87</v>
      </c>
      <c r="AY195" s="276" t="s">
        <v>125</v>
      </c>
    </row>
    <row r="196" s="2" customFormat="1" ht="16.5" customHeight="1">
      <c r="A196" s="39"/>
      <c r="B196" s="40"/>
      <c r="C196" s="237" t="s">
        <v>279</v>
      </c>
      <c r="D196" s="237" t="s">
        <v>128</v>
      </c>
      <c r="E196" s="238" t="s">
        <v>295</v>
      </c>
      <c r="F196" s="239" t="s">
        <v>1659</v>
      </c>
      <c r="G196" s="240" t="s">
        <v>131</v>
      </c>
      <c r="H196" s="241">
        <v>23.399999999999999</v>
      </c>
      <c r="I196" s="242"/>
      <c r="J196" s="243">
        <f>ROUND(I196*H196,2)</f>
        <v>0</v>
      </c>
      <c r="K196" s="244"/>
      <c r="L196" s="45"/>
      <c r="M196" s="245" t="s">
        <v>1</v>
      </c>
      <c r="N196" s="246" t="s">
        <v>44</v>
      </c>
      <c r="O196" s="92"/>
      <c r="P196" s="247">
        <f>O196*H196</f>
        <v>0</v>
      </c>
      <c r="Q196" s="247">
        <v>2.45329</v>
      </c>
      <c r="R196" s="247">
        <f>Q196*H196</f>
        <v>57.406985999999996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132</v>
      </c>
      <c r="AT196" s="249" t="s">
        <v>128</v>
      </c>
      <c r="AU196" s="249" t="s">
        <v>89</v>
      </c>
      <c r="AY196" s="18" t="s">
        <v>125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87</v>
      </c>
      <c r="BK196" s="250">
        <f>ROUND(I196*H196,2)</f>
        <v>0</v>
      </c>
      <c r="BL196" s="18" t="s">
        <v>132</v>
      </c>
      <c r="BM196" s="249" t="s">
        <v>1660</v>
      </c>
    </row>
    <row r="197" s="2" customFormat="1">
      <c r="A197" s="39"/>
      <c r="B197" s="40"/>
      <c r="C197" s="41"/>
      <c r="D197" s="251" t="s">
        <v>134</v>
      </c>
      <c r="E197" s="41"/>
      <c r="F197" s="252" t="s">
        <v>1661</v>
      </c>
      <c r="G197" s="41"/>
      <c r="H197" s="41"/>
      <c r="I197" s="145"/>
      <c r="J197" s="41"/>
      <c r="K197" s="41"/>
      <c r="L197" s="45"/>
      <c r="M197" s="253"/>
      <c r="N197" s="25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134</v>
      </c>
      <c r="AU197" s="18" t="s">
        <v>89</v>
      </c>
    </row>
    <row r="198" s="13" customFormat="1">
      <c r="A198" s="13"/>
      <c r="B198" s="255"/>
      <c r="C198" s="256"/>
      <c r="D198" s="251" t="s">
        <v>136</v>
      </c>
      <c r="E198" s="257" t="s">
        <v>1</v>
      </c>
      <c r="F198" s="258" t="s">
        <v>1662</v>
      </c>
      <c r="G198" s="256"/>
      <c r="H198" s="259">
        <v>23.399999999999999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5" t="s">
        <v>136</v>
      </c>
      <c r="AU198" s="265" t="s">
        <v>89</v>
      </c>
      <c r="AV198" s="13" t="s">
        <v>89</v>
      </c>
      <c r="AW198" s="13" t="s">
        <v>34</v>
      </c>
      <c r="AX198" s="13" t="s">
        <v>87</v>
      </c>
      <c r="AY198" s="265" t="s">
        <v>125</v>
      </c>
    </row>
    <row r="199" s="2" customFormat="1" ht="16.5" customHeight="1">
      <c r="A199" s="39"/>
      <c r="B199" s="40"/>
      <c r="C199" s="237" t="s">
        <v>287</v>
      </c>
      <c r="D199" s="237" t="s">
        <v>128</v>
      </c>
      <c r="E199" s="238" t="s">
        <v>302</v>
      </c>
      <c r="F199" s="239" t="s">
        <v>303</v>
      </c>
      <c r="G199" s="240" t="s">
        <v>142</v>
      </c>
      <c r="H199" s="241">
        <v>3.327</v>
      </c>
      <c r="I199" s="242"/>
      <c r="J199" s="243">
        <f>ROUND(I199*H199,2)</f>
        <v>0</v>
      </c>
      <c r="K199" s="244"/>
      <c r="L199" s="45"/>
      <c r="M199" s="245" t="s">
        <v>1</v>
      </c>
      <c r="N199" s="246" t="s">
        <v>44</v>
      </c>
      <c r="O199" s="92"/>
      <c r="P199" s="247">
        <f>O199*H199</f>
        <v>0</v>
      </c>
      <c r="Q199" s="247">
        <v>1.0601700000000001</v>
      </c>
      <c r="R199" s="247">
        <f>Q199*H199</f>
        <v>3.5271855900000002</v>
      </c>
      <c r="S199" s="247">
        <v>0</v>
      </c>
      <c r="T199" s="24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132</v>
      </c>
      <c r="AT199" s="249" t="s">
        <v>128</v>
      </c>
      <c r="AU199" s="249" t="s">
        <v>89</v>
      </c>
      <c r="AY199" s="18" t="s">
        <v>125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8" t="s">
        <v>87</v>
      </c>
      <c r="BK199" s="250">
        <f>ROUND(I199*H199,2)</f>
        <v>0</v>
      </c>
      <c r="BL199" s="18" t="s">
        <v>132</v>
      </c>
      <c r="BM199" s="249" t="s">
        <v>1663</v>
      </c>
    </row>
    <row r="200" s="2" customFormat="1">
      <c r="A200" s="39"/>
      <c r="B200" s="40"/>
      <c r="C200" s="41"/>
      <c r="D200" s="251" t="s">
        <v>134</v>
      </c>
      <c r="E200" s="41"/>
      <c r="F200" s="252" t="s">
        <v>305</v>
      </c>
      <c r="G200" s="41"/>
      <c r="H200" s="41"/>
      <c r="I200" s="145"/>
      <c r="J200" s="41"/>
      <c r="K200" s="41"/>
      <c r="L200" s="45"/>
      <c r="M200" s="253"/>
      <c r="N200" s="25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134</v>
      </c>
      <c r="AU200" s="18" t="s">
        <v>89</v>
      </c>
    </row>
    <row r="201" s="13" customFormat="1">
      <c r="A201" s="13"/>
      <c r="B201" s="255"/>
      <c r="C201" s="256"/>
      <c r="D201" s="251" t="s">
        <v>136</v>
      </c>
      <c r="E201" s="257" t="s">
        <v>1</v>
      </c>
      <c r="F201" s="258" t="s">
        <v>306</v>
      </c>
      <c r="G201" s="256"/>
      <c r="H201" s="259">
        <v>2.0630000000000002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5" t="s">
        <v>136</v>
      </c>
      <c r="AU201" s="265" t="s">
        <v>89</v>
      </c>
      <c r="AV201" s="13" t="s">
        <v>89</v>
      </c>
      <c r="AW201" s="13" t="s">
        <v>34</v>
      </c>
      <c r="AX201" s="13" t="s">
        <v>79</v>
      </c>
      <c r="AY201" s="265" t="s">
        <v>125</v>
      </c>
    </row>
    <row r="202" s="13" customFormat="1">
      <c r="A202" s="13"/>
      <c r="B202" s="255"/>
      <c r="C202" s="256"/>
      <c r="D202" s="251" t="s">
        <v>136</v>
      </c>
      <c r="E202" s="257" t="s">
        <v>1</v>
      </c>
      <c r="F202" s="258" t="s">
        <v>307</v>
      </c>
      <c r="G202" s="256"/>
      <c r="H202" s="259">
        <v>1.569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5" t="s">
        <v>136</v>
      </c>
      <c r="AU202" s="265" t="s">
        <v>89</v>
      </c>
      <c r="AV202" s="13" t="s">
        <v>89</v>
      </c>
      <c r="AW202" s="13" t="s">
        <v>34</v>
      </c>
      <c r="AX202" s="13" t="s">
        <v>79</v>
      </c>
      <c r="AY202" s="265" t="s">
        <v>125</v>
      </c>
    </row>
    <row r="203" s="13" customFormat="1">
      <c r="A203" s="13"/>
      <c r="B203" s="255"/>
      <c r="C203" s="256"/>
      <c r="D203" s="251" t="s">
        <v>136</v>
      </c>
      <c r="E203" s="257" t="s">
        <v>1</v>
      </c>
      <c r="F203" s="258" t="s">
        <v>308</v>
      </c>
      <c r="G203" s="256"/>
      <c r="H203" s="259">
        <v>0.752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5" t="s">
        <v>136</v>
      </c>
      <c r="AU203" s="265" t="s">
        <v>89</v>
      </c>
      <c r="AV203" s="13" t="s">
        <v>89</v>
      </c>
      <c r="AW203" s="13" t="s">
        <v>34</v>
      </c>
      <c r="AX203" s="13" t="s">
        <v>79</v>
      </c>
      <c r="AY203" s="265" t="s">
        <v>125</v>
      </c>
    </row>
    <row r="204" s="15" customFormat="1">
      <c r="A204" s="15"/>
      <c r="B204" s="281"/>
      <c r="C204" s="282"/>
      <c r="D204" s="251" t="s">
        <v>136</v>
      </c>
      <c r="E204" s="283" t="s">
        <v>1</v>
      </c>
      <c r="F204" s="284" t="s">
        <v>247</v>
      </c>
      <c r="G204" s="282"/>
      <c r="H204" s="285">
        <v>4.3840000000000003</v>
      </c>
      <c r="I204" s="286"/>
      <c r="J204" s="282"/>
      <c r="K204" s="282"/>
      <c r="L204" s="287"/>
      <c r="M204" s="288"/>
      <c r="N204" s="289"/>
      <c r="O204" s="289"/>
      <c r="P204" s="289"/>
      <c r="Q204" s="289"/>
      <c r="R204" s="289"/>
      <c r="S204" s="289"/>
      <c r="T204" s="29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1" t="s">
        <v>136</v>
      </c>
      <c r="AU204" s="291" t="s">
        <v>89</v>
      </c>
      <c r="AV204" s="15" t="s">
        <v>145</v>
      </c>
      <c r="AW204" s="15" t="s">
        <v>34</v>
      </c>
      <c r="AX204" s="15" t="s">
        <v>79</v>
      </c>
      <c r="AY204" s="291" t="s">
        <v>125</v>
      </c>
    </row>
    <row r="205" s="13" customFormat="1">
      <c r="A205" s="13"/>
      <c r="B205" s="255"/>
      <c r="C205" s="256"/>
      <c r="D205" s="251" t="s">
        <v>136</v>
      </c>
      <c r="E205" s="257" t="s">
        <v>1</v>
      </c>
      <c r="F205" s="258" t="s">
        <v>309</v>
      </c>
      <c r="G205" s="256"/>
      <c r="H205" s="259">
        <v>2.0800000000000001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5" t="s">
        <v>136</v>
      </c>
      <c r="AU205" s="265" t="s">
        <v>89</v>
      </c>
      <c r="AV205" s="13" t="s">
        <v>89</v>
      </c>
      <c r="AW205" s="13" t="s">
        <v>34</v>
      </c>
      <c r="AX205" s="13" t="s">
        <v>79</v>
      </c>
      <c r="AY205" s="265" t="s">
        <v>125</v>
      </c>
    </row>
    <row r="206" s="13" customFormat="1">
      <c r="A206" s="13"/>
      <c r="B206" s="255"/>
      <c r="C206" s="256"/>
      <c r="D206" s="251" t="s">
        <v>136</v>
      </c>
      <c r="E206" s="257" t="s">
        <v>1</v>
      </c>
      <c r="F206" s="258" t="s">
        <v>310</v>
      </c>
      <c r="G206" s="256"/>
      <c r="H206" s="259">
        <v>1.3600000000000001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5" t="s">
        <v>136</v>
      </c>
      <c r="AU206" s="265" t="s">
        <v>89</v>
      </c>
      <c r="AV206" s="13" t="s">
        <v>89</v>
      </c>
      <c r="AW206" s="13" t="s">
        <v>34</v>
      </c>
      <c r="AX206" s="13" t="s">
        <v>79</v>
      </c>
      <c r="AY206" s="265" t="s">
        <v>125</v>
      </c>
    </row>
    <row r="207" s="13" customFormat="1">
      <c r="A207" s="13"/>
      <c r="B207" s="255"/>
      <c r="C207" s="256"/>
      <c r="D207" s="251" t="s">
        <v>136</v>
      </c>
      <c r="E207" s="257" t="s">
        <v>1</v>
      </c>
      <c r="F207" s="258" t="s">
        <v>311</v>
      </c>
      <c r="G207" s="256"/>
      <c r="H207" s="259">
        <v>1.048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5" t="s">
        <v>136</v>
      </c>
      <c r="AU207" s="265" t="s">
        <v>89</v>
      </c>
      <c r="AV207" s="13" t="s">
        <v>89</v>
      </c>
      <c r="AW207" s="13" t="s">
        <v>34</v>
      </c>
      <c r="AX207" s="13" t="s">
        <v>79</v>
      </c>
      <c r="AY207" s="265" t="s">
        <v>125</v>
      </c>
    </row>
    <row r="208" s="13" customFormat="1">
      <c r="A208" s="13"/>
      <c r="B208" s="255"/>
      <c r="C208" s="256"/>
      <c r="D208" s="251" t="s">
        <v>136</v>
      </c>
      <c r="E208" s="257" t="s">
        <v>1</v>
      </c>
      <c r="F208" s="258" t="s">
        <v>312</v>
      </c>
      <c r="G208" s="256"/>
      <c r="H208" s="259">
        <v>0.33700000000000002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5" t="s">
        <v>136</v>
      </c>
      <c r="AU208" s="265" t="s">
        <v>89</v>
      </c>
      <c r="AV208" s="13" t="s">
        <v>89</v>
      </c>
      <c r="AW208" s="13" t="s">
        <v>34</v>
      </c>
      <c r="AX208" s="13" t="s">
        <v>79</v>
      </c>
      <c r="AY208" s="265" t="s">
        <v>125</v>
      </c>
    </row>
    <row r="209" s="15" customFormat="1">
      <c r="A209" s="15"/>
      <c r="B209" s="281"/>
      <c r="C209" s="282"/>
      <c r="D209" s="251" t="s">
        <v>136</v>
      </c>
      <c r="E209" s="283" t="s">
        <v>1</v>
      </c>
      <c r="F209" s="284" t="s">
        <v>247</v>
      </c>
      <c r="G209" s="282"/>
      <c r="H209" s="285">
        <v>4.8250000000000002</v>
      </c>
      <c r="I209" s="286"/>
      <c r="J209" s="282"/>
      <c r="K209" s="282"/>
      <c r="L209" s="287"/>
      <c r="M209" s="288"/>
      <c r="N209" s="289"/>
      <c r="O209" s="289"/>
      <c r="P209" s="289"/>
      <c r="Q209" s="289"/>
      <c r="R209" s="289"/>
      <c r="S209" s="289"/>
      <c r="T209" s="29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91" t="s">
        <v>136</v>
      </c>
      <c r="AU209" s="291" t="s">
        <v>89</v>
      </c>
      <c r="AV209" s="15" t="s">
        <v>145</v>
      </c>
      <c r="AW209" s="15" t="s">
        <v>34</v>
      </c>
      <c r="AX209" s="15" t="s">
        <v>79</v>
      </c>
      <c r="AY209" s="291" t="s">
        <v>125</v>
      </c>
    </row>
    <row r="210" s="14" customFormat="1">
      <c r="A210" s="14"/>
      <c r="B210" s="266"/>
      <c r="C210" s="267"/>
      <c r="D210" s="251" t="s">
        <v>136</v>
      </c>
      <c r="E210" s="268" t="s">
        <v>1</v>
      </c>
      <c r="F210" s="269" t="s">
        <v>167</v>
      </c>
      <c r="G210" s="267"/>
      <c r="H210" s="270">
        <v>9.2089999999999996</v>
      </c>
      <c r="I210" s="271"/>
      <c r="J210" s="267"/>
      <c r="K210" s="267"/>
      <c r="L210" s="272"/>
      <c r="M210" s="273"/>
      <c r="N210" s="274"/>
      <c r="O210" s="274"/>
      <c r="P210" s="274"/>
      <c r="Q210" s="274"/>
      <c r="R210" s="274"/>
      <c r="S210" s="274"/>
      <c r="T210" s="27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6" t="s">
        <v>136</v>
      </c>
      <c r="AU210" s="276" t="s">
        <v>89</v>
      </c>
      <c r="AV210" s="14" t="s">
        <v>132</v>
      </c>
      <c r="AW210" s="14" t="s">
        <v>34</v>
      </c>
      <c r="AX210" s="14" t="s">
        <v>79</v>
      </c>
      <c r="AY210" s="276" t="s">
        <v>125</v>
      </c>
    </row>
    <row r="211" s="13" customFormat="1">
      <c r="A211" s="13"/>
      <c r="B211" s="255"/>
      <c r="C211" s="256"/>
      <c r="D211" s="251" t="s">
        <v>136</v>
      </c>
      <c r="E211" s="257" t="s">
        <v>1</v>
      </c>
      <c r="F211" s="258" t="s">
        <v>1664</v>
      </c>
      <c r="G211" s="256"/>
      <c r="H211" s="259">
        <v>3.327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5" t="s">
        <v>136</v>
      </c>
      <c r="AU211" s="265" t="s">
        <v>89</v>
      </c>
      <c r="AV211" s="13" t="s">
        <v>89</v>
      </c>
      <c r="AW211" s="13" t="s">
        <v>34</v>
      </c>
      <c r="AX211" s="13" t="s">
        <v>87</v>
      </c>
      <c r="AY211" s="265" t="s">
        <v>125</v>
      </c>
    </row>
    <row r="212" s="2" customFormat="1" ht="21.75" customHeight="1">
      <c r="A212" s="39"/>
      <c r="B212" s="40"/>
      <c r="C212" s="237" t="s">
        <v>294</v>
      </c>
      <c r="D212" s="237" t="s">
        <v>128</v>
      </c>
      <c r="E212" s="238" t="s">
        <v>314</v>
      </c>
      <c r="F212" s="239" t="s">
        <v>315</v>
      </c>
      <c r="G212" s="240" t="s">
        <v>316</v>
      </c>
      <c r="H212" s="241">
        <v>123.75</v>
      </c>
      <c r="I212" s="242"/>
      <c r="J212" s="243">
        <f>ROUND(I212*H212,2)</f>
        <v>0</v>
      </c>
      <c r="K212" s="244"/>
      <c r="L212" s="45"/>
      <c r="M212" s="245" t="s">
        <v>1</v>
      </c>
      <c r="N212" s="246" t="s">
        <v>44</v>
      </c>
      <c r="O212" s="92"/>
      <c r="P212" s="247">
        <f>O212*H212</f>
        <v>0</v>
      </c>
      <c r="Q212" s="247">
        <v>0.71545999999999998</v>
      </c>
      <c r="R212" s="247">
        <f>Q212*H212</f>
        <v>88.538174999999995</v>
      </c>
      <c r="S212" s="247">
        <v>0</v>
      </c>
      <c r="T212" s="24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9" t="s">
        <v>132</v>
      </c>
      <c r="AT212" s="249" t="s">
        <v>128</v>
      </c>
      <c r="AU212" s="249" t="s">
        <v>89</v>
      </c>
      <c r="AY212" s="18" t="s">
        <v>125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8" t="s">
        <v>87</v>
      </c>
      <c r="BK212" s="250">
        <f>ROUND(I212*H212,2)</f>
        <v>0</v>
      </c>
      <c r="BL212" s="18" t="s">
        <v>132</v>
      </c>
      <c r="BM212" s="249" t="s">
        <v>317</v>
      </c>
    </row>
    <row r="213" s="2" customFormat="1">
      <c r="A213" s="39"/>
      <c r="B213" s="40"/>
      <c r="C213" s="41"/>
      <c r="D213" s="251" t="s">
        <v>134</v>
      </c>
      <c r="E213" s="41"/>
      <c r="F213" s="252" t="s">
        <v>318</v>
      </c>
      <c r="G213" s="41"/>
      <c r="H213" s="41"/>
      <c r="I213" s="145"/>
      <c r="J213" s="41"/>
      <c r="K213" s="41"/>
      <c r="L213" s="45"/>
      <c r="M213" s="253"/>
      <c r="N213" s="25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134</v>
      </c>
      <c r="AU213" s="18" t="s">
        <v>89</v>
      </c>
    </row>
    <row r="214" s="13" customFormat="1">
      <c r="A214" s="13"/>
      <c r="B214" s="255"/>
      <c r="C214" s="256"/>
      <c r="D214" s="251" t="s">
        <v>136</v>
      </c>
      <c r="E214" s="257" t="s">
        <v>1</v>
      </c>
      <c r="F214" s="258" t="s">
        <v>1665</v>
      </c>
      <c r="G214" s="256"/>
      <c r="H214" s="259">
        <v>123.75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5" t="s">
        <v>136</v>
      </c>
      <c r="AU214" s="265" t="s">
        <v>89</v>
      </c>
      <c r="AV214" s="13" t="s">
        <v>89</v>
      </c>
      <c r="AW214" s="13" t="s">
        <v>34</v>
      </c>
      <c r="AX214" s="13" t="s">
        <v>87</v>
      </c>
      <c r="AY214" s="265" t="s">
        <v>125</v>
      </c>
    </row>
    <row r="215" s="12" customFormat="1" ht="22.8" customHeight="1">
      <c r="A215" s="12"/>
      <c r="B215" s="221"/>
      <c r="C215" s="222"/>
      <c r="D215" s="223" t="s">
        <v>78</v>
      </c>
      <c r="E215" s="235" t="s">
        <v>145</v>
      </c>
      <c r="F215" s="235" t="s">
        <v>321</v>
      </c>
      <c r="G215" s="222"/>
      <c r="H215" s="222"/>
      <c r="I215" s="225"/>
      <c r="J215" s="236">
        <f>BK215</f>
        <v>0</v>
      </c>
      <c r="K215" s="222"/>
      <c r="L215" s="227"/>
      <c r="M215" s="228"/>
      <c r="N215" s="229"/>
      <c r="O215" s="229"/>
      <c r="P215" s="230">
        <f>SUM(P216:P256)</f>
        <v>0</v>
      </c>
      <c r="Q215" s="229"/>
      <c r="R215" s="230">
        <f>SUM(R216:R256)</f>
        <v>76.262156590000004</v>
      </c>
      <c r="S215" s="229"/>
      <c r="T215" s="231">
        <f>SUM(T216:T256)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2" t="s">
        <v>87</v>
      </c>
      <c r="AT215" s="233" t="s">
        <v>78</v>
      </c>
      <c r="AU215" s="233" t="s">
        <v>87</v>
      </c>
      <c r="AY215" s="232" t="s">
        <v>125</v>
      </c>
      <c r="BK215" s="234">
        <f>SUM(BK216:BK256)</f>
        <v>0</v>
      </c>
    </row>
    <row r="216" s="2" customFormat="1" ht="21.75" customHeight="1">
      <c r="A216" s="39"/>
      <c r="B216" s="40"/>
      <c r="C216" s="237" t="s">
        <v>301</v>
      </c>
      <c r="D216" s="237" t="s">
        <v>128</v>
      </c>
      <c r="E216" s="238" t="s">
        <v>1666</v>
      </c>
      <c r="F216" s="239" t="s">
        <v>1667</v>
      </c>
      <c r="G216" s="240" t="s">
        <v>316</v>
      </c>
      <c r="H216" s="241">
        <v>19.030000000000001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44</v>
      </c>
      <c r="O216" s="92"/>
      <c r="P216" s="247">
        <f>O216*H216</f>
        <v>0</v>
      </c>
      <c r="Q216" s="247">
        <v>0.13708999999999999</v>
      </c>
      <c r="R216" s="247">
        <f>Q216*H216</f>
        <v>2.6088227000000002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132</v>
      </c>
      <c r="AT216" s="249" t="s">
        <v>128</v>
      </c>
      <c r="AU216" s="249" t="s">
        <v>89</v>
      </c>
      <c r="AY216" s="18" t="s">
        <v>125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87</v>
      </c>
      <c r="BK216" s="250">
        <f>ROUND(I216*H216,2)</f>
        <v>0</v>
      </c>
      <c r="BL216" s="18" t="s">
        <v>132</v>
      </c>
      <c r="BM216" s="249" t="s">
        <v>1668</v>
      </c>
    </row>
    <row r="217" s="2" customFormat="1">
      <c r="A217" s="39"/>
      <c r="B217" s="40"/>
      <c r="C217" s="41"/>
      <c r="D217" s="251" t="s">
        <v>134</v>
      </c>
      <c r="E217" s="41"/>
      <c r="F217" s="252" t="s">
        <v>1669</v>
      </c>
      <c r="G217" s="41"/>
      <c r="H217" s="41"/>
      <c r="I217" s="145"/>
      <c r="J217" s="41"/>
      <c r="K217" s="41"/>
      <c r="L217" s="45"/>
      <c r="M217" s="253"/>
      <c r="N217" s="25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134</v>
      </c>
      <c r="AU217" s="18" t="s">
        <v>89</v>
      </c>
    </row>
    <row r="218" s="13" customFormat="1">
      <c r="A218" s="13"/>
      <c r="B218" s="255"/>
      <c r="C218" s="256"/>
      <c r="D218" s="251" t="s">
        <v>136</v>
      </c>
      <c r="E218" s="257" t="s">
        <v>1</v>
      </c>
      <c r="F218" s="258" t="s">
        <v>1670</v>
      </c>
      <c r="G218" s="256"/>
      <c r="H218" s="259">
        <v>19.030000000000001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5" t="s">
        <v>136</v>
      </c>
      <c r="AU218" s="265" t="s">
        <v>89</v>
      </c>
      <c r="AV218" s="13" t="s">
        <v>89</v>
      </c>
      <c r="AW218" s="13" t="s">
        <v>34</v>
      </c>
      <c r="AX218" s="13" t="s">
        <v>87</v>
      </c>
      <c r="AY218" s="265" t="s">
        <v>125</v>
      </c>
    </row>
    <row r="219" s="2" customFormat="1" ht="21.75" customHeight="1">
      <c r="A219" s="39"/>
      <c r="B219" s="40"/>
      <c r="C219" s="237" t="s">
        <v>8</v>
      </c>
      <c r="D219" s="237" t="s">
        <v>128</v>
      </c>
      <c r="E219" s="238" t="s">
        <v>329</v>
      </c>
      <c r="F219" s="239" t="s">
        <v>330</v>
      </c>
      <c r="G219" s="240" t="s">
        <v>316</v>
      </c>
      <c r="H219" s="241">
        <v>54.319000000000003</v>
      </c>
      <c r="I219" s="242"/>
      <c r="J219" s="243">
        <f>ROUND(I219*H219,2)</f>
        <v>0</v>
      </c>
      <c r="K219" s="244"/>
      <c r="L219" s="45"/>
      <c r="M219" s="245" t="s">
        <v>1</v>
      </c>
      <c r="N219" s="246" t="s">
        <v>44</v>
      </c>
      <c r="O219" s="92"/>
      <c r="P219" s="247">
        <f>O219*H219</f>
        <v>0</v>
      </c>
      <c r="Q219" s="247">
        <v>0.25933</v>
      </c>
      <c r="R219" s="247">
        <f>Q219*H219</f>
        <v>14.086546270000001</v>
      </c>
      <c r="S219" s="247">
        <v>0</v>
      </c>
      <c r="T219" s="24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9" t="s">
        <v>132</v>
      </c>
      <c r="AT219" s="249" t="s">
        <v>128</v>
      </c>
      <c r="AU219" s="249" t="s">
        <v>89</v>
      </c>
      <c r="AY219" s="18" t="s">
        <v>125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8" t="s">
        <v>87</v>
      </c>
      <c r="BK219" s="250">
        <f>ROUND(I219*H219,2)</f>
        <v>0</v>
      </c>
      <c r="BL219" s="18" t="s">
        <v>132</v>
      </c>
      <c r="BM219" s="249" t="s">
        <v>1671</v>
      </c>
    </row>
    <row r="220" s="2" customFormat="1">
      <c r="A220" s="39"/>
      <c r="B220" s="40"/>
      <c r="C220" s="41"/>
      <c r="D220" s="251" t="s">
        <v>134</v>
      </c>
      <c r="E220" s="41"/>
      <c r="F220" s="252" t="s">
        <v>332</v>
      </c>
      <c r="G220" s="41"/>
      <c r="H220" s="41"/>
      <c r="I220" s="145"/>
      <c r="J220" s="41"/>
      <c r="K220" s="41"/>
      <c r="L220" s="45"/>
      <c r="M220" s="253"/>
      <c r="N220" s="25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134</v>
      </c>
      <c r="AU220" s="18" t="s">
        <v>89</v>
      </c>
    </row>
    <row r="221" s="13" customFormat="1">
      <c r="A221" s="13"/>
      <c r="B221" s="255"/>
      <c r="C221" s="256"/>
      <c r="D221" s="251" t="s">
        <v>136</v>
      </c>
      <c r="E221" s="257" t="s">
        <v>1</v>
      </c>
      <c r="F221" s="258" t="s">
        <v>1672</v>
      </c>
      <c r="G221" s="256"/>
      <c r="H221" s="259">
        <v>57.954999999999998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5" t="s">
        <v>136</v>
      </c>
      <c r="AU221" s="265" t="s">
        <v>89</v>
      </c>
      <c r="AV221" s="13" t="s">
        <v>89</v>
      </c>
      <c r="AW221" s="13" t="s">
        <v>34</v>
      </c>
      <c r="AX221" s="13" t="s">
        <v>79</v>
      </c>
      <c r="AY221" s="265" t="s">
        <v>125</v>
      </c>
    </row>
    <row r="222" s="13" customFormat="1">
      <c r="A222" s="13"/>
      <c r="B222" s="255"/>
      <c r="C222" s="256"/>
      <c r="D222" s="251" t="s">
        <v>136</v>
      </c>
      <c r="E222" s="257" t="s">
        <v>1</v>
      </c>
      <c r="F222" s="258" t="s">
        <v>1673</v>
      </c>
      <c r="G222" s="256"/>
      <c r="H222" s="259">
        <v>-3.6360000000000001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5" t="s">
        <v>136</v>
      </c>
      <c r="AU222" s="265" t="s">
        <v>89</v>
      </c>
      <c r="AV222" s="13" t="s">
        <v>89</v>
      </c>
      <c r="AW222" s="13" t="s">
        <v>34</v>
      </c>
      <c r="AX222" s="13" t="s">
        <v>79</v>
      </c>
      <c r="AY222" s="265" t="s">
        <v>125</v>
      </c>
    </row>
    <row r="223" s="14" customFormat="1">
      <c r="A223" s="14"/>
      <c r="B223" s="266"/>
      <c r="C223" s="267"/>
      <c r="D223" s="251" t="s">
        <v>136</v>
      </c>
      <c r="E223" s="268" t="s">
        <v>1</v>
      </c>
      <c r="F223" s="269" t="s">
        <v>167</v>
      </c>
      <c r="G223" s="267"/>
      <c r="H223" s="270">
        <v>54.318999999999996</v>
      </c>
      <c r="I223" s="271"/>
      <c r="J223" s="267"/>
      <c r="K223" s="267"/>
      <c r="L223" s="272"/>
      <c r="M223" s="273"/>
      <c r="N223" s="274"/>
      <c r="O223" s="274"/>
      <c r="P223" s="274"/>
      <c r="Q223" s="274"/>
      <c r="R223" s="274"/>
      <c r="S223" s="274"/>
      <c r="T223" s="27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6" t="s">
        <v>136</v>
      </c>
      <c r="AU223" s="276" t="s">
        <v>89</v>
      </c>
      <c r="AV223" s="14" t="s">
        <v>132</v>
      </c>
      <c r="AW223" s="14" t="s">
        <v>34</v>
      </c>
      <c r="AX223" s="14" t="s">
        <v>87</v>
      </c>
      <c r="AY223" s="276" t="s">
        <v>125</v>
      </c>
    </row>
    <row r="224" s="2" customFormat="1" ht="21.75" customHeight="1">
      <c r="A224" s="39"/>
      <c r="B224" s="40"/>
      <c r="C224" s="237" t="s">
        <v>322</v>
      </c>
      <c r="D224" s="237" t="s">
        <v>128</v>
      </c>
      <c r="E224" s="238" t="s">
        <v>340</v>
      </c>
      <c r="F224" s="239" t="s">
        <v>341</v>
      </c>
      <c r="G224" s="240" t="s">
        <v>316</v>
      </c>
      <c r="H224" s="241">
        <v>8.4879999999999995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44</v>
      </c>
      <c r="O224" s="92"/>
      <c r="P224" s="247">
        <f>O224*H224</f>
        <v>0</v>
      </c>
      <c r="Q224" s="247">
        <v>0.28722999999999999</v>
      </c>
      <c r="R224" s="247">
        <f>Q224*H224</f>
        <v>2.4380082399999998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132</v>
      </c>
      <c r="AT224" s="249" t="s">
        <v>128</v>
      </c>
      <c r="AU224" s="249" t="s">
        <v>89</v>
      </c>
      <c r="AY224" s="18" t="s">
        <v>125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87</v>
      </c>
      <c r="BK224" s="250">
        <f>ROUND(I224*H224,2)</f>
        <v>0</v>
      </c>
      <c r="BL224" s="18" t="s">
        <v>132</v>
      </c>
      <c r="BM224" s="249" t="s">
        <v>1674</v>
      </c>
    </row>
    <row r="225" s="2" customFormat="1">
      <c r="A225" s="39"/>
      <c r="B225" s="40"/>
      <c r="C225" s="41"/>
      <c r="D225" s="251" t="s">
        <v>134</v>
      </c>
      <c r="E225" s="41"/>
      <c r="F225" s="252" t="s">
        <v>343</v>
      </c>
      <c r="G225" s="41"/>
      <c r="H225" s="41"/>
      <c r="I225" s="145"/>
      <c r="J225" s="41"/>
      <c r="K225" s="41"/>
      <c r="L225" s="45"/>
      <c r="M225" s="253"/>
      <c r="N225" s="25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89</v>
      </c>
    </row>
    <row r="226" s="13" customFormat="1">
      <c r="A226" s="13"/>
      <c r="B226" s="255"/>
      <c r="C226" s="256"/>
      <c r="D226" s="251" t="s">
        <v>136</v>
      </c>
      <c r="E226" s="257" t="s">
        <v>1</v>
      </c>
      <c r="F226" s="258" t="s">
        <v>1675</v>
      </c>
      <c r="G226" s="256"/>
      <c r="H226" s="259">
        <v>8.7379999999999995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5" t="s">
        <v>136</v>
      </c>
      <c r="AU226" s="265" t="s">
        <v>89</v>
      </c>
      <c r="AV226" s="13" t="s">
        <v>89</v>
      </c>
      <c r="AW226" s="13" t="s">
        <v>34</v>
      </c>
      <c r="AX226" s="13" t="s">
        <v>79</v>
      </c>
      <c r="AY226" s="265" t="s">
        <v>125</v>
      </c>
    </row>
    <row r="227" s="13" customFormat="1">
      <c r="A227" s="13"/>
      <c r="B227" s="255"/>
      <c r="C227" s="256"/>
      <c r="D227" s="251" t="s">
        <v>136</v>
      </c>
      <c r="E227" s="257" t="s">
        <v>1</v>
      </c>
      <c r="F227" s="258" t="s">
        <v>1676</v>
      </c>
      <c r="G227" s="256"/>
      <c r="H227" s="259">
        <v>-0.25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5" t="s">
        <v>136</v>
      </c>
      <c r="AU227" s="265" t="s">
        <v>89</v>
      </c>
      <c r="AV227" s="13" t="s">
        <v>89</v>
      </c>
      <c r="AW227" s="13" t="s">
        <v>34</v>
      </c>
      <c r="AX227" s="13" t="s">
        <v>79</v>
      </c>
      <c r="AY227" s="265" t="s">
        <v>125</v>
      </c>
    </row>
    <row r="228" s="14" customFormat="1">
      <c r="A228" s="14"/>
      <c r="B228" s="266"/>
      <c r="C228" s="267"/>
      <c r="D228" s="251" t="s">
        <v>136</v>
      </c>
      <c r="E228" s="268" t="s">
        <v>1</v>
      </c>
      <c r="F228" s="269" t="s">
        <v>167</v>
      </c>
      <c r="G228" s="267"/>
      <c r="H228" s="270">
        <v>8.4879999999999995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6" t="s">
        <v>136</v>
      </c>
      <c r="AU228" s="276" t="s">
        <v>89</v>
      </c>
      <c r="AV228" s="14" t="s">
        <v>132</v>
      </c>
      <c r="AW228" s="14" t="s">
        <v>34</v>
      </c>
      <c r="AX228" s="14" t="s">
        <v>87</v>
      </c>
      <c r="AY228" s="276" t="s">
        <v>125</v>
      </c>
    </row>
    <row r="229" s="2" customFormat="1" ht="21.75" customHeight="1">
      <c r="A229" s="39"/>
      <c r="B229" s="40"/>
      <c r="C229" s="237" t="s">
        <v>328</v>
      </c>
      <c r="D229" s="237" t="s">
        <v>128</v>
      </c>
      <c r="E229" s="238" t="s">
        <v>348</v>
      </c>
      <c r="F229" s="239" t="s">
        <v>349</v>
      </c>
      <c r="G229" s="240" t="s">
        <v>259</v>
      </c>
      <c r="H229" s="241">
        <v>33.950000000000003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44</v>
      </c>
      <c r="O229" s="92"/>
      <c r="P229" s="247">
        <f>O229*H229</f>
        <v>0</v>
      </c>
      <c r="Q229" s="247">
        <v>0.28722999999999999</v>
      </c>
      <c r="R229" s="247">
        <f>Q229*H229</f>
        <v>9.7514585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132</v>
      </c>
      <c r="AT229" s="249" t="s">
        <v>128</v>
      </c>
      <c r="AU229" s="249" t="s">
        <v>89</v>
      </c>
      <c r="AY229" s="18" t="s">
        <v>125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87</v>
      </c>
      <c r="BK229" s="250">
        <f>ROUND(I229*H229,2)</f>
        <v>0</v>
      </c>
      <c r="BL229" s="18" t="s">
        <v>132</v>
      </c>
      <c r="BM229" s="249" t="s">
        <v>1677</v>
      </c>
    </row>
    <row r="230" s="2" customFormat="1">
      <c r="A230" s="39"/>
      <c r="B230" s="40"/>
      <c r="C230" s="41"/>
      <c r="D230" s="251" t="s">
        <v>134</v>
      </c>
      <c r="E230" s="41"/>
      <c r="F230" s="252" t="s">
        <v>351</v>
      </c>
      <c r="G230" s="41"/>
      <c r="H230" s="41"/>
      <c r="I230" s="145"/>
      <c r="J230" s="41"/>
      <c r="K230" s="41"/>
      <c r="L230" s="45"/>
      <c r="M230" s="253"/>
      <c r="N230" s="25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134</v>
      </c>
      <c r="AU230" s="18" t="s">
        <v>89</v>
      </c>
    </row>
    <row r="231" s="13" customFormat="1">
      <c r="A231" s="13"/>
      <c r="B231" s="255"/>
      <c r="C231" s="256"/>
      <c r="D231" s="251" t="s">
        <v>136</v>
      </c>
      <c r="E231" s="257" t="s">
        <v>1</v>
      </c>
      <c r="F231" s="258" t="s">
        <v>1678</v>
      </c>
      <c r="G231" s="256"/>
      <c r="H231" s="259">
        <v>34.950000000000003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5" t="s">
        <v>136</v>
      </c>
      <c r="AU231" s="265" t="s">
        <v>89</v>
      </c>
      <c r="AV231" s="13" t="s">
        <v>89</v>
      </c>
      <c r="AW231" s="13" t="s">
        <v>34</v>
      </c>
      <c r="AX231" s="13" t="s">
        <v>79</v>
      </c>
      <c r="AY231" s="265" t="s">
        <v>125</v>
      </c>
    </row>
    <row r="232" s="13" customFormat="1">
      <c r="A232" s="13"/>
      <c r="B232" s="255"/>
      <c r="C232" s="256"/>
      <c r="D232" s="251" t="s">
        <v>136</v>
      </c>
      <c r="E232" s="257" t="s">
        <v>1</v>
      </c>
      <c r="F232" s="258" t="s">
        <v>1679</v>
      </c>
      <c r="G232" s="256"/>
      <c r="H232" s="259">
        <v>-1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5" t="s">
        <v>136</v>
      </c>
      <c r="AU232" s="265" t="s">
        <v>89</v>
      </c>
      <c r="AV232" s="13" t="s">
        <v>89</v>
      </c>
      <c r="AW232" s="13" t="s">
        <v>34</v>
      </c>
      <c r="AX232" s="13" t="s">
        <v>79</v>
      </c>
      <c r="AY232" s="265" t="s">
        <v>125</v>
      </c>
    </row>
    <row r="233" s="14" customFormat="1">
      <c r="A233" s="14"/>
      <c r="B233" s="266"/>
      <c r="C233" s="267"/>
      <c r="D233" s="251" t="s">
        <v>136</v>
      </c>
      <c r="E233" s="268" t="s">
        <v>1</v>
      </c>
      <c r="F233" s="269" t="s">
        <v>167</v>
      </c>
      <c r="G233" s="267"/>
      <c r="H233" s="270">
        <v>33.950000000000003</v>
      </c>
      <c r="I233" s="271"/>
      <c r="J233" s="267"/>
      <c r="K233" s="267"/>
      <c r="L233" s="272"/>
      <c r="M233" s="273"/>
      <c r="N233" s="274"/>
      <c r="O233" s="274"/>
      <c r="P233" s="274"/>
      <c r="Q233" s="274"/>
      <c r="R233" s="274"/>
      <c r="S233" s="274"/>
      <c r="T233" s="27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6" t="s">
        <v>136</v>
      </c>
      <c r="AU233" s="276" t="s">
        <v>89</v>
      </c>
      <c r="AV233" s="14" t="s">
        <v>132</v>
      </c>
      <c r="AW233" s="14" t="s">
        <v>34</v>
      </c>
      <c r="AX233" s="14" t="s">
        <v>87</v>
      </c>
      <c r="AY233" s="276" t="s">
        <v>125</v>
      </c>
    </row>
    <row r="234" s="2" customFormat="1" ht="21.75" customHeight="1">
      <c r="A234" s="39"/>
      <c r="B234" s="40"/>
      <c r="C234" s="237" t="s">
        <v>339</v>
      </c>
      <c r="D234" s="237" t="s">
        <v>128</v>
      </c>
      <c r="E234" s="238" t="s">
        <v>356</v>
      </c>
      <c r="F234" s="239" t="s">
        <v>357</v>
      </c>
      <c r="G234" s="240" t="s">
        <v>316</v>
      </c>
      <c r="H234" s="241">
        <v>128.15199999999999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44</v>
      </c>
      <c r="O234" s="92"/>
      <c r="P234" s="247">
        <f>O234*H234</f>
        <v>0</v>
      </c>
      <c r="Q234" s="247">
        <v>0.27744000000000002</v>
      </c>
      <c r="R234" s="247">
        <f>Q234*H234</f>
        <v>35.554490879999996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132</v>
      </c>
      <c r="AT234" s="249" t="s">
        <v>128</v>
      </c>
      <c r="AU234" s="249" t="s">
        <v>89</v>
      </c>
      <c r="AY234" s="18" t="s">
        <v>125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87</v>
      </c>
      <c r="BK234" s="250">
        <f>ROUND(I234*H234,2)</f>
        <v>0</v>
      </c>
      <c r="BL234" s="18" t="s">
        <v>132</v>
      </c>
      <c r="BM234" s="249" t="s">
        <v>1680</v>
      </c>
    </row>
    <row r="235" s="2" customFormat="1">
      <c r="A235" s="39"/>
      <c r="B235" s="40"/>
      <c r="C235" s="41"/>
      <c r="D235" s="251" t="s">
        <v>134</v>
      </c>
      <c r="E235" s="41"/>
      <c r="F235" s="252" t="s">
        <v>359</v>
      </c>
      <c r="G235" s="41"/>
      <c r="H235" s="41"/>
      <c r="I235" s="145"/>
      <c r="J235" s="41"/>
      <c r="K235" s="41"/>
      <c r="L235" s="45"/>
      <c r="M235" s="253"/>
      <c r="N235" s="25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134</v>
      </c>
      <c r="AU235" s="18" t="s">
        <v>89</v>
      </c>
    </row>
    <row r="236" s="13" customFormat="1">
      <c r="A236" s="13"/>
      <c r="B236" s="255"/>
      <c r="C236" s="256"/>
      <c r="D236" s="251" t="s">
        <v>136</v>
      </c>
      <c r="E236" s="257" t="s">
        <v>1</v>
      </c>
      <c r="F236" s="258" t="s">
        <v>1681</v>
      </c>
      <c r="G236" s="256"/>
      <c r="H236" s="259">
        <v>148.67699999999999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5" t="s">
        <v>136</v>
      </c>
      <c r="AU236" s="265" t="s">
        <v>89</v>
      </c>
      <c r="AV236" s="13" t="s">
        <v>89</v>
      </c>
      <c r="AW236" s="13" t="s">
        <v>34</v>
      </c>
      <c r="AX236" s="13" t="s">
        <v>79</v>
      </c>
      <c r="AY236" s="265" t="s">
        <v>125</v>
      </c>
    </row>
    <row r="237" s="13" customFormat="1">
      <c r="A237" s="13"/>
      <c r="B237" s="255"/>
      <c r="C237" s="256"/>
      <c r="D237" s="251" t="s">
        <v>136</v>
      </c>
      <c r="E237" s="257" t="s">
        <v>1</v>
      </c>
      <c r="F237" s="258" t="s">
        <v>1682</v>
      </c>
      <c r="G237" s="256"/>
      <c r="H237" s="259">
        <v>-20.524999999999999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5" t="s">
        <v>136</v>
      </c>
      <c r="AU237" s="265" t="s">
        <v>89</v>
      </c>
      <c r="AV237" s="13" t="s">
        <v>89</v>
      </c>
      <c r="AW237" s="13" t="s">
        <v>34</v>
      </c>
      <c r="AX237" s="13" t="s">
        <v>79</v>
      </c>
      <c r="AY237" s="265" t="s">
        <v>125</v>
      </c>
    </row>
    <row r="238" s="14" customFormat="1">
      <c r="A238" s="14"/>
      <c r="B238" s="266"/>
      <c r="C238" s="267"/>
      <c r="D238" s="251" t="s">
        <v>136</v>
      </c>
      <c r="E238" s="268" t="s">
        <v>1</v>
      </c>
      <c r="F238" s="269" t="s">
        <v>167</v>
      </c>
      <c r="G238" s="267"/>
      <c r="H238" s="270">
        <v>128.15199999999999</v>
      </c>
      <c r="I238" s="271"/>
      <c r="J238" s="267"/>
      <c r="K238" s="267"/>
      <c r="L238" s="272"/>
      <c r="M238" s="273"/>
      <c r="N238" s="274"/>
      <c r="O238" s="274"/>
      <c r="P238" s="274"/>
      <c r="Q238" s="274"/>
      <c r="R238" s="274"/>
      <c r="S238" s="274"/>
      <c r="T238" s="27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6" t="s">
        <v>136</v>
      </c>
      <c r="AU238" s="276" t="s">
        <v>89</v>
      </c>
      <c r="AV238" s="14" t="s">
        <v>132</v>
      </c>
      <c r="AW238" s="14" t="s">
        <v>34</v>
      </c>
      <c r="AX238" s="14" t="s">
        <v>87</v>
      </c>
      <c r="AY238" s="276" t="s">
        <v>125</v>
      </c>
    </row>
    <row r="239" s="2" customFormat="1" ht="16.5" customHeight="1">
      <c r="A239" s="39"/>
      <c r="B239" s="40"/>
      <c r="C239" s="237" t="s">
        <v>347</v>
      </c>
      <c r="D239" s="237" t="s">
        <v>128</v>
      </c>
      <c r="E239" s="238" t="s">
        <v>365</v>
      </c>
      <c r="F239" s="239" t="s">
        <v>366</v>
      </c>
      <c r="G239" s="240" t="s">
        <v>367</v>
      </c>
      <c r="H239" s="241">
        <v>5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44</v>
      </c>
      <c r="O239" s="92"/>
      <c r="P239" s="247">
        <f>O239*H239</f>
        <v>0</v>
      </c>
      <c r="Q239" s="247">
        <v>0.026929999999999999</v>
      </c>
      <c r="R239" s="247">
        <f>Q239*H239</f>
        <v>0.13464999999999999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132</v>
      </c>
      <c r="AT239" s="249" t="s">
        <v>128</v>
      </c>
      <c r="AU239" s="249" t="s">
        <v>89</v>
      </c>
      <c r="AY239" s="18" t="s">
        <v>125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87</v>
      </c>
      <c r="BK239" s="250">
        <f>ROUND(I239*H239,2)</f>
        <v>0</v>
      </c>
      <c r="BL239" s="18" t="s">
        <v>132</v>
      </c>
      <c r="BM239" s="249" t="s">
        <v>1683</v>
      </c>
    </row>
    <row r="240" s="2" customFormat="1">
      <c r="A240" s="39"/>
      <c r="B240" s="40"/>
      <c r="C240" s="41"/>
      <c r="D240" s="251" t="s">
        <v>134</v>
      </c>
      <c r="E240" s="41"/>
      <c r="F240" s="252" t="s">
        <v>369</v>
      </c>
      <c r="G240" s="41"/>
      <c r="H240" s="41"/>
      <c r="I240" s="145"/>
      <c r="J240" s="41"/>
      <c r="K240" s="41"/>
      <c r="L240" s="45"/>
      <c r="M240" s="253"/>
      <c r="N240" s="25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89</v>
      </c>
    </row>
    <row r="241" s="2" customFormat="1" ht="16.5" customHeight="1">
      <c r="A241" s="39"/>
      <c r="B241" s="40"/>
      <c r="C241" s="237" t="s">
        <v>355</v>
      </c>
      <c r="D241" s="237" t="s">
        <v>128</v>
      </c>
      <c r="E241" s="238" t="s">
        <v>376</v>
      </c>
      <c r="F241" s="239" t="s">
        <v>377</v>
      </c>
      <c r="G241" s="240" t="s">
        <v>367</v>
      </c>
      <c r="H241" s="241">
        <v>10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44</v>
      </c>
      <c r="O241" s="92"/>
      <c r="P241" s="247">
        <f>O241*H241</f>
        <v>0</v>
      </c>
      <c r="Q241" s="247">
        <v>0.036549999999999999</v>
      </c>
      <c r="R241" s="247">
        <f>Q241*H241</f>
        <v>0.36549999999999999</v>
      </c>
      <c r="S241" s="247">
        <v>0</v>
      </c>
      <c r="T241" s="24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132</v>
      </c>
      <c r="AT241" s="249" t="s">
        <v>128</v>
      </c>
      <c r="AU241" s="249" t="s">
        <v>89</v>
      </c>
      <c r="AY241" s="18" t="s">
        <v>125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87</v>
      </c>
      <c r="BK241" s="250">
        <f>ROUND(I241*H241,2)</f>
        <v>0</v>
      </c>
      <c r="BL241" s="18" t="s">
        <v>132</v>
      </c>
      <c r="BM241" s="249" t="s">
        <v>1684</v>
      </c>
    </row>
    <row r="242" s="2" customFormat="1">
      <c r="A242" s="39"/>
      <c r="B242" s="40"/>
      <c r="C242" s="41"/>
      <c r="D242" s="251" t="s">
        <v>134</v>
      </c>
      <c r="E242" s="41"/>
      <c r="F242" s="252" t="s">
        <v>379</v>
      </c>
      <c r="G242" s="41"/>
      <c r="H242" s="41"/>
      <c r="I242" s="145"/>
      <c r="J242" s="41"/>
      <c r="K242" s="41"/>
      <c r="L242" s="45"/>
      <c r="M242" s="253"/>
      <c r="N242" s="25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134</v>
      </c>
      <c r="AU242" s="18" t="s">
        <v>89</v>
      </c>
    </row>
    <row r="243" s="2" customFormat="1" ht="16.5" customHeight="1">
      <c r="A243" s="39"/>
      <c r="B243" s="40"/>
      <c r="C243" s="237" t="s">
        <v>7</v>
      </c>
      <c r="D243" s="237" t="s">
        <v>128</v>
      </c>
      <c r="E243" s="238" t="s">
        <v>381</v>
      </c>
      <c r="F243" s="239" t="s">
        <v>382</v>
      </c>
      <c r="G243" s="240" t="s">
        <v>367</v>
      </c>
      <c r="H243" s="241">
        <v>28</v>
      </c>
      <c r="I243" s="242"/>
      <c r="J243" s="243">
        <f>ROUND(I243*H243,2)</f>
        <v>0</v>
      </c>
      <c r="K243" s="244"/>
      <c r="L243" s="45"/>
      <c r="M243" s="245" t="s">
        <v>1</v>
      </c>
      <c r="N243" s="246" t="s">
        <v>44</v>
      </c>
      <c r="O243" s="92"/>
      <c r="P243" s="247">
        <f>O243*H243</f>
        <v>0</v>
      </c>
      <c r="Q243" s="247">
        <v>0.04555</v>
      </c>
      <c r="R243" s="247">
        <f>Q243*H243</f>
        <v>1.2754000000000001</v>
      </c>
      <c r="S243" s="247">
        <v>0</v>
      </c>
      <c r="T243" s="24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9" t="s">
        <v>132</v>
      </c>
      <c r="AT243" s="249" t="s">
        <v>128</v>
      </c>
      <c r="AU243" s="249" t="s">
        <v>89</v>
      </c>
      <c r="AY243" s="18" t="s">
        <v>125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8" t="s">
        <v>87</v>
      </c>
      <c r="BK243" s="250">
        <f>ROUND(I243*H243,2)</f>
        <v>0</v>
      </c>
      <c r="BL243" s="18" t="s">
        <v>132</v>
      </c>
      <c r="BM243" s="249" t="s">
        <v>1685</v>
      </c>
    </row>
    <row r="244" s="2" customFormat="1">
      <c r="A244" s="39"/>
      <c r="B244" s="40"/>
      <c r="C244" s="41"/>
      <c r="D244" s="251" t="s">
        <v>134</v>
      </c>
      <c r="E244" s="41"/>
      <c r="F244" s="252" t="s">
        <v>384</v>
      </c>
      <c r="G244" s="41"/>
      <c r="H244" s="41"/>
      <c r="I244" s="145"/>
      <c r="J244" s="41"/>
      <c r="K244" s="41"/>
      <c r="L244" s="45"/>
      <c r="M244" s="253"/>
      <c r="N244" s="254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134</v>
      </c>
      <c r="AU244" s="18" t="s">
        <v>89</v>
      </c>
    </row>
    <row r="245" s="2" customFormat="1" ht="16.5" customHeight="1">
      <c r="A245" s="39"/>
      <c r="B245" s="40"/>
      <c r="C245" s="237" t="s">
        <v>370</v>
      </c>
      <c r="D245" s="237" t="s">
        <v>128</v>
      </c>
      <c r="E245" s="238" t="s">
        <v>386</v>
      </c>
      <c r="F245" s="239" t="s">
        <v>387</v>
      </c>
      <c r="G245" s="240" t="s">
        <v>367</v>
      </c>
      <c r="H245" s="241">
        <v>20</v>
      </c>
      <c r="I245" s="242"/>
      <c r="J245" s="243">
        <f>ROUND(I245*H245,2)</f>
        <v>0</v>
      </c>
      <c r="K245" s="244"/>
      <c r="L245" s="45"/>
      <c r="M245" s="245" t="s">
        <v>1</v>
      </c>
      <c r="N245" s="246" t="s">
        <v>44</v>
      </c>
      <c r="O245" s="92"/>
      <c r="P245" s="247">
        <f>O245*H245</f>
        <v>0</v>
      </c>
      <c r="Q245" s="247">
        <v>0.054550000000000001</v>
      </c>
      <c r="R245" s="247">
        <f>Q245*H245</f>
        <v>1.091</v>
      </c>
      <c r="S245" s="247">
        <v>0</v>
      </c>
      <c r="T245" s="24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9" t="s">
        <v>132</v>
      </c>
      <c r="AT245" s="249" t="s">
        <v>128</v>
      </c>
      <c r="AU245" s="249" t="s">
        <v>89</v>
      </c>
      <c r="AY245" s="18" t="s">
        <v>125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8" t="s">
        <v>87</v>
      </c>
      <c r="BK245" s="250">
        <f>ROUND(I245*H245,2)</f>
        <v>0</v>
      </c>
      <c r="BL245" s="18" t="s">
        <v>132</v>
      </c>
      <c r="BM245" s="249" t="s">
        <v>1686</v>
      </c>
    </row>
    <row r="246" s="2" customFormat="1">
      <c r="A246" s="39"/>
      <c r="B246" s="40"/>
      <c r="C246" s="41"/>
      <c r="D246" s="251" t="s">
        <v>134</v>
      </c>
      <c r="E246" s="41"/>
      <c r="F246" s="252" t="s">
        <v>389</v>
      </c>
      <c r="G246" s="41"/>
      <c r="H246" s="41"/>
      <c r="I246" s="145"/>
      <c r="J246" s="41"/>
      <c r="K246" s="41"/>
      <c r="L246" s="45"/>
      <c r="M246" s="253"/>
      <c r="N246" s="25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134</v>
      </c>
      <c r="AU246" s="18" t="s">
        <v>89</v>
      </c>
    </row>
    <row r="247" s="2" customFormat="1" ht="16.5" customHeight="1">
      <c r="A247" s="39"/>
      <c r="B247" s="40"/>
      <c r="C247" s="237" t="s">
        <v>375</v>
      </c>
      <c r="D247" s="237" t="s">
        <v>128</v>
      </c>
      <c r="E247" s="238" t="s">
        <v>391</v>
      </c>
      <c r="F247" s="239" t="s">
        <v>392</v>
      </c>
      <c r="G247" s="240" t="s">
        <v>367</v>
      </c>
      <c r="H247" s="241">
        <v>10</v>
      </c>
      <c r="I247" s="242"/>
      <c r="J247" s="243">
        <f>ROUND(I247*H247,2)</f>
        <v>0</v>
      </c>
      <c r="K247" s="244"/>
      <c r="L247" s="45"/>
      <c r="M247" s="245" t="s">
        <v>1</v>
      </c>
      <c r="N247" s="246" t="s">
        <v>44</v>
      </c>
      <c r="O247" s="92"/>
      <c r="P247" s="247">
        <f>O247*H247</f>
        <v>0</v>
      </c>
      <c r="Q247" s="247">
        <v>0.063549999999999995</v>
      </c>
      <c r="R247" s="247">
        <f>Q247*H247</f>
        <v>0.63549999999999995</v>
      </c>
      <c r="S247" s="247">
        <v>0</v>
      </c>
      <c r="T247" s="24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9" t="s">
        <v>132</v>
      </c>
      <c r="AT247" s="249" t="s">
        <v>128</v>
      </c>
      <c r="AU247" s="249" t="s">
        <v>89</v>
      </c>
      <c r="AY247" s="18" t="s">
        <v>125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8" t="s">
        <v>87</v>
      </c>
      <c r="BK247" s="250">
        <f>ROUND(I247*H247,2)</f>
        <v>0</v>
      </c>
      <c r="BL247" s="18" t="s">
        <v>132</v>
      </c>
      <c r="BM247" s="249" t="s">
        <v>1687</v>
      </c>
    </row>
    <row r="248" s="2" customFormat="1">
      <c r="A248" s="39"/>
      <c r="B248" s="40"/>
      <c r="C248" s="41"/>
      <c r="D248" s="251" t="s">
        <v>134</v>
      </c>
      <c r="E248" s="41"/>
      <c r="F248" s="252" t="s">
        <v>394</v>
      </c>
      <c r="G248" s="41"/>
      <c r="H248" s="41"/>
      <c r="I248" s="145"/>
      <c r="J248" s="41"/>
      <c r="K248" s="41"/>
      <c r="L248" s="45"/>
      <c r="M248" s="253"/>
      <c r="N248" s="25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89</v>
      </c>
    </row>
    <row r="249" s="2" customFormat="1" ht="21.75" customHeight="1">
      <c r="A249" s="39"/>
      <c r="B249" s="40"/>
      <c r="C249" s="237" t="s">
        <v>380</v>
      </c>
      <c r="D249" s="237" t="s">
        <v>128</v>
      </c>
      <c r="E249" s="238" t="s">
        <v>406</v>
      </c>
      <c r="F249" s="239" t="s">
        <v>407</v>
      </c>
      <c r="G249" s="240" t="s">
        <v>316</v>
      </c>
      <c r="H249" s="241">
        <v>3.46</v>
      </c>
      <c r="I249" s="242"/>
      <c r="J249" s="243">
        <f>ROUND(I249*H249,2)</f>
        <v>0</v>
      </c>
      <c r="K249" s="244"/>
      <c r="L249" s="45"/>
      <c r="M249" s="245" t="s">
        <v>1</v>
      </c>
      <c r="N249" s="246" t="s">
        <v>44</v>
      </c>
      <c r="O249" s="92"/>
      <c r="P249" s="247">
        <f>O249*H249</f>
        <v>0</v>
      </c>
      <c r="Q249" s="247">
        <v>0.068430000000000005</v>
      </c>
      <c r="R249" s="247">
        <f>Q249*H249</f>
        <v>0.2367678</v>
      </c>
      <c r="S249" s="247">
        <v>0</v>
      </c>
      <c r="T249" s="24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9" t="s">
        <v>132</v>
      </c>
      <c r="AT249" s="249" t="s">
        <v>128</v>
      </c>
      <c r="AU249" s="249" t="s">
        <v>89</v>
      </c>
      <c r="AY249" s="18" t="s">
        <v>125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8" t="s">
        <v>87</v>
      </c>
      <c r="BK249" s="250">
        <f>ROUND(I249*H249,2)</f>
        <v>0</v>
      </c>
      <c r="BL249" s="18" t="s">
        <v>132</v>
      </c>
      <c r="BM249" s="249" t="s">
        <v>1688</v>
      </c>
    </row>
    <row r="250" s="2" customFormat="1">
      <c r="A250" s="39"/>
      <c r="B250" s="40"/>
      <c r="C250" s="41"/>
      <c r="D250" s="251" t="s">
        <v>134</v>
      </c>
      <c r="E250" s="41"/>
      <c r="F250" s="252" t="s">
        <v>409</v>
      </c>
      <c r="G250" s="41"/>
      <c r="H250" s="41"/>
      <c r="I250" s="145"/>
      <c r="J250" s="41"/>
      <c r="K250" s="41"/>
      <c r="L250" s="45"/>
      <c r="M250" s="253"/>
      <c r="N250" s="25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134</v>
      </c>
      <c r="AU250" s="18" t="s">
        <v>89</v>
      </c>
    </row>
    <row r="251" s="13" customFormat="1">
      <c r="A251" s="13"/>
      <c r="B251" s="255"/>
      <c r="C251" s="256"/>
      <c r="D251" s="251" t="s">
        <v>136</v>
      </c>
      <c r="E251" s="257" t="s">
        <v>1</v>
      </c>
      <c r="F251" s="258" t="s">
        <v>1689</v>
      </c>
      <c r="G251" s="256"/>
      <c r="H251" s="259">
        <v>3.46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5" t="s">
        <v>136</v>
      </c>
      <c r="AU251" s="265" t="s">
        <v>89</v>
      </c>
      <c r="AV251" s="13" t="s">
        <v>89</v>
      </c>
      <c r="AW251" s="13" t="s">
        <v>34</v>
      </c>
      <c r="AX251" s="13" t="s">
        <v>87</v>
      </c>
      <c r="AY251" s="265" t="s">
        <v>125</v>
      </c>
    </row>
    <row r="252" s="2" customFormat="1" ht="21.75" customHeight="1">
      <c r="A252" s="39"/>
      <c r="B252" s="40"/>
      <c r="C252" s="237" t="s">
        <v>385</v>
      </c>
      <c r="D252" s="237" t="s">
        <v>128</v>
      </c>
      <c r="E252" s="238" t="s">
        <v>417</v>
      </c>
      <c r="F252" s="239" t="s">
        <v>418</v>
      </c>
      <c r="G252" s="240" t="s">
        <v>316</v>
      </c>
      <c r="H252" s="241">
        <v>77.396000000000001</v>
      </c>
      <c r="I252" s="242"/>
      <c r="J252" s="243">
        <f>ROUND(I252*H252,2)</f>
        <v>0</v>
      </c>
      <c r="K252" s="244"/>
      <c r="L252" s="45"/>
      <c r="M252" s="245" t="s">
        <v>1</v>
      </c>
      <c r="N252" s="246" t="s">
        <v>44</v>
      </c>
      <c r="O252" s="92"/>
      <c r="P252" s="247">
        <f>O252*H252</f>
        <v>0</v>
      </c>
      <c r="Q252" s="247">
        <v>0.10445</v>
      </c>
      <c r="R252" s="247">
        <f>Q252*H252</f>
        <v>8.0840122000000001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132</v>
      </c>
      <c r="AT252" s="249" t="s">
        <v>128</v>
      </c>
      <c r="AU252" s="249" t="s">
        <v>89</v>
      </c>
      <c r="AY252" s="18" t="s">
        <v>125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87</v>
      </c>
      <c r="BK252" s="250">
        <f>ROUND(I252*H252,2)</f>
        <v>0</v>
      </c>
      <c r="BL252" s="18" t="s">
        <v>132</v>
      </c>
      <c r="BM252" s="249" t="s">
        <v>1690</v>
      </c>
    </row>
    <row r="253" s="2" customFormat="1">
      <c r="A253" s="39"/>
      <c r="B253" s="40"/>
      <c r="C253" s="41"/>
      <c r="D253" s="251" t="s">
        <v>134</v>
      </c>
      <c r="E253" s="41"/>
      <c r="F253" s="252" t="s">
        <v>420</v>
      </c>
      <c r="G253" s="41"/>
      <c r="H253" s="41"/>
      <c r="I253" s="145"/>
      <c r="J253" s="41"/>
      <c r="K253" s="41"/>
      <c r="L253" s="45"/>
      <c r="M253" s="253"/>
      <c r="N253" s="25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134</v>
      </c>
      <c r="AU253" s="18" t="s">
        <v>89</v>
      </c>
    </row>
    <row r="254" s="13" customFormat="1">
      <c r="A254" s="13"/>
      <c r="B254" s="255"/>
      <c r="C254" s="256"/>
      <c r="D254" s="251" t="s">
        <v>136</v>
      </c>
      <c r="E254" s="257" t="s">
        <v>1</v>
      </c>
      <c r="F254" s="258" t="s">
        <v>1691</v>
      </c>
      <c r="G254" s="256"/>
      <c r="H254" s="259">
        <v>86.153999999999996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5" t="s">
        <v>136</v>
      </c>
      <c r="AU254" s="265" t="s">
        <v>89</v>
      </c>
      <c r="AV254" s="13" t="s">
        <v>89</v>
      </c>
      <c r="AW254" s="13" t="s">
        <v>34</v>
      </c>
      <c r="AX254" s="13" t="s">
        <v>79</v>
      </c>
      <c r="AY254" s="265" t="s">
        <v>125</v>
      </c>
    </row>
    <row r="255" s="13" customFormat="1">
      <c r="A255" s="13"/>
      <c r="B255" s="255"/>
      <c r="C255" s="256"/>
      <c r="D255" s="251" t="s">
        <v>136</v>
      </c>
      <c r="E255" s="257" t="s">
        <v>1</v>
      </c>
      <c r="F255" s="258" t="s">
        <v>1692</v>
      </c>
      <c r="G255" s="256"/>
      <c r="H255" s="259">
        <v>-8.7579999999999991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5" t="s">
        <v>136</v>
      </c>
      <c r="AU255" s="265" t="s">
        <v>89</v>
      </c>
      <c r="AV255" s="13" t="s">
        <v>89</v>
      </c>
      <c r="AW255" s="13" t="s">
        <v>34</v>
      </c>
      <c r="AX255" s="13" t="s">
        <v>79</v>
      </c>
      <c r="AY255" s="265" t="s">
        <v>125</v>
      </c>
    </row>
    <row r="256" s="14" customFormat="1">
      <c r="A256" s="14"/>
      <c r="B256" s="266"/>
      <c r="C256" s="267"/>
      <c r="D256" s="251" t="s">
        <v>136</v>
      </c>
      <c r="E256" s="268" t="s">
        <v>1</v>
      </c>
      <c r="F256" s="269" t="s">
        <v>167</v>
      </c>
      <c r="G256" s="267"/>
      <c r="H256" s="270">
        <v>77.396000000000001</v>
      </c>
      <c r="I256" s="271"/>
      <c r="J256" s="267"/>
      <c r="K256" s="267"/>
      <c r="L256" s="272"/>
      <c r="M256" s="273"/>
      <c r="N256" s="274"/>
      <c r="O256" s="274"/>
      <c r="P256" s="274"/>
      <c r="Q256" s="274"/>
      <c r="R256" s="274"/>
      <c r="S256" s="274"/>
      <c r="T256" s="27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6" t="s">
        <v>136</v>
      </c>
      <c r="AU256" s="276" t="s">
        <v>89</v>
      </c>
      <c r="AV256" s="14" t="s">
        <v>132</v>
      </c>
      <c r="AW256" s="14" t="s">
        <v>34</v>
      </c>
      <c r="AX256" s="14" t="s">
        <v>87</v>
      </c>
      <c r="AY256" s="276" t="s">
        <v>125</v>
      </c>
    </row>
    <row r="257" s="12" customFormat="1" ht="22.8" customHeight="1">
      <c r="A257" s="12"/>
      <c r="B257" s="221"/>
      <c r="C257" s="222"/>
      <c r="D257" s="223" t="s">
        <v>78</v>
      </c>
      <c r="E257" s="235" t="s">
        <v>132</v>
      </c>
      <c r="F257" s="235" t="s">
        <v>425</v>
      </c>
      <c r="G257" s="222"/>
      <c r="H257" s="222"/>
      <c r="I257" s="225"/>
      <c r="J257" s="236">
        <f>BK257</f>
        <v>0</v>
      </c>
      <c r="K257" s="222"/>
      <c r="L257" s="227"/>
      <c r="M257" s="228"/>
      <c r="N257" s="229"/>
      <c r="O257" s="229"/>
      <c r="P257" s="230">
        <f>SUM(P258:P282)</f>
        <v>0</v>
      </c>
      <c r="Q257" s="229"/>
      <c r="R257" s="230">
        <f>SUM(R258:R282)</f>
        <v>3.4529800000000002</v>
      </c>
      <c r="S257" s="229"/>
      <c r="T257" s="231">
        <f>SUM(T258:T282)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32" t="s">
        <v>87</v>
      </c>
      <c r="AT257" s="233" t="s">
        <v>78</v>
      </c>
      <c r="AU257" s="233" t="s">
        <v>87</v>
      </c>
      <c r="AY257" s="232" t="s">
        <v>125</v>
      </c>
      <c r="BK257" s="234">
        <f>SUM(BK258:BK282)</f>
        <v>0</v>
      </c>
    </row>
    <row r="258" s="2" customFormat="1" ht="21.75" customHeight="1">
      <c r="A258" s="39"/>
      <c r="B258" s="40"/>
      <c r="C258" s="237" t="s">
        <v>390</v>
      </c>
      <c r="D258" s="237" t="s">
        <v>128</v>
      </c>
      <c r="E258" s="238" t="s">
        <v>427</v>
      </c>
      <c r="F258" s="239" t="s">
        <v>428</v>
      </c>
      <c r="G258" s="240" t="s">
        <v>367</v>
      </c>
      <c r="H258" s="241">
        <v>14</v>
      </c>
      <c r="I258" s="242"/>
      <c r="J258" s="243">
        <f>ROUND(I258*H258,2)</f>
        <v>0</v>
      </c>
      <c r="K258" s="244"/>
      <c r="L258" s="45"/>
      <c r="M258" s="245" t="s">
        <v>1</v>
      </c>
      <c r="N258" s="246" t="s">
        <v>44</v>
      </c>
      <c r="O258" s="92"/>
      <c r="P258" s="247">
        <f>O258*H258</f>
        <v>0</v>
      </c>
      <c r="Q258" s="247">
        <v>0.086419999999999997</v>
      </c>
      <c r="R258" s="247">
        <f>Q258*H258</f>
        <v>1.2098800000000001</v>
      </c>
      <c r="S258" s="247">
        <v>0</v>
      </c>
      <c r="T258" s="24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9" t="s">
        <v>132</v>
      </c>
      <c r="AT258" s="249" t="s">
        <v>128</v>
      </c>
      <c r="AU258" s="249" t="s">
        <v>89</v>
      </c>
      <c r="AY258" s="18" t="s">
        <v>125</v>
      </c>
      <c r="BE258" s="250">
        <f>IF(N258="základní",J258,0)</f>
        <v>0</v>
      </c>
      <c r="BF258" s="250">
        <f>IF(N258="snížená",J258,0)</f>
        <v>0</v>
      </c>
      <c r="BG258" s="250">
        <f>IF(N258="zákl. přenesená",J258,0)</f>
        <v>0</v>
      </c>
      <c r="BH258" s="250">
        <f>IF(N258="sníž. přenesená",J258,0)</f>
        <v>0</v>
      </c>
      <c r="BI258" s="250">
        <f>IF(N258="nulová",J258,0)</f>
        <v>0</v>
      </c>
      <c r="BJ258" s="18" t="s">
        <v>87</v>
      </c>
      <c r="BK258" s="250">
        <f>ROUND(I258*H258,2)</f>
        <v>0</v>
      </c>
      <c r="BL258" s="18" t="s">
        <v>132</v>
      </c>
      <c r="BM258" s="249" t="s">
        <v>429</v>
      </c>
    </row>
    <row r="259" s="2" customFormat="1">
      <c r="A259" s="39"/>
      <c r="B259" s="40"/>
      <c r="C259" s="41"/>
      <c r="D259" s="251" t="s">
        <v>134</v>
      </c>
      <c r="E259" s="41"/>
      <c r="F259" s="252" t="s">
        <v>430</v>
      </c>
      <c r="G259" s="41"/>
      <c r="H259" s="41"/>
      <c r="I259" s="145"/>
      <c r="J259" s="41"/>
      <c r="K259" s="41"/>
      <c r="L259" s="45"/>
      <c r="M259" s="253"/>
      <c r="N259" s="25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134</v>
      </c>
      <c r="AU259" s="18" t="s">
        <v>89</v>
      </c>
    </row>
    <row r="260" s="13" customFormat="1">
      <c r="A260" s="13"/>
      <c r="B260" s="255"/>
      <c r="C260" s="256"/>
      <c r="D260" s="251" t="s">
        <v>136</v>
      </c>
      <c r="E260" s="257" t="s">
        <v>1</v>
      </c>
      <c r="F260" s="258" t="s">
        <v>1693</v>
      </c>
      <c r="G260" s="256"/>
      <c r="H260" s="259">
        <v>7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5" t="s">
        <v>136</v>
      </c>
      <c r="AU260" s="265" t="s">
        <v>89</v>
      </c>
      <c r="AV260" s="13" t="s">
        <v>89</v>
      </c>
      <c r="AW260" s="13" t="s">
        <v>34</v>
      </c>
      <c r="AX260" s="13" t="s">
        <v>79</v>
      </c>
      <c r="AY260" s="265" t="s">
        <v>125</v>
      </c>
    </row>
    <row r="261" s="13" customFormat="1">
      <c r="A261" s="13"/>
      <c r="B261" s="255"/>
      <c r="C261" s="256"/>
      <c r="D261" s="251" t="s">
        <v>136</v>
      </c>
      <c r="E261" s="257" t="s">
        <v>1</v>
      </c>
      <c r="F261" s="258" t="s">
        <v>1694</v>
      </c>
      <c r="G261" s="256"/>
      <c r="H261" s="259">
        <v>7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5" t="s">
        <v>136</v>
      </c>
      <c r="AU261" s="265" t="s">
        <v>89</v>
      </c>
      <c r="AV261" s="13" t="s">
        <v>89</v>
      </c>
      <c r="AW261" s="13" t="s">
        <v>34</v>
      </c>
      <c r="AX261" s="13" t="s">
        <v>79</v>
      </c>
      <c r="AY261" s="265" t="s">
        <v>125</v>
      </c>
    </row>
    <row r="262" s="14" customFormat="1">
      <c r="A262" s="14"/>
      <c r="B262" s="266"/>
      <c r="C262" s="267"/>
      <c r="D262" s="251" t="s">
        <v>136</v>
      </c>
      <c r="E262" s="268" t="s">
        <v>1</v>
      </c>
      <c r="F262" s="269" t="s">
        <v>167</v>
      </c>
      <c r="G262" s="267"/>
      <c r="H262" s="270">
        <v>14</v>
      </c>
      <c r="I262" s="271"/>
      <c r="J262" s="267"/>
      <c r="K262" s="267"/>
      <c r="L262" s="272"/>
      <c r="M262" s="273"/>
      <c r="N262" s="274"/>
      <c r="O262" s="274"/>
      <c r="P262" s="274"/>
      <c r="Q262" s="274"/>
      <c r="R262" s="274"/>
      <c r="S262" s="274"/>
      <c r="T262" s="27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6" t="s">
        <v>136</v>
      </c>
      <c r="AU262" s="276" t="s">
        <v>89</v>
      </c>
      <c r="AV262" s="14" t="s">
        <v>132</v>
      </c>
      <c r="AW262" s="14" t="s">
        <v>34</v>
      </c>
      <c r="AX262" s="14" t="s">
        <v>87</v>
      </c>
      <c r="AY262" s="276" t="s">
        <v>125</v>
      </c>
    </row>
    <row r="263" s="2" customFormat="1" ht="21.75" customHeight="1">
      <c r="A263" s="39"/>
      <c r="B263" s="40"/>
      <c r="C263" s="237" t="s">
        <v>395</v>
      </c>
      <c r="D263" s="237" t="s">
        <v>128</v>
      </c>
      <c r="E263" s="238" t="s">
        <v>435</v>
      </c>
      <c r="F263" s="239" t="s">
        <v>436</v>
      </c>
      <c r="G263" s="240" t="s">
        <v>367</v>
      </c>
      <c r="H263" s="241">
        <v>15</v>
      </c>
      <c r="I263" s="242"/>
      <c r="J263" s="243">
        <f>ROUND(I263*H263,2)</f>
        <v>0</v>
      </c>
      <c r="K263" s="244"/>
      <c r="L263" s="45"/>
      <c r="M263" s="245" t="s">
        <v>1</v>
      </c>
      <c r="N263" s="246" t="s">
        <v>44</v>
      </c>
      <c r="O263" s="92"/>
      <c r="P263" s="247">
        <f>O263*H263</f>
        <v>0</v>
      </c>
      <c r="Q263" s="247">
        <v>0.14954000000000001</v>
      </c>
      <c r="R263" s="247">
        <f>Q263*H263</f>
        <v>2.2431000000000001</v>
      </c>
      <c r="S263" s="247">
        <v>0</v>
      </c>
      <c r="T263" s="24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9" t="s">
        <v>132</v>
      </c>
      <c r="AT263" s="249" t="s">
        <v>128</v>
      </c>
      <c r="AU263" s="249" t="s">
        <v>89</v>
      </c>
      <c r="AY263" s="18" t="s">
        <v>125</v>
      </c>
      <c r="BE263" s="250">
        <f>IF(N263="základní",J263,0)</f>
        <v>0</v>
      </c>
      <c r="BF263" s="250">
        <f>IF(N263="snížená",J263,0)</f>
        <v>0</v>
      </c>
      <c r="BG263" s="250">
        <f>IF(N263="zákl. přenesená",J263,0)</f>
        <v>0</v>
      </c>
      <c r="BH263" s="250">
        <f>IF(N263="sníž. přenesená",J263,0)</f>
        <v>0</v>
      </c>
      <c r="BI263" s="250">
        <f>IF(N263="nulová",J263,0)</f>
        <v>0</v>
      </c>
      <c r="BJ263" s="18" t="s">
        <v>87</v>
      </c>
      <c r="BK263" s="250">
        <f>ROUND(I263*H263,2)</f>
        <v>0</v>
      </c>
      <c r="BL263" s="18" t="s">
        <v>132</v>
      </c>
      <c r="BM263" s="249" t="s">
        <v>437</v>
      </c>
    </row>
    <row r="264" s="2" customFormat="1">
      <c r="A264" s="39"/>
      <c r="B264" s="40"/>
      <c r="C264" s="41"/>
      <c r="D264" s="251" t="s">
        <v>134</v>
      </c>
      <c r="E264" s="41"/>
      <c r="F264" s="252" t="s">
        <v>438</v>
      </c>
      <c r="G264" s="41"/>
      <c r="H264" s="41"/>
      <c r="I264" s="145"/>
      <c r="J264" s="41"/>
      <c r="K264" s="41"/>
      <c r="L264" s="45"/>
      <c r="M264" s="253"/>
      <c r="N264" s="254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134</v>
      </c>
      <c r="AU264" s="18" t="s">
        <v>89</v>
      </c>
    </row>
    <row r="265" s="13" customFormat="1">
      <c r="A265" s="13"/>
      <c r="B265" s="255"/>
      <c r="C265" s="256"/>
      <c r="D265" s="251" t="s">
        <v>136</v>
      </c>
      <c r="E265" s="257" t="s">
        <v>1</v>
      </c>
      <c r="F265" s="258" t="s">
        <v>1695</v>
      </c>
      <c r="G265" s="256"/>
      <c r="H265" s="259">
        <v>8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5" t="s">
        <v>136</v>
      </c>
      <c r="AU265" s="265" t="s">
        <v>89</v>
      </c>
      <c r="AV265" s="13" t="s">
        <v>89</v>
      </c>
      <c r="AW265" s="13" t="s">
        <v>34</v>
      </c>
      <c r="AX265" s="13" t="s">
        <v>79</v>
      </c>
      <c r="AY265" s="265" t="s">
        <v>125</v>
      </c>
    </row>
    <row r="266" s="13" customFormat="1">
      <c r="A266" s="13"/>
      <c r="B266" s="255"/>
      <c r="C266" s="256"/>
      <c r="D266" s="251" t="s">
        <v>136</v>
      </c>
      <c r="E266" s="257" t="s">
        <v>1</v>
      </c>
      <c r="F266" s="258" t="s">
        <v>1696</v>
      </c>
      <c r="G266" s="256"/>
      <c r="H266" s="259">
        <v>7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5" t="s">
        <v>136</v>
      </c>
      <c r="AU266" s="265" t="s">
        <v>89</v>
      </c>
      <c r="AV266" s="13" t="s">
        <v>89</v>
      </c>
      <c r="AW266" s="13" t="s">
        <v>34</v>
      </c>
      <c r="AX266" s="13" t="s">
        <v>79</v>
      </c>
      <c r="AY266" s="265" t="s">
        <v>125</v>
      </c>
    </row>
    <row r="267" s="14" customFormat="1">
      <c r="A267" s="14"/>
      <c r="B267" s="266"/>
      <c r="C267" s="267"/>
      <c r="D267" s="251" t="s">
        <v>136</v>
      </c>
      <c r="E267" s="268" t="s">
        <v>1</v>
      </c>
      <c r="F267" s="269" t="s">
        <v>167</v>
      </c>
      <c r="G267" s="267"/>
      <c r="H267" s="270">
        <v>15</v>
      </c>
      <c r="I267" s="271"/>
      <c r="J267" s="267"/>
      <c r="K267" s="267"/>
      <c r="L267" s="272"/>
      <c r="M267" s="273"/>
      <c r="N267" s="274"/>
      <c r="O267" s="274"/>
      <c r="P267" s="274"/>
      <c r="Q267" s="274"/>
      <c r="R267" s="274"/>
      <c r="S267" s="274"/>
      <c r="T267" s="27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6" t="s">
        <v>136</v>
      </c>
      <c r="AU267" s="276" t="s">
        <v>89</v>
      </c>
      <c r="AV267" s="14" t="s">
        <v>132</v>
      </c>
      <c r="AW267" s="14" t="s">
        <v>34</v>
      </c>
      <c r="AX267" s="14" t="s">
        <v>87</v>
      </c>
      <c r="AY267" s="276" t="s">
        <v>125</v>
      </c>
    </row>
    <row r="268" s="2" customFormat="1" ht="21.75" customHeight="1">
      <c r="A268" s="39"/>
      <c r="B268" s="40"/>
      <c r="C268" s="292" t="s">
        <v>400</v>
      </c>
      <c r="D268" s="292" t="s">
        <v>263</v>
      </c>
      <c r="E268" s="293" t="s">
        <v>1697</v>
      </c>
      <c r="F268" s="294" t="s">
        <v>1698</v>
      </c>
      <c r="G268" s="295" t="s">
        <v>367</v>
      </c>
      <c r="H268" s="296">
        <v>7</v>
      </c>
      <c r="I268" s="297"/>
      <c r="J268" s="298">
        <f>ROUND(I268*H268,2)</f>
        <v>0</v>
      </c>
      <c r="K268" s="299"/>
      <c r="L268" s="300"/>
      <c r="M268" s="301" t="s">
        <v>1</v>
      </c>
      <c r="N268" s="302" t="s">
        <v>44</v>
      </c>
      <c r="O268" s="92"/>
      <c r="P268" s="247">
        <f>O268*H268</f>
        <v>0</v>
      </c>
      <c r="Q268" s="247">
        <v>0</v>
      </c>
      <c r="R268" s="247">
        <f>Q268*H268</f>
        <v>0</v>
      </c>
      <c r="S268" s="247">
        <v>0</v>
      </c>
      <c r="T268" s="248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9" t="s">
        <v>174</v>
      </c>
      <c r="AT268" s="249" t="s">
        <v>263</v>
      </c>
      <c r="AU268" s="249" t="s">
        <v>89</v>
      </c>
      <c r="AY268" s="18" t="s">
        <v>125</v>
      </c>
      <c r="BE268" s="250">
        <f>IF(N268="základní",J268,0)</f>
        <v>0</v>
      </c>
      <c r="BF268" s="250">
        <f>IF(N268="snížená",J268,0)</f>
        <v>0</v>
      </c>
      <c r="BG268" s="250">
        <f>IF(N268="zákl. přenesená",J268,0)</f>
        <v>0</v>
      </c>
      <c r="BH268" s="250">
        <f>IF(N268="sníž. přenesená",J268,0)</f>
        <v>0</v>
      </c>
      <c r="BI268" s="250">
        <f>IF(N268="nulová",J268,0)</f>
        <v>0</v>
      </c>
      <c r="BJ268" s="18" t="s">
        <v>87</v>
      </c>
      <c r="BK268" s="250">
        <f>ROUND(I268*H268,2)</f>
        <v>0</v>
      </c>
      <c r="BL268" s="18" t="s">
        <v>132</v>
      </c>
      <c r="BM268" s="249" t="s">
        <v>1699</v>
      </c>
    </row>
    <row r="269" s="2" customFormat="1">
      <c r="A269" s="39"/>
      <c r="B269" s="40"/>
      <c r="C269" s="41"/>
      <c r="D269" s="251" t="s">
        <v>134</v>
      </c>
      <c r="E269" s="41"/>
      <c r="F269" s="252" t="s">
        <v>1698</v>
      </c>
      <c r="G269" s="41"/>
      <c r="H269" s="41"/>
      <c r="I269" s="145"/>
      <c r="J269" s="41"/>
      <c r="K269" s="41"/>
      <c r="L269" s="45"/>
      <c r="M269" s="253"/>
      <c r="N269" s="254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134</v>
      </c>
      <c r="AU269" s="18" t="s">
        <v>89</v>
      </c>
    </row>
    <row r="270" s="13" customFormat="1">
      <c r="A270" s="13"/>
      <c r="B270" s="255"/>
      <c r="C270" s="256"/>
      <c r="D270" s="251" t="s">
        <v>136</v>
      </c>
      <c r="E270" s="257" t="s">
        <v>1</v>
      </c>
      <c r="F270" s="258" t="s">
        <v>1700</v>
      </c>
      <c r="G270" s="256"/>
      <c r="H270" s="259">
        <v>7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5" t="s">
        <v>136</v>
      </c>
      <c r="AU270" s="265" t="s">
        <v>89</v>
      </c>
      <c r="AV270" s="13" t="s">
        <v>89</v>
      </c>
      <c r="AW270" s="13" t="s">
        <v>34</v>
      </c>
      <c r="AX270" s="13" t="s">
        <v>87</v>
      </c>
      <c r="AY270" s="265" t="s">
        <v>125</v>
      </c>
    </row>
    <row r="271" s="2" customFormat="1" ht="21.75" customHeight="1">
      <c r="A271" s="39"/>
      <c r="B271" s="40"/>
      <c r="C271" s="292" t="s">
        <v>405</v>
      </c>
      <c r="D271" s="292" t="s">
        <v>263</v>
      </c>
      <c r="E271" s="293" t="s">
        <v>1701</v>
      </c>
      <c r="F271" s="294" t="s">
        <v>1702</v>
      </c>
      <c r="G271" s="295" t="s">
        <v>367</v>
      </c>
      <c r="H271" s="296">
        <v>1</v>
      </c>
      <c r="I271" s="297"/>
      <c r="J271" s="298">
        <f>ROUND(I271*H271,2)</f>
        <v>0</v>
      </c>
      <c r="K271" s="299"/>
      <c r="L271" s="300"/>
      <c r="M271" s="301" t="s">
        <v>1</v>
      </c>
      <c r="N271" s="302" t="s">
        <v>44</v>
      </c>
      <c r="O271" s="92"/>
      <c r="P271" s="247">
        <f>O271*H271</f>
        <v>0</v>
      </c>
      <c r="Q271" s="247">
        <v>0</v>
      </c>
      <c r="R271" s="247">
        <f>Q271*H271</f>
        <v>0</v>
      </c>
      <c r="S271" s="247">
        <v>0</v>
      </c>
      <c r="T271" s="24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9" t="s">
        <v>174</v>
      </c>
      <c r="AT271" s="249" t="s">
        <v>263</v>
      </c>
      <c r="AU271" s="249" t="s">
        <v>89</v>
      </c>
      <c r="AY271" s="18" t="s">
        <v>125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8" t="s">
        <v>87</v>
      </c>
      <c r="BK271" s="250">
        <f>ROUND(I271*H271,2)</f>
        <v>0</v>
      </c>
      <c r="BL271" s="18" t="s">
        <v>132</v>
      </c>
      <c r="BM271" s="249" t="s">
        <v>1703</v>
      </c>
    </row>
    <row r="272" s="2" customFormat="1">
      <c r="A272" s="39"/>
      <c r="B272" s="40"/>
      <c r="C272" s="41"/>
      <c r="D272" s="251" t="s">
        <v>134</v>
      </c>
      <c r="E272" s="41"/>
      <c r="F272" s="252" t="s">
        <v>1702</v>
      </c>
      <c r="G272" s="41"/>
      <c r="H272" s="41"/>
      <c r="I272" s="145"/>
      <c r="J272" s="41"/>
      <c r="K272" s="41"/>
      <c r="L272" s="45"/>
      <c r="M272" s="253"/>
      <c r="N272" s="25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89</v>
      </c>
    </row>
    <row r="273" s="13" customFormat="1">
      <c r="A273" s="13"/>
      <c r="B273" s="255"/>
      <c r="C273" s="256"/>
      <c r="D273" s="251" t="s">
        <v>136</v>
      </c>
      <c r="E273" s="257" t="s">
        <v>1</v>
      </c>
      <c r="F273" s="258" t="s">
        <v>472</v>
      </c>
      <c r="G273" s="256"/>
      <c r="H273" s="259">
        <v>1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5" t="s">
        <v>136</v>
      </c>
      <c r="AU273" s="265" t="s">
        <v>89</v>
      </c>
      <c r="AV273" s="13" t="s">
        <v>89</v>
      </c>
      <c r="AW273" s="13" t="s">
        <v>34</v>
      </c>
      <c r="AX273" s="13" t="s">
        <v>87</v>
      </c>
      <c r="AY273" s="265" t="s">
        <v>125</v>
      </c>
    </row>
    <row r="274" s="2" customFormat="1" ht="21.75" customHeight="1">
      <c r="A274" s="39"/>
      <c r="B274" s="40"/>
      <c r="C274" s="292" t="s">
        <v>416</v>
      </c>
      <c r="D274" s="292" t="s">
        <v>263</v>
      </c>
      <c r="E274" s="293" t="s">
        <v>1704</v>
      </c>
      <c r="F274" s="294" t="s">
        <v>1705</v>
      </c>
      <c r="G274" s="295" t="s">
        <v>367</v>
      </c>
      <c r="H274" s="296">
        <v>7</v>
      </c>
      <c r="I274" s="297"/>
      <c r="J274" s="298">
        <f>ROUND(I274*H274,2)</f>
        <v>0</v>
      </c>
      <c r="K274" s="299"/>
      <c r="L274" s="300"/>
      <c r="M274" s="301" t="s">
        <v>1</v>
      </c>
      <c r="N274" s="302" t="s">
        <v>44</v>
      </c>
      <c r="O274" s="92"/>
      <c r="P274" s="247">
        <f>O274*H274</f>
        <v>0</v>
      </c>
      <c r="Q274" s="247">
        <v>0</v>
      </c>
      <c r="R274" s="247">
        <f>Q274*H274</f>
        <v>0</v>
      </c>
      <c r="S274" s="247">
        <v>0</v>
      </c>
      <c r="T274" s="24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9" t="s">
        <v>174</v>
      </c>
      <c r="AT274" s="249" t="s">
        <v>263</v>
      </c>
      <c r="AU274" s="249" t="s">
        <v>89</v>
      </c>
      <c r="AY274" s="18" t="s">
        <v>125</v>
      </c>
      <c r="BE274" s="250">
        <f>IF(N274="základní",J274,0)</f>
        <v>0</v>
      </c>
      <c r="BF274" s="250">
        <f>IF(N274="snížená",J274,0)</f>
        <v>0</v>
      </c>
      <c r="BG274" s="250">
        <f>IF(N274="zákl. přenesená",J274,0)</f>
        <v>0</v>
      </c>
      <c r="BH274" s="250">
        <f>IF(N274="sníž. přenesená",J274,0)</f>
        <v>0</v>
      </c>
      <c r="BI274" s="250">
        <f>IF(N274="nulová",J274,0)</f>
        <v>0</v>
      </c>
      <c r="BJ274" s="18" t="s">
        <v>87</v>
      </c>
      <c r="BK274" s="250">
        <f>ROUND(I274*H274,2)</f>
        <v>0</v>
      </c>
      <c r="BL274" s="18" t="s">
        <v>132</v>
      </c>
      <c r="BM274" s="249" t="s">
        <v>1706</v>
      </c>
    </row>
    <row r="275" s="2" customFormat="1">
      <c r="A275" s="39"/>
      <c r="B275" s="40"/>
      <c r="C275" s="41"/>
      <c r="D275" s="251" t="s">
        <v>134</v>
      </c>
      <c r="E275" s="41"/>
      <c r="F275" s="252" t="s">
        <v>1705</v>
      </c>
      <c r="G275" s="41"/>
      <c r="H275" s="41"/>
      <c r="I275" s="145"/>
      <c r="J275" s="41"/>
      <c r="K275" s="41"/>
      <c r="L275" s="45"/>
      <c r="M275" s="253"/>
      <c r="N275" s="254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134</v>
      </c>
      <c r="AU275" s="18" t="s">
        <v>89</v>
      </c>
    </row>
    <row r="276" s="13" customFormat="1">
      <c r="A276" s="13"/>
      <c r="B276" s="255"/>
      <c r="C276" s="256"/>
      <c r="D276" s="251" t="s">
        <v>136</v>
      </c>
      <c r="E276" s="257" t="s">
        <v>1</v>
      </c>
      <c r="F276" s="258" t="s">
        <v>1700</v>
      </c>
      <c r="G276" s="256"/>
      <c r="H276" s="259">
        <v>7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5" t="s">
        <v>136</v>
      </c>
      <c r="AU276" s="265" t="s">
        <v>89</v>
      </c>
      <c r="AV276" s="13" t="s">
        <v>89</v>
      </c>
      <c r="AW276" s="13" t="s">
        <v>34</v>
      </c>
      <c r="AX276" s="13" t="s">
        <v>87</v>
      </c>
      <c r="AY276" s="265" t="s">
        <v>125</v>
      </c>
    </row>
    <row r="277" s="2" customFormat="1" ht="21.75" customHeight="1">
      <c r="A277" s="39"/>
      <c r="B277" s="40"/>
      <c r="C277" s="292" t="s">
        <v>426</v>
      </c>
      <c r="D277" s="292" t="s">
        <v>263</v>
      </c>
      <c r="E277" s="293" t="s">
        <v>1707</v>
      </c>
      <c r="F277" s="294" t="s">
        <v>1708</v>
      </c>
      <c r="G277" s="295" t="s">
        <v>367</v>
      </c>
      <c r="H277" s="296">
        <v>7</v>
      </c>
      <c r="I277" s="297"/>
      <c r="J277" s="298">
        <f>ROUND(I277*H277,2)</f>
        <v>0</v>
      </c>
      <c r="K277" s="299"/>
      <c r="L277" s="300"/>
      <c r="M277" s="301" t="s">
        <v>1</v>
      </c>
      <c r="N277" s="302" t="s">
        <v>44</v>
      </c>
      <c r="O277" s="92"/>
      <c r="P277" s="247">
        <f>O277*H277</f>
        <v>0</v>
      </c>
      <c r="Q277" s="247">
        <v>0</v>
      </c>
      <c r="R277" s="247">
        <f>Q277*H277</f>
        <v>0</v>
      </c>
      <c r="S277" s="247">
        <v>0</v>
      </c>
      <c r="T277" s="24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9" t="s">
        <v>174</v>
      </c>
      <c r="AT277" s="249" t="s">
        <v>263</v>
      </c>
      <c r="AU277" s="249" t="s">
        <v>89</v>
      </c>
      <c r="AY277" s="18" t="s">
        <v>125</v>
      </c>
      <c r="BE277" s="250">
        <f>IF(N277="základní",J277,0)</f>
        <v>0</v>
      </c>
      <c r="BF277" s="250">
        <f>IF(N277="snížená",J277,0)</f>
        <v>0</v>
      </c>
      <c r="BG277" s="250">
        <f>IF(N277="zákl. přenesená",J277,0)</f>
        <v>0</v>
      </c>
      <c r="BH277" s="250">
        <f>IF(N277="sníž. přenesená",J277,0)</f>
        <v>0</v>
      </c>
      <c r="BI277" s="250">
        <f>IF(N277="nulová",J277,0)</f>
        <v>0</v>
      </c>
      <c r="BJ277" s="18" t="s">
        <v>87</v>
      </c>
      <c r="BK277" s="250">
        <f>ROUND(I277*H277,2)</f>
        <v>0</v>
      </c>
      <c r="BL277" s="18" t="s">
        <v>132</v>
      </c>
      <c r="BM277" s="249" t="s">
        <v>1709</v>
      </c>
    </row>
    <row r="278" s="2" customFormat="1">
      <c r="A278" s="39"/>
      <c r="B278" s="40"/>
      <c r="C278" s="41"/>
      <c r="D278" s="251" t="s">
        <v>134</v>
      </c>
      <c r="E278" s="41"/>
      <c r="F278" s="252" t="s">
        <v>1708</v>
      </c>
      <c r="G278" s="41"/>
      <c r="H278" s="41"/>
      <c r="I278" s="145"/>
      <c r="J278" s="41"/>
      <c r="K278" s="41"/>
      <c r="L278" s="45"/>
      <c r="M278" s="253"/>
      <c r="N278" s="25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134</v>
      </c>
      <c r="AU278" s="18" t="s">
        <v>89</v>
      </c>
    </row>
    <row r="279" s="13" customFormat="1">
      <c r="A279" s="13"/>
      <c r="B279" s="255"/>
      <c r="C279" s="256"/>
      <c r="D279" s="251" t="s">
        <v>136</v>
      </c>
      <c r="E279" s="257" t="s">
        <v>1</v>
      </c>
      <c r="F279" s="258" t="s">
        <v>1700</v>
      </c>
      <c r="G279" s="256"/>
      <c r="H279" s="259">
        <v>7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5" t="s">
        <v>136</v>
      </c>
      <c r="AU279" s="265" t="s">
        <v>89</v>
      </c>
      <c r="AV279" s="13" t="s">
        <v>89</v>
      </c>
      <c r="AW279" s="13" t="s">
        <v>34</v>
      </c>
      <c r="AX279" s="13" t="s">
        <v>87</v>
      </c>
      <c r="AY279" s="265" t="s">
        <v>125</v>
      </c>
    </row>
    <row r="280" s="2" customFormat="1" ht="21.75" customHeight="1">
      <c r="A280" s="39"/>
      <c r="B280" s="40"/>
      <c r="C280" s="292" t="s">
        <v>434</v>
      </c>
      <c r="D280" s="292" t="s">
        <v>263</v>
      </c>
      <c r="E280" s="293" t="s">
        <v>1710</v>
      </c>
      <c r="F280" s="294" t="s">
        <v>475</v>
      </c>
      <c r="G280" s="295" t="s">
        <v>367</v>
      </c>
      <c r="H280" s="296">
        <v>7</v>
      </c>
      <c r="I280" s="297"/>
      <c r="J280" s="298">
        <f>ROUND(I280*H280,2)</f>
        <v>0</v>
      </c>
      <c r="K280" s="299"/>
      <c r="L280" s="300"/>
      <c r="M280" s="301" t="s">
        <v>1</v>
      </c>
      <c r="N280" s="302" t="s">
        <v>44</v>
      </c>
      <c r="O280" s="92"/>
      <c r="P280" s="247">
        <f>O280*H280</f>
        <v>0</v>
      </c>
      <c r="Q280" s="247">
        <v>0</v>
      </c>
      <c r="R280" s="247">
        <f>Q280*H280</f>
        <v>0</v>
      </c>
      <c r="S280" s="247">
        <v>0</v>
      </c>
      <c r="T280" s="24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9" t="s">
        <v>174</v>
      </c>
      <c r="AT280" s="249" t="s">
        <v>263</v>
      </c>
      <c r="AU280" s="249" t="s">
        <v>89</v>
      </c>
      <c r="AY280" s="18" t="s">
        <v>125</v>
      </c>
      <c r="BE280" s="250">
        <f>IF(N280="základní",J280,0)</f>
        <v>0</v>
      </c>
      <c r="BF280" s="250">
        <f>IF(N280="snížená",J280,0)</f>
        <v>0</v>
      </c>
      <c r="BG280" s="250">
        <f>IF(N280="zákl. přenesená",J280,0)</f>
        <v>0</v>
      </c>
      <c r="BH280" s="250">
        <f>IF(N280="sníž. přenesená",J280,0)</f>
        <v>0</v>
      </c>
      <c r="BI280" s="250">
        <f>IF(N280="nulová",J280,0)</f>
        <v>0</v>
      </c>
      <c r="BJ280" s="18" t="s">
        <v>87</v>
      </c>
      <c r="BK280" s="250">
        <f>ROUND(I280*H280,2)</f>
        <v>0</v>
      </c>
      <c r="BL280" s="18" t="s">
        <v>132</v>
      </c>
      <c r="BM280" s="249" t="s">
        <v>476</v>
      </c>
    </row>
    <row r="281" s="2" customFormat="1">
      <c r="A281" s="39"/>
      <c r="B281" s="40"/>
      <c r="C281" s="41"/>
      <c r="D281" s="251" t="s">
        <v>134</v>
      </c>
      <c r="E281" s="41"/>
      <c r="F281" s="252" t="s">
        <v>475</v>
      </c>
      <c r="G281" s="41"/>
      <c r="H281" s="41"/>
      <c r="I281" s="145"/>
      <c r="J281" s="41"/>
      <c r="K281" s="41"/>
      <c r="L281" s="45"/>
      <c r="M281" s="253"/>
      <c r="N281" s="254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134</v>
      </c>
      <c r="AU281" s="18" t="s">
        <v>89</v>
      </c>
    </row>
    <row r="282" s="13" customFormat="1">
      <c r="A282" s="13"/>
      <c r="B282" s="255"/>
      <c r="C282" s="256"/>
      <c r="D282" s="251" t="s">
        <v>136</v>
      </c>
      <c r="E282" s="257" t="s">
        <v>1</v>
      </c>
      <c r="F282" s="258" t="s">
        <v>1700</v>
      </c>
      <c r="G282" s="256"/>
      <c r="H282" s="259">
        <v>7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5" t="s">
        <v>136</v>
      </c>
      <c r="AU282" s="265" t="s">
        <v>89</v>
      </c>
      <c r="AV282" s="13" t="s">
        <v>89</v>
      </c>
      <c r="AW282" s="13" t="s">
        <v>34</v>
      </c>
      <c r="AX282" s="13" t="s">
        <v>87</v>
      </c>
      <c r="AY282" s="265" t="s">
        <v>125</v>
      </c>
    </row>
    <row r="283" s="12" customFormat="1" ht="22.8" customHeight="1">
      <c r="A283" s="12"/>
      <c r="B283" s="221"/>
      <c r="C283" s="222"/>
      <c r="D283" s="223" t="s">
        <v>78</v>
      </c>
      <c r="E283" s="235" t="s">
        <v>159</v>
      </c>
      <c r="F283" s="235" t="s">
        <v>639</v>
      </c>
      <c r="G283" s="222"/>
      <c r="H283" s="222"/>
      <c r="I283" s="225"/>
      <c r="J283" s="236">
        <f>BK283</f>
        <v>0</v>
      </c>
      <c r="K283" s="222"/>
      <c r="L283" s="227"/>
      <c r="M283" s="228"/>
      <c r="N283" s="229"/>
      <c r="O283" s="229"/>
      <c r="P283" s="230">
        <f>P284+P368+P409</f>
        <v>0</v>
      </c>
      <c r="Q283" s="229"/>
      <c r="R283" s="230">
        <f>R284+R368+R409</f>
        <v>25.69257408</v>
      </c>
      <c r="S283" s="229"/>
      <c r="T283" s="231">
        <f>T284+T368+T409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32" t="s">
        <v>87</v>
      </c>
      <c r="AT283" s="233" t="s">
        <v>78</v>
      </c>
      <c r="AU283" s="233" t="s">
        <v>87</v>
      </c>
      <c r="AY283" s="232" t="s">
        <v>125</v>
      </c>
      <c r="BK283" s="234">
        <f>BK284+BK368+BK409</f>
        <v>0</v>
      </c>
    </row>
    <row r="284" s="12" customFormat="1" ht="20.88" customHeight="1">
      <c r="A284" s="12"/>
      <c r="B284" s="221"/>
      <c r="C284" s="222"/>
      <c r="D284" s="223" t="s">
        <v>78</v>
      </c>
      <c r="E284" s="235" t="s">
        <v>640</v>
      </c>
      <c r="F284" s="235" t="s">
        <v>641</v>
      </c>
      <c r="G284" s="222"/>
      <c r="H284" s="222"/>
      <c r="I284" s="225"/>
      <c r="J284" s="236">
        <f>BK284</f>
        <v>0</v>
      </c>
      <c r="K284" s="222"/>
      <c r="L284" s="227"/>
      <c r="M284" s="228"/>
      <c r="N284" s="229"/>
      <c r="O284" s="229"/>
      <c r="P284" s="230">
        <f>SUM(P285:P367)</f>
        <v>0</v>
      </c>
      <c r="Q284" s="229"/>
      <c r="R284" s="230">
        <f>SUM(R285:R367)</f>
        <v>11.81768155</v>
      </c>
      <c r="S284" s="229"/>
      <c r="T284" s="231">
        <f>SUM(T285:T367)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32" t="s">
        <v>87</v>
      </c>
      <c r="AT284" s="233" t="s">
        <v>78</v>
      </c>
      <c r="AU284" s="233" t="s">
        <v>89</v>
      </c>
      <c r="AY284" s="232" t="s">
        <v>125</v>
      </c>
      <c r="BK284" s="234">
        <f>SUM(BK285:BK367)</f>
        <v>0</v>
      </c>
    </row>
    <row r="285" s="2" customFormat="1" ht="21.75" customHeight="1">
      <c r="A285" s="39"/>
      <c r="B285" s="40"/>
      <c r="C285" s="237" t="s">
        <v>442</v>
      </c>
      <c r="D285" s="237" t="s">
        <v>128</v>
      </c>
      <c r="E285" s="238" t="s">
        <v>643</v>
      </c>
      <c r="F285" s="239" t="s">
        <v>644</v>
      </c>
      <c r="G285" s="240" t="s">
        <v>316</v>
      </c>
      <c r="H285" s="241">
        <v>512.19000000000005</v>
      </c>
      <c r="I285" s="242"/>
      <c r="J285" s="243">
        <f>ROUND(I285*H285,2)</f>
        <v>0</v>
      </c>
      <c r="K285" s="244"/>
      <c r="L285" s="45"/>
      <c r="M285" s="245" t="s">
        <v>1</v>
      </c>
      <c r="N285" s="246" t="s">
        <v>44</v>
      </c>
      <c r="O285" s="92"/>
      <c r="P285" s="247">
        <f>O285*H285</f>
        <v>0</v>
      </c>
      <c r="Q285" s="247">
        <v>0.0073499999999999998</v>
      </c>
      <c r="R285" s="247">
        <f>Q285*H285</f>
        <v>3.7645965000000001</v>
      </c>
      <c r="S285" s="247">
        <v>0</v>
      </c>
      <c r="T285" s="24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9" t="s">
        <v>132</v>
      </c>
      <c r="AT285" s="249" t="s">
        <v>128</v>
      </c>
      <c r="AU285" s="249" t="s">
        <v>145</v>
      </c>
      <c r="AY285" s="18" t="s">
        <v>125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8" t="s">
        <v>87</v>
      </c>
      <c r="BK285" s="250">
        <f>ROUND(I285*H285,2)</f>
        <v>0</v>
      </c>
      <c r="BL285" s="18" t="s">
        <v>132</v>
      </c>
      <c r="BM285" s="249" t="s">
        <v>645</v>
      </c>
    </row>
    <row r="286" s="2" customFormat="1">
      <c r="A286" s="39"/>
      <c r="B286" s="40"/>
      <c r="C286" s="41"/>
      <c r="D286" s="251" t="s">
        <v>134</v>
      </c>
      <c r="E286" s="41"/>
      <c r="F286" s="252" t="s">
        <v>646</v>
      </c>
      <c r="G286" s="41"/>
      <c r="H286" s="41"/>
      <c r="I286" s="145"/>
      <c r="J286" s="41"/>
      <c r="K286" s="41"/>
      <c r="L286" s="45"/>
      <c r="M286" s="253"/>
      <c r="N286" s="25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134</v>
      </c>
      <c r="AU286" s="18" t="s">
        <v>145</v>
      </c>
    </row>
    <row r="287" s="13" customFormat="1">
      <c r="A287" s="13"/>
      <c r="B287" s="255"/>
      <c r="C287" s="256"/>
      <c r="D287" s="251" t="s">
        <v>136</v>
      </c>
      <c r="E287" s="257" t="s">
        <v>1</v>
      </c>
      <c r="F287" s="258" t="s">
        <v>1711</v>
      </c>
      <c r="G287" s="256"/>
      <c r="H287" s="259">
        <v>64.483999999999995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5" t="s">
        <v>136</v>
      </c>
      <c r="AU287" s="265" t="s">
        <v>145</v>
      </c>
      <c r="AV287" s="13" t="s">
        <v>89</v>
      </c>
      <c r="AW287" s="13" t="s">
        <v>34</v>
      </c>
      <c r="AX287" s="13" t="s">
        <v>79</v>
      </c>
      <c r="AY287" s="265" t="s">
        <v>125</v>
      </c>
    </row>
    <row r="288" s="13" customFormat="1">
      <c r="A288" s="13"/>
      <c r="B288" s="255"/>
      <c r="C288" s="256"/>
      <c r="D288" s="251" t="s">
        <v>136</v>
      </c>
      <c r="E288" s="257" t="s">
        <v>1</v>
      </c>
      <c r="F288" s="258" t="s">
        <v>1712</v>
      </c>
      <c r="G288" s="256"/>
      <c r="H288" s="259">
        <v>49.908999999999999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5" t="s">
        <v>136</v>
      </c>
      <c r="AU288" s="265" t="s">
        <v>145</v>
      </c>
      <c r="AV288" s="13" t="s">
        <v>89</v>
      </c>
      <c r="AW288" s="13" t="s">
        <v>34</v>
      </c>
      <c r="AX288" s="13" t="s">
        <v>79</v>
      </c>
      <c r="AY288" s="265" t="s">
        <v>125</v>
      </c>
    </row>
    <row r="289" s="13" customFormat="1">
      <c r="A289" s="13"/>
      <c r="B289" s="255"/>
      <c r="C289" s="256"/>
      <c r="D289" s="251" t="s">
        <v>136</v>
      </c>
      <c r="E289" s="257" t="s">
        <v>1</v>
      </c>
      <c r="F289" s="258" t="s">
        <v>1713</v>
      </c>
      <c r="G289" s="256"/>
      <c r="H289" s="259">
        <v>62.740000000000002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5" t="s">
        <v>136</v>
      </c>
      <c r="AU289" s="265" t="s">
        <v>145</v>
      </c>
      <c r="AV289" s="13" t="s">
        <v>89</v>
      </c>
      <c r="AW289" s="13" t="s">
        <v>34</v>
      </c>
      <c r="AX289" s="13" t="s">
        <v>79</v>
      </c>
      <c r="AY289" s="265" t="s">
        <v>125</v>
      </c>
    </row>
    <row r="290" s="13" customFormat="1">
      <c r="A290" s="13"/>
      <c r="B290" s="255"/>
      <c r="C290" s="256"/>
      <c r="D290" s="251" t="s">
        <v>136</v>
      </c>
      <c r="E290" s="257" t="s">
        <v>1</v>
      </c>
      <c r="F290" s="258" t="s">
        <v>1714</v>
      </c>
      <c r="G290" s="256"/>
      <c r="H290" s="259">
        <v>34.216000000000001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5" t="s">
        <v>136</v>
      </c>
      <c r="AU290" s="265" t="s">
        <v>145</v>
      </c>
      <c r="AV290" s="13" t="s">
        <v>89</v>
      </c>
      <c r="AW290" s="13" t="s">
        <v>34</v>
      </c>
      <c r="AX290" s="13" t="s">
        <v>79</v>
      </c>
      <c r="AY290" s="265" t="s">
        <v>125</v>
      </c>
    </row>
    <row r="291" s="13" customFormat="1">
      <c r="A291" s="13"/>
      <c r="B291" s="255"/>
      <c r="C291" s="256"/>
      <c r="D291" s="251" t="s">
        <v>136</v>
      </c>
      <c r="E291" s="257" t="s">
        <v>1</v>
      </c>
      <c r="F291" s="258" t="s">
        <v>1715</v>
      </c>
      <c r="G291" s="256"/>
      <c r="H291" s="259">
        <v>36.829999999999998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5" t="s">
        <v>136</v>
      </c>
      <c r="AU291" s="265" t="s">
        <v>145</v>
      </c>
      <c r="AV291" s="13" t="s">
        <v>89</v>
      </c>
      <c r="AW291" s="13" t="s">
        <v>34</v>
      </c>
      <c r="AX291" s="13" t="s">
        <v>79</v>
      </c>
      <c r="AY291" s="265" t="s">
        <v>125</v>
      </c>
    </row>
    <row r="292" s="13" customFormat="1">
      <c r="A292" s="13"/>
      <c r="B292" s="255"/>
      <c r="C292" s="256"/>
      <c r="D292" s="251" t="s">
        <v>136</v>
      </c>
      <c r="E292" s="257" t="s">
        <v>1</v>
      </c>
      <c r="F292" s="258" t="s">
        <v>1716</v>
      </c>
      <c r="G292" s="256"/>
      <c r="H292" s="259">
        <v>54.673000000000002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5" t="s">
        <v>136</v>
      </c>
      <c r="AU292" s="265" t="s">
        <v>145</v>
      </c>
      <c r="AV292" s="13" t="s">
        <v>89</v>
      </c>
      <c r="AW292" s="13" t="s">
        <v>34</v>
      </c>
      <c r="AX292" s="13" t="s">
        <v>79</v>
      </c>
      <c r="AY292" s="265" t="s">
        <v>125</v>
      </c>
    </row>
    <row r="293" s="13" customFormat="1">
      <c r="A293" s="13"/>
      <c r="B293" s="255"/>
      <c r="C293" s="256"/>
      <c r="D293" s="251" t="s">
        <v>136</v>
      </c>
      <c r="E293" s="257" t="s">
        <v>1</v>
      </c>
      <c r="F293" s="258" t="s">
        <v>1717</v>
      </c>
      <c r="G293" s="256"/>
      <c r="H293" s="259">
        <v>57.094999999999999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5" t="s">
        <v>136</v>
      </c>
      <c r="AU293" s="265" t="s">
        <v>145</v>
      </c>
      <c r="AV293" s="13" t="s">
        <v>89</v>
      </c>
      <c r="AW293" s="13" t="s">
        <v>34</v>
      </c>
      <c r="AX293" s="13" t="s">
        <v>79</v>
      </c>
      <c r="AY293" s="265" t="s">
        <v>125</v>
      </c>
    </row>
    <row r="294" s="13" customFormat="1">
      <c r="A294" s="13"/>
      <c r="B294" s="255"/>
      <c r="C294" s="256"/>
      <c r="D294" s="251" t="s">
        <v>136</v>
      </c>
      <c r="E294" s="257" t="s">
        <v>1</v>
      </c>
      <c r="F294" s="258" t="s">
        <v>1718</v>
      </c>
      <c r="G294" s="256"/>
      <c r="H294" s="259">
        <v>25.065999999999999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5" t="s">
        <v>136</v>
      </c>
      <c r="AU294" s="265" t="s">
        <v>145</v>
      </c>
      <c r="AV294" s="13" t="s">
        <v>89</v>
      </c>
      <c r="AW294" s="13" t="s">
        <v>34</v>
      </c>
      <c r="AX294" s="13" t="s">
        <v>79</v>
      </c>
      <c r="AY294" s="265" t="s">
        <v>125</v>
      </c>
    </row>
    <row r="295" s="13" customFormat="1">
      <c r="A295" s="13"/>
      <c r="B295" s="255"/>
      <c r="C295" s="256"/>
      <c r="D295" s="251" t="s">
        <v>136</v>
      </c>
      <c r="E295" s="257" t="s">
        <v>1</v>
      </c>
      <c r="F295" s="258" t="s">
        <v>1719</v>
      </c>
      <c r="G295" s="256"/>
      <c r="H295" s="259">
        <v>32.948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5" t="s">
        <v>136</v>
      </c>
      <c r="AU295" s="265" t="s">
        <v>145</v>
      </c>
      <c r="AV295" s="13" t="s">
        <v>89</v>
      </c>
      <c r="AW295" s="13" t="s">
        <v>34</v>
      </c>
      <c r="AX295" s="13" t="s">
        <v>79</v>
      </c>
      <c r="AY295" s="265" t="s">
        <v>125</v>
      </c>
    </row>
    <row r="296" s="13" customFormat="1">
      <c r="A296" s="13"/>
      <c r="B296" s="255"/>
      <c r="C296" s="256"/>
      <c r="D296" s="251" t="s">
        <v>136</v>
      </c>
      <c r="E296" s="257" t="s">
        <v>1</v>
      </c>
      <c r="F296" s="258" t="s">
        <v>1720</v>
      </c>
      <c r="G296" s="256"/>
      <c r="H296" s="259">
        <v>44.045999999999999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5" t="s">
        <v>136</v>
      </c>
      <c r="AU296" s="265" t="s">
        <v>145</v>
      </c>
      <c r="AV296" s="13" t="s">
        <v>89</v>
      </c>
      <c r="AW296" s="13" t="s">
        <v>34</v>
      </c>
      <c r="AX296" s="13" t="s">
        <v>79</v>
      </c>
      <c r="AY296" s="265" t="s">
        <v>125</v>
      </c>
    </row>
    <row r="297" s="13" customFormat="1">
      <c r="A297" s="13"/>
      <c r="B297" s="255"/>
      <c r="C297" s="256"/>
      <c r="D297" s="251" t="s">
        <v>136</v>
      </c>
      <c r="E297" s="257" t="s">
        <v>1</v>
      </c>
      <c r="F297" s="258" t="s">
        <v>1721</v>
      </c>
      <c r="G297" s="256"/>
      <c r="H297" s="259">
        <v>23.760999999999999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5" t="s">
        <v>136</v>
      </c>
      <c r="AU297" s="265" t="s">
        <v>145</v>
      </c>
      <c r="AV297" s="13" t="s">
        <v>89</v>
      </c>
      <c r="AW297" s="13" t="s">
        <v>34</v>
      </c>
      <c r="AX297" s="13" t="s">
        <v>79</v>
      </c>
      <c r="AY297" s="265" t="s">
        <v>125</v>
      </c>
    </row>
    <row r="298" s="13" customFormat="1">
      <c r="A298" s="13"/>
      <c r="B298" s="255"/>
      <c r="C298" s="256"/>
      <c r="D298" s="251" t="s">
        <v>136</v>
      </c>
      <c r="E298" s="257" t="s">
        <v>1</v>
      </c>
      <c r="F298" s="258" t="s">
        <v>1722</v>
      </c>
      <c r="G298" s="256"/>
      <c r="H298" s="259">
        <v>14.414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5" t="s">
        <v>136</v>
      </c>
      <c r="AU298" s="265" t="s">
        <v>145</v>
      </c>
      <c r="AV298" s="13" t="s">
        <v>89</v>
      </c>
      <c r="AW298" s="13" t="s">
        <v>34</v>
      </c>
      <c r="AX298" s="13" t="s">
        <v>79</v>
      </c>
      <c r="AY298" s="265" t="s">
        <v>125</v>
      </c>
    </row>
    <row r="299" s="15" customFormat="1">
      <c r="A299" s="15"/>
      <c r="B299" s="281"/>
      <c r="C299" s="282"/>
      <c r="D299" s="251" t="s">
        <v>136</v>
      </c>
      <c r="E299" s="283" t="s">
        <v>1</v>
      </c>
      <c r="F299" s="284" t="s">
        <v>247</v>
      </c>
      <c r="G299" s="282"/>
      <c r="H299" s="285">
        <v>500.18200000000002</v>
      </c>
      <c r="I299" s="286"/>
      <c r="J299" s="282"/>
      <c r="K299" s="282"/>
      <c r="L299" s="287"/>
      <c r="M299" s="288"/>
      <c r="N299" s="289"/>
      <c r="O299" s="289"/>
      <c r="P299" s="289"/>
      <c r="Q299" s="289"/>
      <c r="R299" s="289"/>
      <c r="S299" s="289"/>
      <c r="T299" s="29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91" t="s">
        <v>136</v>
      </c>
      <c r="AU299" s="291" t="s">
        <v>145</v>
      </c>
      <c r="AV299" s="15" t="s">
        <v>145</v>
      </c>
      <c r="AW299" s="15" t="s">
        <v>34</v>
      </c>
      <c r="AX299" s="15" t="s">
        <v>79</v>
      </c>
      <c r="AY299" s="291" t="s">
        <v>125</v>
      </c>
    </row>
    <row r="300" s="13" customFormat="1">
      <c r="A300" s="13"/>
      <c r="B300" s="255"/>
      <c r="C300" s="256"/>
      <c r="D300" s="251" t="s">
        <v>136</v>
      </c>
      <c r="E300" s="257" t="s">
        <v>1</v>
      </c>
      <c r="F300" s="258" t="s">
        <v>1723</v>
      </c>
      <c r="G300" s="256"/>
      <c r="H300" s="259">
        <v>11.063000000000001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5" t="s">
        <v>136</v>
      </c>
      <c r="AU300" s="265" t="s">
        <v>145</v>
      </c>
      <c r="AV300" s="13" t="s">
        <v>89</v>
      </c>
      <c r="AW300" s="13" t="s">
        <v>34</v>
      </c>
      <c r="AX300" s="13" t="s">
        <v>79</v>
      </c>
      <c r="AY300" s="265" t="s">
        <v>125</v>
      </c>
    </row>
    <row r="301" s="13" customFormat="1">
      <c r="A301" s="13"/>
      <c r="B301" s="255"/>
      <c r="C301" s="256"/>
      <c r="D301" s="251" t="s">
        <v>136</v>
      </c>
      <c r="E301" s="257" t="s">
        <v>1</v>
      </c>
      <c r="F301" s="258" t="s">
        <v>1724</v>
      </c>
      <c r="G301" s="256"/>
      <c r="H301" s="259">
        <v>0.94499999999999995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5" t="s">
        <v>136</v>
      </c>
      <c r="AU301" s="265" t="s">
        <v>145</v>
      </c>
      <c r="AV301" s="13" t="s">
        <v>89</v>
      </c>
      <c r="AW301" s="13" t="s">
        <v>34</v>
      </c>
      <c r="AX301" s="13" t="s">
        <v>79</v>
      </c>
      <c r="AY301" s="265" t="s">
        <v>125</v>
      </c>
    </row>
    <row r="302" s="15" customFormat="1">
      <c r="A302" s="15"/>
      <c r="B302" s="281"/>
      <c r="C302" s="282"/>
      <c r="D302" s="251" t="s">
        <v>136</v>
      </c>
      <c r="E302" s="283" t="s">
        <v>1</v>
      </c>
      <c r="F302" s="284" t="s">
        <v>247</v>
      </c>
      <c r="G302" s="282"/>
      <c r="H302" s="285">
        <v>12.007999999999999</v>
      </c>
      <c r="I302" s="286"/>
      <c r="J302" s="282"/>
      <c r="K302" s="282"/>
      <c r="L302" s="287"/>
      <c r="M302" s="288"/>
      <c r="N302" s="289"/>
      <c r="O302" s="289"/>
      <c r="P302" s="289"/>
      <c r="Q302" s="289"/>
      <c r="R302" s="289"/>
      <c r="S302" s="289"/>
      <c r="T302" s="290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91" t="s">
        <v>136</v>
      </c>
      <c r="AU302" s="291" t="s">
        <v>145</v>
      </c>
      <c r="AV302" s="15" t="s">
        <v>145</v>
      </c>
      <c r="AW302" s="15" t="s">
        <v>34</v>
      </c>
      <c r="AX302" s="15" t="s">
        <v>79</v>
      </c>
      <c r="AY302" s="291" t="s">
        <v>125</v>
      </c>
    </row>
    <row r="303" s="14" customFormat="1">
      <c r="A303" s="14"/>
      <c r="B303" s="266"/>
      <c r="C303" s="267"/>
      <c r="D303" s="251" t="s">
        <v>136</v>
      </c>
      <c r="E303" s="268" t="s">
        <v>1</v>
      </c>
      <c r="F303" s="269" t="s">
        <v>167</v>
      </c>
      <c r="G303" s="267"/>
      <c r="H303" s="270">
        <v>512.19000000000005</v>
      </c>
      <c r="I303" s="271"/>
      <c r="J303" s="267"/>
      <c r="K303" s="267"/>
      <c r="L303" s="272"/>
      <c r="M303" s="273"/>
      <c r="N303" s="274"/>
      <c r="O303" s="274"/>
      <c r="P303" s="274"/>
      <c r="Q303" s="274"/>
      <c r="R303" s="274"/>
      <c r="S303" s="274"/>
      <c r="T303" s="27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6" t="s">
        <v>136</v>
      </c>
      <c r="AU303" s="276" t="s">
        <v>145</v>
      </c>
      <c r="AV303" s="14" t="s">
        <v>132</v>
      </c>
      <c r="AW303" s="14" t="s">
        <v>34</v>
      </c>
      <c r="AX303" s="14" t="s">
        <v>87</v>
      </c>
      <c r="AY303" s="276" t="s">
        <v>125</v>
      </c>
    </row>
    <row r="304" s="2" customFormat="1" ht="21.75" customHeight="1">
      <c r="A304" s="39"/>
      <c r="B304" s="40"/>
      <c r="C304" s="237" t="s">
        <v>448</v>
      </c>
      <c r="D304" s="237" t="s">
        <v>128</v>
      </c>
      <c r="E304" s="238" t="s">
        <v>672</v>
      </c>
      <c r="F304" s="239" t="s">
        <v>673</v>
      </c>
      <c r="G304" s="240" t="s">
        <v>316</v>
      </c>
      <c r="H304" s="241">
        <v>297.15899999999999</v>
      </c>
      <c r="I304" s="242"/>
      <c r="J304" s="243">
        <f>ROUND(I304*H304,2)</f>
        <v>0</v>
      </c>
      <c r="K304" s="244"/>
      <c r="L304" s="45"/>
      <c r="M304" s="245" t="s">
        <v>1</v>
      </c>
      <c r="N304" s="246" t="s">
        <v>44</v>
      </c>
      <c r="O304" s="92"/>
      <c r="P304" s="247">
        <f>O304*H304</f>
        <v>0</v>
      </c>
      <c r="Q304" s="247">
        <v>0.0030000000000000001</v>
      </c>
      <c r="R304" s="247">
        <f>Q304*H304</f>
        <v>0.89147699999999996</v>
      </c>
      <c r="S304" s="247">
        <v>0</v>
      </c>
      <c r="T304" s="24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9" t="s">
        <v>132</v>
      </c>
      <c r="AT304" s="249" t="s">
        <v>128</v>
      </c>
      <c r="AU304" s="249" t="s">
        <v>145</v>
      </c>
      <c r="AY304" s="18" t="s">
        <v>125</v>
      </c>
      <c r="BE304" s="250">
        <f>IF(N304="základní",J304,0)</f>
        <v>0</v>
      </c>
      <c r="BF304" s="250">
        <f>IF(N304="snížená",J304,0)</f>
        <v>0</v>
      </c>
      <c r="BG304" s="250">
        <f>IF(N304="zákl. přenesená",J304,0)</f>
        <v>0</v>
      </c>
      <c r="BH304" s="250">
        <f>IF(N304="sníž. přenesená",J304,0)</f>
        <v>0</v>
      </c>
      <c r="BI304" s="250">
        <f>IF(N304="nulová",J304,0)</f>
        <v>0</v>
      </c>
      <c r="BJ304" s="18" t="s">
        <v>87</v>
      </c>
      <c r="BK304" s="250">
        <f>ROUND(I304*H304,2)</f>
        <v>0</v>
      </c>
      <c r="BL304" s="18" t="s">
        <v>132</v>
      </c>
      <c r="BM304" s="249" t="s">
        <v>674</v>
      </c>
    </row>
    <row r="305" s="2" customFormat="1">
      <c r="A305" s="39"/>
      <c r="B305" s="40"/>
      <c r="C305" s="41"/>
      <c r="D305" s="251" t="s">
        <v>134</v>
      </c>
      <c r="E305" s="41"/>
      <c r="F305" s="252" t="s">
        <v>675</v>
      </c>
      <c r="G305" s="41"/>
      <c r="H305" s="41"/>
      <c r="I305" s="145"/>
      <c r="J305" s="41"/>
      <c r="K305" s="41"/>
      <c r="L305" s="45"/>
      <c r="M305" s="253"/>
      <c r="N305" s="254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134</v>
      </c>
      <c r="AU305" s="18" t="s">
        <v>145</v>
      </c>
    </row>
    <row r="306" s="13" customFormat="1">
      <c r="A306" s="13"/>
      <c r="B306" s="255"/>
      <c r="C306" s="256"/>
      <c r="D306" s="251" t="s">
        <v>136</v>
      </c>
      <c r="E306" s="257" t="s">
        <v>1</v>
      </c>
      <c r="F306" s="258" t="s">
        <v>1725</v>
      </c>
      <c r="G306" s="256"/>
      <c r="H306" s="259">
        <v>54.409999999999997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5" t="s">
        <v>136</v>
      </c>
      <c r="AU306" s="265" t="s">
        <v>145</v>
      </c>
      <c r="AV306" s="13" t="s">
        <v>89</v>
      </c>
      <c r="AW306" s="13" t="s">
        <v>34</v>
      </c>
      <c r="AX306" s="13" t="s">
        <v>79</v>
      </c>
      <c r="AY306" s="265" t="s">
        <v>125</v>
      </c>
    </row>
    <row r="307" s="13" customFormat="1">
      <c r="A307" s="13"/>
      <c r="B307" s="255"/>
      <c r="C307" s="256"/>
      <c r="D307" s="251" t="s">
        <v>136</v>
      </c>
      <c r="E307" s="257" t="s">
        <v>1</v>
      </c>
      <c r="F307" s="258" t="s">
        <v>1726</v>
      </c>
      <c r="G307" s="256"/>
      <c r="H307" s="259">
        <v>47.253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5" t="s">
        <v>136</v>
      </c>
      <c r="AU307" s="265" t="s">
        <v>145</v>
      </c>
      <c r="AV307" s="13" t="s">
        <v>89</v>
      </c>
      <c r="AW307" s="13" t="s">
        <v>34</v>
      </c>
      <c r="AX307" s="13" t="s">
        <v>79</v>
      </c>
      <c r="AY307" s="265" t="s">
        <v>125</v>
      </c>
    </row>
    <row r="308" s="13" customFormat="1">
      <c r="A308" s="13"/>
      <c r="B308" s="255"/>
      <c r="C308" s="256"/>
      <c r="D308" s="251" t="s">
        <v>136</v>
      </c>
      <c r="E308" s="257" t="s">
        <v>1</v>
      </c>
      <c r="F308" s="258" t="s">
        <v>1727</v>
      </c>
      <c r="G308" s="256"/>
      <c r="H308" s="259">
        <v>53.723999999999997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5" t="s">
        <v>136</v>
      </c>
      <c r="AU308" s="265" t="s">
        <v>145</v>
      </c>
      <c r="AV308" s="13" t="s">
        <v>89</v>
      </c>
      <c r="AW308" s="13" t="s">
        <v>34</v>
      </c>
      <c r="AX308" s="13" t="s">
        <v>79</v>
      </c>
      <c r="AY308" s="265" t="s">
        <v>125</v>
      </c>
    </row>
    <row r="309" s="13" customFormat="1">
      <c r="A309" s="13"/>
      <c r="B309" s="255"/>
      <c r="C309" s="256"/>
      <c r="D309" s="251" t="s">
        <v>136</v>
      </c>
      <c r="E309" s="257" t="s">
        <v>1</v>
      </c>
      <c r="F309" s="258" t="s">
        <v>1728</v>
      </c>
      <c r="G309" s="256"/>
      <c r="H309" s="259">
        <v>9.7200000000000006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5" t="s">
        <v>136</v>
      </c>
      <c r="AU309" s="265" t="s">
        <v>145</v>
      </c>
      <c r="AV309" s="13" t="s">
        <v>89</v>
      </c>
      <c r="AW309" s="13" t="s">
        <v>34</v>
      </c>
      <c r="AX309" s="13" t="s">
        <v>79</v>
      </c>
      <c r="AY309" s="265" t="s">
        <v>125</v>
      </c>
    </row>
    <row r="310" s="13" customFormat="1">
      <c r="A310" s="13"/>
      <c r="B310" s="255"/>
      <c r="C310" s="256"/>
      <c r="D310" s="251" t="s">
        <v>136</v>
      </c>
      <c r="E310" s="257" t="s">
        <v>1</v>
      </c>
      <c r="F310" s="258" t="s">
        <v>1729</v>
      </c>
      <c r="G310" s="256"/>
      <c r="H310" s="259">
        <v>31.724</v>
      </c>
      <c r="I310" s="260"/>
      <c r="J310" s="256"/>
      <c r="K310" s="256"/>
      <c r="L310" s="261"/>
      <c r="M310" s="262"/>
      <c r="N310" s="263"/>
      <c r="O310" s="263"/>
      <c r="P310" s="263"/>
      <c r="Q310" s="263"/>
      <c r="R310" s="263"/>
      <c r="S310" s="263"/>
      <c r="T310" s="26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5" t="s">
        <v>136</v>
      </c>
      <c r="AU310" s="265" t="s">
        <v>145</v>
      </c>
      <c r="AV310" s="13" t="s">
        <v>89</v>
      </c>
      <c r="AW310" s="13" t="s">
        <v>34</v>
      </c>
      <c r="AX310" s="13" t="s">
        <v>79</v>
      </c>
      <c r="AY310" s="265" t="s">
        <v>125</v>
      </c>
    </row>
    <row r="311" s="13" customFormat="1">
      <c r="A311" s="13"/>
      <c r="B311" s="255"/>
      <c r="C311" s="256"/>
      <c r="D311" s="251" t="s">
        <v>136</v>
      </c>
      <c r="E311" s="257" t="s">
        <v>1</v>
      </c>
      <c r="F311" s="258" t="s">
        <v>1730</v>
      </c>
      <c r="G311" s="256"/>
      <c r="H311" s="259">
        <v>14.58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5" t="s">
        <v>136</v>
      </c>
      <c r="AU311" s="265" t="s">
        <v>145</v>
      </c>
      <c r="AV311" s="13" t="s">
        <v>89</v>
      </c>
      <c r="AW311" s="13" t="s">
        <v>34</v>
      </c>
      <c r="AX311" s="13" t="s">
        <v>79</v>
      </c>
      <c r="AY311" s="265" t="s">
        <v>125</v>
      </c>
    </row>
    <row r="312" s="13" customFormat="1">
      <c r="A312" s="13"/>
      <c r="B312" s="255"/>
      <c r="C312" s="256"/>
      <c r="D312" s="251" t="s">
        <v>136</v>
      </c>
      <c r="E312" s="257" t="s">
        <v>1</v>
      </c>
      <c r="F312" s="258" t="s">
        <v>1731</v>
      </c>
      <c r="G312" s="256"/>
      <c r="H312" s="259">
        <v>15.210000000000001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5" t="s">
        <v>136</v>
      </c>
      <c r="AU312" s="265" t="s">
        <v>145</v>
      </c>
      <c r="AV312" s="13" t="s">
        <v>89</v>
      </c>
      <c r="AW312" s="13" t="s">
        <v>34</v>
      </c>
      <c r="AX312" s="13" t="s">
        <v>79</v>
      </c>
      <c r="AY312" s="265" t="s">
        <v>125</v>
      </c>
    </row>
    <row r="313" s="13" customFormat="1">
      <c r="A313" s="13"/>
      <c r="B313" s="255"/>
      <c r="C313" s="256"/>
      <c r="D313" s="251" t="s">
        <v>136</v>
      </c>
      <c r="E313" s="257" t="s">
        <v>1</v>
      </c>
      <c r="F313" s="258" t="s">
        <v>1732</v>
      </c>
      <c r="G313" s="256"/>
      <c r="H313" s="259">
        <v>6.9299999999999997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5" t="s">
        <v>136</v>
      </c>
      <c r="AU313" s="265" t="s">
        <v>145</v>
      </c>
      <c r="AV313" s="13" t="s">
        <v>89</v>
      </c>
      <c r="AW313" s="13" t="s">
        <v>34</v>
      </c>
      <c r="AX313" s="13" t="s">
        <v>79</v>
      </c>
      <c r="AY313" s="265" t="s">
        <v>125</v>
      </c>
    </row>
    <row r="314" s="13" customFormat="1">
      <c r="A314" s="13"/>
      <c r="B314" s="255"/>
      <c r="C314" s="256"/>
      <c r="D314" s="251" t="s">
        <v>136</v>
      </c>
      <c r="E314" s="257" t="s">
        <v>1</v>
      </c>
      <c r="F314" s="258" t="s">
        <v>1733</v>
      </c>
      <c r="G314" s="256"/>
      <c r="H314" s="259">
        <v>27.75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5" t="s">
        <v>136</v>
      </c>
      <c r="AU314" s="265" t="s">
        <v>145</v>
      </c>
      <c r="AV314" s="13" t="s">
        <v>89</v>
      </c>
      <c r="AW314" s="13" t="s">
        <v>34</v>
      </c>
      <c r="AX314" s="13" t="s">
        <v>79</v>
      </c>
      <c r="AY314" s="265" t="s">
        <v>125</v>
      </c>
    </row>
    <row r="315" s="13" customFormat="1">
      <c r="A315" s="13"/>
      <c r="B315" s="255"/>
      <c r="C315" s="256"/>
      <c r="D315" s="251" t="s">
        <v>136</v>
      </c>
      <c r="E315" s="257" t="s">
        <v>1</v>
      </c>
      <c r="F315" s="258" t="s">
        <v>1734</v>
      </c>
      <c r="G315" s="256"/>
      <c r="H315" s="259">
        <v>12.6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5" t="s">
        <v>136</v>
      </c>
      <c r="AU315" s="265" t="s">
        <v>145</v>
      </c>
      <c r="AV315" s="13" t="s">
        <v>89</v>
      </c>
      <c r="AW315" s="13" t="s">
        <v>34</v>
      </c>
      <c r="AX315" s="13" t="s">
        <v>79</v>
      </c>
      <c r="AY315" s="265" t="s">
        <v>125</v>
      </c>
    </row>
    <row r="316" s="13" customFormat="1">
      <c r="A316" s="13"/>
      <c r="B316" s="255"/>
      <c r="C316" s="256"/>
      <c r="D316" s="251" t="s">
        <v>136</v>
      </c>
      <c r="E316" s="257" t="s">
        <v>1</v>
      </c>
      <c r="F316" s="258" t="s">
        <v>1735</v>
      </c>
      <c r="G316" s="256"/>
      <c r="H316" s="259">
        <v>7.0199999999999996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5" t="s">
        <v>136</v>
      </c>
      <c r="AU316" s="265" t="s">
        <v>145</v>
      </c>
      <c r="AV316" s="13" t="s">
        <v>89</v>
      </c>
      <c r="AW316" s="13" t="s">
        <v>34</v>
      </c>
      <c r="AX316" s="13" t="s">
        <v>79</v>
      </c>
      <c r="AY316" s="265" t="s">
        <v>125</v>
      </c>
    </row>
    <row r="317" s="13" customFormat="1">
      <c r="A317" s="13"/>
      <c r="B317" s="255"/>
      <c r="C317" s="256"/>
      <c r="D317" s="251" t="s">
        <v>136</v>
      </c>
      <c r="E317" s="257" t="s">
        <v>1</v>
      </c>
      <c r="F317" s="258" t="s">
        <v>1736</v>
      </c>
      <c r="G317" s="256"/>
      <c r="H317" s="259">
        <v>4.2300000000000004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5" t="s">
        <v>136</v>
      </c>
      <c r="AU317" s="265" t="s">
        <v>145</v>
      </c>
      <c r="AV317" s="13" t="s">
        <v>89</v>
      </c>
      <c r="AW317" s="13" t="s">
        <v>34</v>
      </c>
      <c r="AX317" s="13" t="s">
        <v>79</v>
      </c>
      <c r="AY317" s="265" t="s">
        <v>125</v>
      </c>
    </row>
    <row r="318" s="15" customFormat="1">
      <c r="A318" s="15"/>
      <c r="B318" s="281"/>
      <c r="C318" s="282"/>
      <c r="D318" s="251" t="s">
        <v>136</v>
      </c>
      <c r="E318" s="283" t="s">
        <v>1</v>
      </c>
      <c r="F318" s="284" t="s">
        <v>247</v>
      </c>
      <c r="G318" s="282"/>
      <c r="H318" s="285">
        <v>285.15100000000001</v>
      </c>
      <c r="I318" s="286"/>
      <c r="J318" s="282"/>
      <c r="K318" s="282"/>
      <c r="L318" s="287"/>
      <c r="M318" s="288"/>
      <c r="N318" s="289"/>
      <c r="O318" s="289"/>
      <c r="P318" s="289"/>
      <c r="Q318" s="289"/>
      <c r="R318" s="289"/>
      <c r="S318" s="289"/>
      <c r="T318" s="29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91" t="s">
        <v>136</v>
      </c>
      <c r="AU318" s="291" t="s">
        <v>145</v>
      </c>
      <c r="AV318" s="15" t="s">
        <v>145</v>
      </c>
      <c r="AW318" s="15" t="s">
        <v>34</v>
      </c>
      <c r="AX318" s="15" t="s">
        <v>79</v>
      </c>
      <c r="AY318" s="291" t="s">
        <v>125</v>
      </c>
    </row>
    <row r="319" s="13" customFormat="1">
      <c r="A319" s="13"/>
      <c r="B319" s="255"/>
      <c r="C319" s="256"/>
      <c r="D319" s="251" t="s">
        <v>136</v>
      </c>
      <c r="E319" s="257" t="s">
        <v>1</v>
      </c>
      <c r="F319" s="258" t="s">
        <v>1723</v>
      </c>
      <c r="G319" s="256"/>
      <c r="H319" s="259">
        <v>11.063000000000001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5" t="s">
        <v>136</v>
      </c>
      <c r="AU319" s="265" t="s">
        <v>145</v>
      </c>
      <c r="AV319" s="13" t="s">
        <v>89</v>
      </c>
      <c r="AW319" s="13" t="s">
        <v>34</v>
      </c>
      <c r="AX319" s="13" t="s">
        <v>79</v>
      </c>
      <c r="AY319" s="265" t="s">
        <v>125</v>
      </c>
    </row>
    <row r="320" s="13" customFormat="1">
      <c r="A320" s="13"/>
      <c r="B320" s="255"/>
      <c r="C320" s="256"/>
      <c r="D320" s="251" t="s">
        <v>136</v>
      </c>
      <c r="E320" s="257" t="s">
        <v>1</v>
      </c>
      <c r="F320" s="258" t="s">
        <v>1724</v>
      </c>
      <c r="G320" s="256"/>
      <c r="H320" s="259">
        <v>0.94499999999999995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5" t="s">
        <v>136</v>
      </c>
      <c r="AU320" s="265" t="s">
        <v>145</v>
      </c>
      <c r="AV320" s="13" t="s">
        <v>89</v>
      </c>
      <c r="AW320" s="13" t="s">
        <v>34</v>
      </c>
      <c r="AX320" s="13" t="s">
        <v>79</v>
      </c>
      <c r="AY320" s="265" t="s">
        <v>125</v>
      </c>
    </row>
    <row r="321" s="15" customFormat="1">
      <c r="A321" s="15"/>
      <c r="B321" s="281"/>
      <c r="C321" s="282"/>
      <c r="D321" s="251" t="s">
        <v>136</v>
      </c>
      <c r="E321" s="283" t="s">
        <v>1</v>
      </c>
      <c r="F321" s="284" t="s">
        <v>247</v>
      </c>
      <c r="G321" s="282"/>
      <c r="H321" s="285">
        <v>12.007999999999999</v>
      </c>
      <c r="I321" s="286"/>
      <c r="J321" s="282"/>
      <c r="K321" s="282"/>
      <c r="L321" s="287"/>
      <c r="M321" s="288"/>
      <c r="N321" s="289"/>
      <c r="O321" s="289"/>
      <c r="P321" s="289"/>
      <c r="Q321" s="289"/>
      <c r="R321" s="289"/>
      <c r="S321" s="289"/>
      <c r="T321" s="29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91" t="s">
        <v>136</v>
      </c>
      <c r="AU321" s="291" t="s">
        <v>145</v>
      </c>
      <c r="AV321" s="15" t="s">
        <v>145</v>
      </c>
      <c r="AW321" s="15" t="s">
        <v>34</v>
      </c>
      <c r="AX321" s="15" t="s">
        <v>79</v>
      </c>
      <c r="AY321" s="291" t="s">
        <v>125</v>
      </c>
    </row>
    <row r="322" s="14" customFormat="1">
      <c r="A322" s="14"/>
      <c r="B322" s="266"/>
      <c r="C322" s="267"/>
      <c r="D322" s="251" t="s">
        <v>136</v>
      </c>
      <c r="E322" s="268" t="s">
        <v>1</v>
      </c>
      <c r="F322" s="269" t="s">
        <v>167</v>
      </c>
      <c r="G322" s="267"/>
      <c r="H322" s="270">
        <v>297.15899999999999</v>
      </c>
      <c r="I322" s="271"/>
      <c r="J322" s="267"/>
      <c r="K322" s="267"/>
      <c r="L322" s="272"/>
      <c r="M322" s="273"/>
      <c r="N322" s="274"/>
      <c r="O322" s="274"/>
      <c r="P322" s="274"/>
      <c r="Q322" s="274"/>
      <c r="R322" s="274"/>
      <c r="S322" s="274"/>
      <c r="T322" s="27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6" t="s">
        <v>136</v>
      </c>
      <c r="AU322" s="276" t="s">
        <v>145</v>
      </c>
      <c r="AV322" s="14" t="s">
        <v>132</v>
      </c>
      <c r="AW322" s="14" t="s">
        <v>34</v>
      </c>
      <c r="AX322" s="14" t="s">
        <v>87</v>
      </c>
      <c r="AY322" s="276" t="s">
        <v>125</v>
      </c>
    </row>
    <row r="323" s="2" customFormat="1" ht="21.75" customHeight="1">
      <c r="A323" s="39"/>
      <c r="B323" s="40"/>
      <c r="C323" s="237" t="s">
        <v>453</v>
      </c>
      <c r="D323" s="237" t="s">
        <v>128</v>
      </c>
      <c r="E323" s="238" t="s">
        <v>700</v>
      </c>
      <c r="F323" s="239" t="s">
        <v>701</v>
      </c>
      <c r="G323" s="240" t="s">
        <v>316</v>
      </c>
      <c r="H323" s="241">
        <v>182.981</v>
      </c>
      <c r="I323" s="242"/>
      <c r="J323" s="243">
        <f>ROUND(I323*H323,2)</f>
        <v>0</v>
      </c>
      <c r="K323" s="244"/>
      <c r="L323" s="45"/>
      <c r="M323" s="245" t="s">
        <v>1</v>
      </c>
      <c r="N323" s="246" t="s">
        <v>44</v>
      </c>
      <c r="O323" s="92"/>
      <c r="P323" s="247">
        <f>O323*H323</f>
        <v>0</v>
      </c>
      <c r="Q323" s="247">
        <v>0.013650000000000001</v>
      </c>
      <c r="R323" s="247">
        <f>Q323*H323</f>
        <v>2.49769065</v>
      </c>
      <c r="S323" s="247">
        <v>0</v>
      </c>
      <c r="T323" s="24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9" t="s">
        <v>132</v>
      </c>
      <c r="AT323" s="249" t="s">
        <v>128</v>
      </c>
      <c r="AU323" s="249" t="s">
        <v>145</v>
      </c>
      <c r="AY323" s="18" t="s">
        <v>125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8" t="s">
        <v>87</v>
      </c>
      <c r="BK323" s="250">
        <f>ROUND(I323*H323,2)</f>
        <v>0</v>
      </c>
      <c r="BL323" s="18" t="s">
        <v>132</v>
      </c>
      <c r="BM323" s="249" t="s">
        <v>702</v>
      </c>
    </row>
    <row r="324" s="2" customFormat="1">
      <c r="A324" s="39"/>
      <c r="B324" s="40"/>
      <c r="C324" s="41"/>
      <c r="D324" s="251" t="s">
        <v>134</v>
      </c>
      <c r="E324" s="41"/>
      <c r="F324" s="252" t="s">
        <v>703</v>
      </c>
      <c r="G324" s="41"/>
      <c r="H324" s="41"/>
      <c r="I324" s="145"/>
      <c r="J324" s="41"/>
      <c r="K324" s="41"/>
      <c r="L324" s="45"/>
      <c r="M324" s="253"/>
      <c r="N324" s="25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134</v>
      </c>
      <c r="AU324" s="18" t="s">
        <v>145</v>
      </c>
    </row>
    <row r="325" s="13" customFormat="1">
      <c r="A325" s="13"/>
      <c r="B325" s="255"/>
      <c r="C325" s="256"/>
      <c r="D325" s="251" t="s">
        <v>136</v>
      </c>
      <c r="E325" s="257" t="s">
        <v>1</v>
      </c>
      <c r="F325" s="258" t="s">
        <v>1737</v>
      </c>
      <c r="G325" s="256"/>
      <c r="H325" s="259">
        <v>24.495999999999999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5" t="s">
        <v>136</v>
      </c>
      <c r="AU325" s="265" t="s">
        <v>145</v>
      </c>
      <c r="AV325" s="13" t="s">
        <v>89</v>
      </c>
      <c r="AW325" s="13" t="s">
        <v>34</v>
      </c>
      <c r="AX325" s="13" t="s">
        <v>79</v>
      </c>
      <c r="AY325" s="265" t="s">
        <v>125</v>
      </c>
    </row>
    <row r="326" s="13" customFormat="1">
      <c r="A326" s="13"/>
      <c r="B326" s="255"/>
      <c r="C326" s="256"/>
      <c r="D326" s="251" t="s">
        <v>136</v>
      </c>
      <c r="E326" s="257" t="s">
        <v>1</v>
      </c>
      <c r="F326" s="258" t="s">
        <v>1738</v>
      </c>
      <c r="G326" s="256"/>
      <c r="H326" s="259">
        <v>40.093000000000004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5" t="s">
        <v>136</v>
      </c>
      <c r="AU326" s="265" t="s">
        <v>145</v>
      </c>
      <c r="AV326" s="13" t="s">
        <v>89</v>
      </c>
      <c r="AW326" s="13" t="s">
        <v>34</v>
      </c>
      <c r="AX326" s="13" t="s">
        <v>79</v>
      </c>
      <c r="AY326" s="265" t="s">
        <v>125</v>
      </c>
    </row>
    <row r="327" s="13" customFormat="1">
      <c r="A327" s="13"/>
      <c r="B327" s="255"/>
      <c r="C327" s="256"/>
      <c r="D327" s="251" t="s">
        <v>136</v>
      </c>
      <c r="E327" s="257" t="s">
        <v>1</v>
      </c>
      <c r="F327" s="258" t="s">
        <v>1739</v>
      </c>
      <c r="G327" s="256"/>
      <c r="H327" s="259">
        <v>41.884999999999998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5" t="s">
        <v>136</v>
      </c>
      <c r="AU327" s="265" t="s">
        <v>145</v>
      </c>
      <c r="AV327" s="13" t="s">
        <v>89</v>
      </c>
      <c r="AW327" s="13" t="s">
        <v>34</v>
      </c>
      <c r="AX327" s="13" t="s">
        <v>79</v>
      </c>
      <c r="AY327" s="265" t="s">
        <v>125</v>
      </c>
    </row>
    <row r="328" s="13" customFormat="1">
      <c r="A328" s="13"/>
      <c r="B328" s="255"/>
      <c r="C328" s="256"/>
      <c r="D328" s="251" t="s">
        <v>136</v>
      </c>
      <c r="E328" s="257" t="s">
        <v>1</v>
      </c>
      <c r="F328" s="258" t="s">
        <v>1740</v>
      </c>
      <c r="G328" s="256"/>
      <c r="H328" s="259">
        <v>18.135999999999999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5" t="s">
        <v>136</v>
      </c>
      <c r="AU328" s="265" t="s">
        <v>145</v>
      </c>
      <c r="AV328" s="13" t="s">
        <v>89</v>
      </c>
      <c r="AW328" s="13" t="s">
        <v>34</v>
      </c>
      <c r="AX328" s="13" t="s">
        <v>79</v>
      </c>
      <c r="AY328" s="265" t="s">
        <v>125</v>
      </c>
    </row>
    <row r="329" s="13" customFormat="1">
      <c r="A329" s="13"/>
      <c r="B329" s="255"/>
      <c r="C329" s="256"/>
      <c r="D329" s="251" t="s">
        <v>136</v>
      </c>
      <c r="E329" s="257" t="s">
        <v>1</v>
      </c>
      <c r="F329" s="258" t="s">
        <v>1741</v>
      </c>
      <c r="G329" s="256"/>
      <c r="H329" s="259">
        <v>31.446000000000002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5" t="s">
        <v>136</v>
      </c>
      <c r="AU329" s="265" t="s">
        <v>145</v>
      </c>
      <c r="AV329" s="13" t="s">
        <v>89</v>
      </c>
      <c r="AW329" s="13" t="s">
        <v>34</v>
      </c>
      <c r="AX329" s="13" t="s">
        <v>79</v>
      </c>
      <c r="AY329" s="265" t="s">
        <v>125</v>
      </c>
    </row>
    <row r="330" s="13" customFormat="1">
      <c r="A330" s="13"/>
      <c r="B330" s="255"/>
      <c r="C330" s="256"/>
      <c r="D330" s="251" t="s">
        <v>136</v>
      </c>
      <c r="E330" s="257" t="s">
        <v>1</v>
      </c>
      <c r="F330" s="258" t="s">
        <v>1742</v>
      </c>
      <c r="G330" s="256"/>
      <c r="H330" s="259">
        <v>16.741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5" t="s">
        <v>136</v>
      </c>
      <c r="AU330" s="265" t="s">
        <v>145</v>
      </c>
      <c r="AV330" s="13" t="s">
        <v>89</v>
      </c>
      <c r="AW330" s="13" t="s">
        <v>34</v>
      </c>
      <c r="AX330" s="13" t="s">
        <v>79</v>
      </c>
      <c r="AY330" s="265" t="s">
        <v>125</v>
      </c>
    </row>
    <row r="331" s="13" customFormat="1">
      <c r="A331" s="13"/>
      <c r="B331" s="255"/>
      <c r="C331" s="256"/>
      <c r="D331" s="251" t="s">
        <v>136</v>
      </c>
      <c r="E331" s="257" t="s">
        <v>1</v>
      </c>
      <c r="F331" s="258" t="s">
        <v>1743</v>
      </c>
      <c r="G331" s="256"/>
      <c r="H331" s="259">
        <v>10.183999999999999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5" t="s">
        <v>136</v>
      </c>
      <c r="AU331" s="265" t="s">
        <v>145</v>
      </c>
      <c r="AV331" s="13" t="s">
        <v>89</v>
      </c>
      <c r="AW331" s="13" t="s">
        <v>34</v>
      </c>
      <c r="AX331" s="13" t="s">
        <v>79</v>
      </c>
      <c r="AY331" s="265" t="s">
        <v>125</v>
      </c>
    </row>
    <row r="332" s="14" customFormat="1">
      <c r="A332" s="14"/>
      <c r="B332" s="266"/>
      <c r="C332" s="267"/>
      <c r="D332" s="251" t="s">
        <v>136</v>
      </c>
      <c r="E332" s="268" t="s">
        <v>1</v>
      </c>
      <c r="F332" s="269" t="s">
        <v>167</v>
      </c>
      <c r="G332" s="267"/>
      <c r="H332" s="270">
        <v>182.981</v>
      </c>
      <c r="I332" s="271"/>
      <c r="J332" s="267"/>
      <c r="K332" s="267"/>
      <c r="L332" s="272"/>
      <c r="M332" s="273"/>
      <c r="N332" s="274"/>
      <c r="O332" s="274"/>
      <c r="P332" s="274"/>
      <c r="Q332" s="274"/>
      <c r="R332" s="274"/>
      <c r="S332" s="274"/>
      <c r="T332" s="27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6" t="s">
        <v>136</v>
      </c>
      <c r="AU332" s="276" t="s">
        <v>145</v>
      </c>
      <c r="AV332" s="14" t="s">
        <v>132</v>
      </c>
      <c r="AW332" s="14" t="s">
        <v>34</v>
      </c>
      <c r="AX332" s="14" t="s">
        <v>87</v>
      </c>
      <c r="AY332" s="276" t="s">
        <v>125</v>
      </c>
    </row>
    <row r="333" s="2" customFormat="1" ht="21.75" customHeight="1">
      <c r="A333" s="39"/>
      <c r="B333" s="40"/>
      <c r="C333" s="237" t="s">
        <v>458</v>
      </c>
      <c r="D333" s="237" t="s">
        <v>128</v>
      </c>
      <c r="E333" s="238" t="s">
        <v>711</v>
      </c>
      <c r="F333" s="239" t="s">
        <v>712</v>
      </c>
      <c r="G333" s="240" t="s">
        <v>316</v>
      </c>
      <c r="H333" s="241">
        <v>329.209</v>
      </c>
      <c r="I333" s="242"/>
      <c r="J333" s="243">
        <f>ROUND(I333*H333,2)</f>
        <v>0</v>
      </c>
      <c r="K333" s="244"/>
      <c r="L333" s="45"/>
      <c r="M333" s="245" t="s">
        <v>1</v>
      </c>
      <c r="N333" s="246" t="s">
        <v>44</v>
      </c>
      <c r="O333" s="92"/>
      <c r="P333" s="247">
        <f>O333*H333</f>
        <v>0</v>
      </c>
      <c r="Q333" s="247">
        <v>0.013599999999999999</v>
      </c>
      <c r="R333" s="247">
        <f>Q333*H333</f>
        <v>4.4772423999999997</v>
      </c>
      <c r="S333" s="247">
        <v>0</v>
      </c>
      <c r="T333" s="24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9" t="s">
        <v>132</v>
      </c>
      <c r="AT333" s="249" t="s">
        <v>128</v>
      </c>
      <c r="AU333" s="249" t="s">
        <v>145</v>
      </c>
      <c r="AY333" s="18" t="s">
        <v>125</v>
      </c>
      <c r="BE333" s="250">
        <f>IF(N333="základní",J333,0)</f>
        <v>0</v>
      </c>
      <c r="BF333" s="250">
        <f>IF(N333="snížená",J333,0)</f>
        <v>0</v>
      </c>
      <c r="BG333" s="250">
        <f>IF(N333="zákl. přenesená",J333,0)</f>
        <v>0</v>
      </c>
      <c r="BH333" s="250">
        <f>IF(N333="sníž. přenesená",J333,0)</f>
        <v>0</v>
      </c>
      <c r="BI333" s="250">
        <f>IF(N333="nulová",J333,0)</f>
        <v>0</v>
      </c>
      <c r="BJ333" s="18" t="s">
        <v>87</v>
      </c>
      <c r="BK333" s="250">
        <f>ROUND(I333*H333,2)</f>
        <v>0</v>
      </c>
      <c r="BL333" s="18" t="s">
        <v>132</v>
      </c>
      <c r="BM333" s="249" t="s">
        <v>713</v>
      </c>
    </row>
    <row r="334" s="2" customFormat="1">
      <c r="A334" s="39"/>
      <c r="B334" s="40"/>
      <c r="C334" s="41"/>
      <c r="D334" s="251" t="s">
        <v>134</v>
      </c>
      <c r="E334" s="41"/>
      <c r="F334" s="252" t="s">
        <v>714</v>
      </c>
      <c r="G334" s="41"/>
      <c r="H334" s="41"/>
      <c r="I334" s="145"/>
      <c r="J334" s="41"/>
      <c r="K334" s="41"/>
      <c r="L334" s="45"/>
      <c r="M334" s="253"/>
      <c r="N334" s="25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134</v>
      </c>
      <c r="AU334" s="18" t="s">
        <v>145</v>
      </c>
    </row>
    <row r="335" s="13" customFormat="1">
      <c r="A335" s="13"/>
      <c r="B335" s="255"/>
      <c r="C335" s="256"/>
      <c r="D335" s="251" t="s">
        <v>136</v>
      </c>
      <c r="E335" s="257" t="s">
        <v>1</v>
      </c>
      <c r="F335" s="258" t="s">
        <v>1711</v>
      </c>
      <c r="G335" s="256"/>
      <c r="H335" s="259">
        <v>64.483999999999995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5" t="s">
        <v>136</v>
      </c>
      <c r="AU335" s="265" t="s">
        <v>145</v>
      </c>
      <c r="AV335" s="13" t="s">
        <v>89</v>
      </c>
      <c r="AW335" s="13" t="s">
        <v>34</v>
      </c>
      <c r="AX335" s="13" t="s">
        <v>79</v>
      </c>
      <c r="AY335" s="265" t="s">
        <v>125</v>
      </c>
    </row>
    <row r="336" s="13" customFormat="1">
      <c r="A336" s="13"/>
      <c r="B336" s="255"/>
      <c r="C336" s="256"/>
      <c r="D336" s="251" t="s">
        <v>136</v>
      </c>
      <c r="E336" s="257" t="s">
        <v>1</v>
      </c>
      <c r="F336" s="258" t="s">
        <v>1712</v>
      </c>
      <c r="G336" s="256"/>
      <c r="H336" s="259">
        <v>49.908999999999999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5" t="s">
        <v>136</v>
      </c>
      <c r="AU336" s="265" t="s">
        <v>145</v>
      </c>
      <c r="AV336" s="13" t="s">
        <v>89</v>
      </c>
      <c r="AW336" s="13" t="s">
        <v>34</v>
      </c>
      <c r="AX336" s="13" t="s">
        <v>79</v>
      </c>
      <c r="AY336" s="265" t="s">
        <v>125</v>
      </c>
    </row>
    <row r="337" s="13" customFormat="1">
      <c r="A337" s="13"/>
      <c r="B337" s="255"/>
      <c r="C337" s="256"/>
      <c r="D337" s="251" t="s">
        <v>136</v>
      </c>
      <c r="E337" s="257" t="s">
        <v>1</v>
      </c>
      <c r="F337" s="258" t="s">
        <v>1713</v>
      </c>
      <c r="G337" s="256"/>
      <c r="H337" s="259">
        <v>62.740000000000002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5" t="s">
        <v>136</v>
      </c>
      <c r="AU337" s="265" t="s">
        <v>145</v>
      </c>
      <c r="AV337" s="13" t="s">
        <v>89</v>
      </c>
      <c r="AW337" s="13" t="s">
        <v>34</v>
      </c>
      <c r="AX337" s="13" t="s">
        <v>79</v>
      </c>
      <c r="AY337" s="265" t="s">
        <v>125</v>
      </c>
    </row>
    <row r="338" s="13" customFormat="1">
      <c r="A338" s="13"/>
      <c r="B338" s="255"/>
      <c r="C338" s="256"/>
      <c r="D338" s="251" t="s">
        <v>136</v>
      </c>
      <c r="E338" s="257" t="s">
        <v>1</v>
      </c>
      <c r="F338" s="258" t="s">
        <v>1728</v>
      </c>
      <c r="G338" s="256"/>
      <c r="H338" s="259">
        <v>9.7200000000000006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5" t="s">
        <v>136</v>
      </c>
      <c r="AU338" s="265" t="s">
        <v>145</v>
      </c>
      <c r="AV338" s="13" t="s">
        <v>89</v>
      </c>
      <c r="AW338" s="13" t="s">
        <v>34</v>
      </c>
      <c r="AX338" s="13" t="s">
        <v>79</v>
      </c>
      <c r="AY338" s="265" t="s">
        <v>125</v>
      </c>
    </row>
    <row r="339" s="13" customFormat="1">
      <c r="A339" s="13"/>
      <c r="B339" s="255"/>
      <c r="C339" s="256"/>
      <c r="D339" s="251" t="s">
        <v>136</v>
      </c>
      <c r="E339" s="257" t="s">
        <v>1</v>
      </c>
      <c r="F339" s="258" t="s">
        <v>1715</v>
      </c>
      <c r="G339" s="256"/>
      <c r="H339" s="259">
        <v>36.829999999999998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5" t="s">
        <v>136</v>
      </c>
      <c r="AU339" s="265" t="s">
        <v>145</v>
      </c>
      <c r="AV339" s="13" t="s">
        <v>89</v>
      </c>
      <c r="AW339" s="13" t="s">
        <v>34</v>
      </c>
      <c r="AX339" s="13" t="s">
        <v>79</v>
      </c>
      <c r="AY339" s="265" t="s">
        <v>125</v>
      </c>
    </row>
    <row r="340" s="13" customFormat="1">
      <c r="A340" s="13"/>
      <c r="B340" s="255"/>
      <c r="C340" s="256"/>
      <c r="D340" s="251" t="s">
        <v>136</v>
      </c>
      <c r="E340" s="257" t="s">
        <v>1</v>
      </c>
      <c r="F340" s="258" t="s">
        <v>1730</v>
      </c>
      <c r="G340" s="256"/>
      <c r="H340" s="259">
        <v>14.58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5" t="s">
        <v>136</v>
      </c>
      <c r="AU340" s="265" t="s">
        <v>145</v>
      </c>
      <c r="AV340" s="13" t="s">
        <v>89</v>
      </c>
      <c r="AW340" s="13" t="s">
        <v>34</v>
      </c>
      <c r="AX340" s="13" t="s">
        <v>79</v>
      </c>
      <c r="AY340" s="265" t="s">
        <v>125</v>
      </c>
    </row>
    <row r="341" s="13" customFormat="1">
      <c r="A341" s="13"/>
      <c r="B341" s="255"/>
      <c r="C341" s="256"/>
      <c r="D341" s="251" t="s">
        <v>136</v>
      </c>
      <c r="E341" s="257" t="s">
        <v>1</v>
      </c>
      <c r="F341" s="258" t="s">
        <v>1731</v>
      </c>
      <c r="G341" s="256"/>
      <c r="H341" s="259">
        <v>15.210000000000001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5" t="s">
        <v>136</v>
      </c>
      <c r="AU341" s="265" t="s">
        <v>145</v>
      </c>
      <c r="AV341" s="13" t="s">
        <v>89</v>
      </c>
      <c r="AW341" s="13" t="s">
        <v>34</v>
      </c>
      <c r="AX341" s="13" t="s">
        <v>79</v>
      </c>
      <c r="AY341" s="265" t="s">
        <v>125</v>
      </c>
    </row>
    <row r="342" s="13" customFormat="1">
      <c r="A342" s="13"/>
      <c r="B342" s="255"/>
      <c r="C342" s="256"/>
      <c r="D342" s="251" t="s">
        <v>136</v>
      </c>
      <c r="E342" s="257" t="s">
        <v>1</v>
      </c>
      <c r="F342" s="258" t="s">
        <v>1732</v>
      </c>
      <c r="G342" s="256"/>
      <c r="H342" s="259">
        <v>6.9299999999999997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5" t="s">
        <v>136</v>
      </c>
      <c r="AU342" s="265" t="s">
        <v>145</v>
      </c>
      <c r="AV342" s="13" t="s">
        <v>89</v>
      </c>
      <c r="AW342" s="13" t="s">
        <v>34</v>
      </c>
      <c r="AX342" s="13" t="s">
        <v>79</v>
      </c>
      <c r="AY342" s="265" t="s">
        <v>125</v>
      </c>
    </row>
    <row r="343" s="13" customFormat="1">
      <c r="A343" s="13"/>
      <c r="B343" s="255"/>
      <c r="C343" s="256"/>
      <c r="D343" s="251" t="s">
        <v>136</v>
      </c>
      <c r="E343" s="257" t="s">
        <v>1</v>
      </c>
      <c r="F343" s="258" t="s">
        <v>1719</v>
      </c>
      <c r="G343" s="256"/>
      <c r="H343" s="259">
        <v>32.948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5" t="s">
        <v>136</v>
      </c>
      <c r="AU343" s="265" t="s">
        <v>145</v>
      </c>
      <c r="AV343" s="13" t="s">
        <v>89</v>
      </c>
      <c r="AW343" s="13" t="s">
        <v>34</v>
      </c>
      <c r="AX343" s="13" t="s">
        <v>79</v>
      </c>
      <c r="AY343" s="265" t="s">
        <v>125</v>
      </c>
    </row>
    <row r="344" s="13" customFormat="1">
      <c r="A344" s="13"/>
      <c r="B344" s="255"/>
      <c r="C344" s="256"/>
      <c r="D344" s="251" t="s">
        <v>136</v>
      </c>
      <c r="E344" s="257" t="s">
        <v>1</v>
      </c>
      <c r="F344" s="258" t="s">
        <v>1734</v>
      </c>
      <c r="G344" s="256"/>
      <c r="H344" s="259">
        <v>12.6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5" t="s">
        <v>136</v>
      </c>
      <c r="AU344" s="265" t="s">
        <v>145</v>
      </c>
      <c r="AV344" s="13" t="s">
        <v>89</v>
      </c>
      <c r="AW344" s="13" t="s">
        <v>34</v>
      </c>
      <c r="AX344" s="13" t="s">
        <v>79</v>
      </c>
      <c r="AY344" s="265" t="s">
        <v>125</v>
      </c>
    </row>
    <row r="345" s="13" customFormat="1">
      <c r="A345" s="13"/>
      <c r="B345" s="255"/>
      <c r="C345" s="256"/>
      <c r="D345" s="251" t="s">
        <v>136</v>
      </c>
      <c r="E345" s="257" t="s">
        <v>1</v>
      </c>
      <c r="F345" s="258" t="s">
        <v>1735</v>
      </c>
      <c r="G345" s="256"/>
      <c r="H345" s="259">
        <v>7.0199999999999996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5" t="s">
        <v>136</v>
      </c>
      <c r="AU345" s="265" t="s">
        <v>145</v>
      </c>
      <c r="AV345" s="13" t="s">
        <v>89</v>
      </c>
      <c r="AW345" s="13" t="s">
        <v>34</v>
      </c>
      <c r="AX345" s="13" t="s">
        <v>79</v>
      </c>
      <c r="AY345" s="265" t="s">
        <v>125</v>
      </c>
    </row>
    <row r="346" s="13" customFormat="1">
      <c r="A346" s="13"/>
      <c r="B346" s="255"/>
      <c r="C346" s="256"/>
      <c r="D346" s="251" t="s">
        <v>136</v>
      </c>
      <c r="E346" s="257" t="s">
        <v>1</v>
      </c>
      <c r="F346" s="258" t="s">
        <v>1736</v>
      </c>
      <c r="G346" s="256"/>
      <c r="H346" s="259">
        <v>4.2300000000000004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5" t="s">
        <v>136</v>
      </c>
      <c r="AU346" s="265" t="s">
        <v>145</v>
      </c>
      <c r="AV346" s="13" t="s">
        <v>89</v>
      </c>
      <c r="AW346" s="13" t="s">
        <v>34</v>
      </c>
      <c r="AX346" s="13" t="s">
        <v>79</v>
      </c>
      <c r="AY346" s="265" t="s">
        <v>125</v>
      </c>
    </row>
    <row r="347" s="15" customFormat="1">
      <c r="A347" s="15"/>
      <c r="B347" s="281"/>
      <c r="C347" s="282"/>
      <c r="D347" s="251" t="s">
        <v>136</v>
      </c>
      <c r="E347" s="283" t="s">
        <v>1</v>
      </c>
      <c r="F347" s="284" t="s">
        <v>247</v>
      </c>
      <c r="G347" s="282"/>
      <c r="H347" s="285">
        <v>317.20100000000002</v>
      </c>
      <c r="I347" s="286"/>
      <c r="J347" s="282"/>
      <c r="K347" s="282"/>
      <c r="L347" s="287"/>
      <c r="M347" s="288"/>
      <c r="N347" s="289"/>
      <c r="O347" s="289"/>
      <c r="P347" s="289"/>
      <c r="Q347" s="289"/>
      <c r="R347" s="289"/>
      <c r="S347" s="289"/>
      <c r="T347" s="29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91" t="s">
        <v>136</v>
      </c>
      <c r="AU347" s="291" t="s">
        <v>145</v>
      </c>
      <c r="AV347" s="15" t="s">
        <v>145</v>
      </c>
      <c r="AW347" s="15" t="s">
        <v>34</v>
      </c>
      <c r="AX347" s="15" t="s">
        <v>79</v>
      </c>
      <c r="AY347" s="291" t="s">
        <v>125</v>
      </c>
    </row>
    <row r="348" s="13" customFormat="1">
      <c r="A348" s="13"/>
      <c r="B348" s="255"/>
      <c r="C348" s="256"/>
      <c r="D348" s="251" t="s">
        <v>136</v>
      </c>
      <c r="E348" s="257" t="s">
        <v>1</v>
      </c>
      <c r="F348" s="258" t="s">
        <v>1723</v>
      </c>
      <c r="G348" s="256"/>
      <c r="H348" s="259">
        <v>11.063000000000001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5" t="s">
        <v>136</v>
      </c>
      <c r="AU348" s="265" t="s">
        <v>145</v>
      </c>
      <c r="AV348" s="13" t="s">
        <v>89</v>
      </c>
      <c r="AW348" s="13" t="s">
        <v>34</v>
      </c>
      <c r="AX348" s="13" t="s">
        <v>79</v>
      </c>
      <c r="AY348" s="265" t="s">
        <v>125</v>
      </c>
    </row>
    <row r="349" s="13" customFormat="1">
      <c r="A349" s="13"/>
      <c r="B349" s="255"/>
      <c r="C349" s="256"/>
      <c r="D349" s="251" t="s">
        <v>136</v>
      </c>
      <c r="E349" s="257" t="s">
        <v>1</v>
      </c>
      <c r="F349" s="258" t="s">
        <v>1724</v>
      </c>
      <c r="G349" s="256"/>
      <c r="H349" s="259">
        <v>0.94499999999999995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5" t="s">
        <v>136</v>
      </c>
      <c r="AU349" s="265" t="s">
        <v>145</v>
      </c>
      <c r="AV349" s="13" t="s">
        <v>89</v>
      </c>
      <c r="AW349" s="13" t="s">
        <v>34</v>
      </c>
      <c r="AX349" s="13" t="s">
        <v>79</v>
      </c>
      <c r="AY349" s="265" t="s">
        <v>125</v>
      </c>
    </row>
    <row r="350" s="15" customFormat="1">
      <c r="A350" s="15"/>
      <c r="B350" s="281"/>
      <c r="C350" s="282"/>
      <c r="D350" s="251" t="s">
        <v>136</v>
      </c>
      <c r="E350" s="283" t="s">
        <v>1</v>
      </c>
      <c r="F350" s="284" t="s">
        <v>247</v>
      </c>
      <c r="G350" s="282"/>
      <c r="H350" s="285">
        <v>12.007999999999999</v>
      </c>
      <c r="I350" s="286"/>
      <c r="J350" s="282"/>
      <c r="K350" s="282"/>
      <c r="L350" s="287"/>
      <c r="M350" s="288"/>
      <c r="N350" s="289"/>
      <c r="O350" s="289"/>
      <c r="P350" s="289"/>
      <c r="Q350" s="289"/>
      <c r="R350" s="289"/>
      <c r="S350" s="289"/>
      <c r="T350" s="29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91" t="s">
        <v>136</v>
      </c>
      <c r="AU350" s="291" t="s">
        <v>145</v>
      </c>
      <c r="AV350" s="15" t="s">
        <v>145</v>
      </c>
      <c r="AW350" s="15" t="s">
        <v>34</v>
      </c>
      <c r="AX350" s="15" t="s">
        <v>79</v>
      </c>
      <c r="AY350" s="291" t="s">
        <v>125</v>
      </c>
    </row>
    <row r="351" s="14" customFormat="1">
      <c r="A351" s="14"/>
      <c r="B351" s="266"/>
      <c r="C351" s="267"/>
      <c r="D351" s="251" t="s">
        <v>136</v>
      </c>
      <c r="E351" s="268" t="s">
        <v>1</v>
      </c>
      <c r="F351" s="269" t="s">
        <v>167</v>
      </c>
      <c r="G351" s="267"/>
      <c r="H351" s="270">
        <v>329.209</v>
      </c>
      <c r="I351" s="271"/>
      <c r="J351" s="267"/>
      <c r="K351" s="267"/>
      <c r="L351" s="272"/>
      <c r="M351" s="273"/>
      <c r="N351" s="274"/>
      <c r="O351" s="274"/>
      <c r="P351" s="274"/>
      <c r="Q351" s="274"/>
      <c r="R351" s="274"/>
      <c r="S351" s="274"/>
      <c r="T351" s="27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6" t="s">
        <v>136</v>
      </c>
      <c r="AU351" s="276" t="s">
        <v>145</v>
      </c>
      <c r="AV351" s="14" t="s">
        <v>132</v>
      </c>
      <c r="AW351" s="14" t="s">
        <v>34</v>
      </c>
      <c r="AX351" s="14" t="s">
        <v>87</v>
      </c>
      <c r="AY351" s="276" t="s">
        <v>125</v>
      </c>
    </row>
    <row r="352" s="2" customFormat="1" ht="16.5" customHeight="1">
      <c r="A352" s="39"/>
      <c r="B352" s="40"/>
      <c r="C352" s="237" t="s">
        <v>463</v>
      </c>
      <c r="D352" s="237" t="s">
        <v>128</v>
      </c>
      <c r="E352" s="238" t="s">
        <v>716</v>
      </c>
      <c r="F352" s="239" t="s">
        <v>717</v>
      </c>
      <c r="G352" s="240" t="s">
        <v>259</v>
      </c>
      <c r="H352" s="241">
        <v>124.45</v>
      </c>
      <c r="I352" s="242"/>
      <c r="J352" s="243">
        <f>ROUND(I352*H352,2)</f>
        <v>0</v>
      </c>
      <c r="K352" s="244"/>
      <c r="L352" s="45"/>
      <c r="M352" s="245" t="s">
        <v>1</v>
      </c>
      <c r="N352" s="246" t="s">
        <v>44</v>
      </c>
      <c r="O352" s="92"/>
      <c r="P352" s="247">
        <f>O352*H352</f>
        <v>0</v>
      </c>
      <c r="Q352" s="247">
        <v>0</v>
      </c>
      <c r="R352" s="247">
        <f>Q352*H352</f>
        <v>0</v>
      </c>
      <c r="S352" s="247">
        <v>0</v>
      </c>
      <c r="T352" s="24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9" t="s">
        <v>132</v>
      </c>
      <c r="AT352" s="249" t="s">
        <v>128</v>
      </c>
      <c r="AU352" s="249" t="s">
        <v>145</v>
      </c>
      <c r="AY352" s="18" t="s">
        <v>125</v>
      </c>
      <c r="BE352" s="250">
        <f>IF(N352="základní",J352,0)</f>
        <v>0</v>
      </c>
      <c r="BF352" s="250">
        <f>IF(N352="snížená",J352,0)</f>
        <v>0</v>
      </c>
      <c r="BG352" s="250">
        <f>IF(N352="zákl. přenesená",J352,0)</f>
        <v>0</v>
      </c>
      <c r="BH352" s="250">
        <f>IF(N352="sníž. přenesená",J352,0)</f>
        <v>0</v>
      </c>
      <c r="BI352" s="250">
        <f>IF(N352="nulová",J352,0)</f>
        <v>0</v>
      </c>
      <c r="BJ352" s="18" t="s">
        <v>87</v>
      </c>
      <c r="BK352" s="250">
        <f>ROUND(I352*H352,2)</f>
        <v>0</v>
      </c>
      <c r="BL352" s="18" t="s">
        <v>132</v>
      </c>
      <c r="BM352" s="249" t="s">
        <v>718</v>
      </c>
    </row>
    <row r="353" s="2" customFormat="1">
      <c r="A353" s="39"/>
      <c r="B353" s="40"/>
      <c r="C353" s="41"/>
      <c r="D353" s="251" t="s">
        <v>134</v>
      </c>
      <c r="E353" s="41"/>
      <c r="F353" s="252" t="s">
        <v>719</v>
      </c>
      <c r="G353" s="41"/>
      <c r="H353" s="41"/>
      <c r="I353" s="145"/>
      <c r="J353" s="41"/>
      <c r="K353" s="41"/>
      <c r="L353" s="45"/>
      <c r="M353" s="253"/>
      <c r="N353" s="254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134</v>
      </c>
      <c r="AU353" s="18" t="s">
        <v>145</v>
      </c>
    </row>
    <row r="354" s="13" customFormat="1">
      <c r="A354" s="13"/>
      <c r="B354" s="255"/>
      <c r="C354" s="256"/>
      <c r="D354" s="251" t="s">
        <v>136</v>
      </c>
      <c r="E354" s="257" t="s">
        <v>1</v>
      </c>
      <c r="F354" s="258" t="s">
        <v>1744</v>
      </c>
      <c r="G354" s="256"/>
      <c r="H354" s="259">
        <v>44.25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5" t="s">
        <v>136</v>
      </c>
      <c r="AU354" s="265" t="s">
        <v>145</v>
      </c>
      <c r="AV354" s="13" t="s">
        <v>89</v>
      </c>
      <c r="AW354" s="13" t="s">
        <v>34</v>
      </c>
      <c r="AX354" s="13" t="s">
        <v>79</v>
      </c>
      <c r="AY354" s="265" t="s">
        <v>125</v>
      </c>
    </row>
    <row r="355" s="13" customFormat="1">
      <c r="A355" s="13"/>
      <c r="B355" s="255"/>
      <c r="C355" s="256"/>
      <c r="D355" s="251" t="s">
        <v>136</v>
      </c>
      <c r="E355" s="257" t="s">
        <v>1</v>
      </c>
      <c r="F355" s="258" t="s">
        <v>1745</v>
      </c>
      <c r="G355" s="256"/>
      <c r="H355" s="259">
        <v>6.2999999999999998</v>
      </c>
      <c r="I355" s="260"/>
      <c r="J355" s="256"/>
      <c r="K355" s="256"/>
      <c r="L355" s="261"/>
      <c r="M355" s="262"/>
      <c r="N355" s="263"/>
      <c r="O355" s="263"/>
      <c r="P355" s="263"/>
      <c r="Q355" s="263"/>
      <c r="R355" s="263"/>
      <c r="S355" s="263"/>
      <c r="T355" s="26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5" t="s">
        <v>136</v>
      </c>
      <c r="AU355" s="265" t="s">
        <v>145</v>
      </c>
      <c r="AV355" s="13" t="s">
        <v>89</v>
      </c>
      <c r="AW355" s="13" t="s">
        <v>34</v>
      </c>
      <c r="AX355" s="13" t="s">
        <v>79</v>
      </c>
      <c r="AY355" s="265" t="s">
        <v>125</v>
      </c>
    </row>
    <row r="356" s="15" customFormat="1">
      <c r="A356" s="15"/>
      <c r="B356" s="281"/>
      <c r="C356" s="282"/>
      <c r="D356" s="251" t="s">
        <v>136</v>
      </c>
      <c r="E356" s="283" t="s">
        <v>1</v>
      </c>
      <c r="F356" s="284" t="s">
        <v>247</v>
      </c>
      <c r="G356" s="282"/>
      <c r="H356" s="285">
        <v>50.549999999999997</v>
      </c>
      <c r="I356" s="286"/>
      <c r="J356" s="282"/>
      <c r="K356" s="282"/>
      <c r="L356" s="287"/>
      <c r="M356" s="288"/>
      <c r="N356" s="289"/>
      <c r="O356" s="289"/>
      <c r="P356" s="289"/>
      <c r="Q356" s="289"/>
      <c r="R356" s="289"/>
      <c r="S356" s="289"/>
      <c r="T356" s="290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91" t="s">
        <v>136</v>
      </c>
      <c r="AU356" s="291" t="s">
        <v>145</v>
      </c>
      <c r="AV356" s="15" t="s">
        <v>145</v>
      </c>
      <c r="AW356" s="15" t="s">
        <v>34</v>
      </c>
      <c r="AX356" s="15" t="s">
        <v>79</v>
      </c>
      <c r="AY356" s="291" t="s">
        <v>125</v>
      </c>
    </row>
    <row r="357" s="13" customFormat="1">
      <c r="A357" s="13"/>
      <c r="B357" s="255"/>
      <c r="C357" s="256"/>
      <c r="D357" s="251" t="s">
        <v>136</v>
      </c>
      <c r="E357" s="257" t="s">
        <v>1</v>
      </c>
      <c r="F357" s="258" t="s">
        <v>1746</v>
      </c>
      <c r="G357" s="256"/>
      <c r="H357" s="259">
        <v>73.900000000000006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5" t="s">
        <v>136</v>
      </c>
      <c r="AU357" s="265" t="s">
        <v>145</v>
      </c>
      <c r="AV357" s="13" t="s">
        <v>89</v>
      </c>
      <c r="AW357" s="13" t="s">
        <v>34</v>
      </c>
      <c r="AX357" s="13" t="s">
        <v>79</v>
      </c>
      <c r="AY357" s="265" t="s">
        <v>125</v>
      </c>
    </row>
    <row r="358" s="15" customFormat="1">
      <c r="A358" s="15"/>
      <c r="B358" s="281"/>
      <c r="C358" s="282"/>
      <c r="D358" s="251" t="s">
        <v>136</v>
      </c>
      <c r="E358" s="283" t="s">
        <v>1</v>
      </c>
      <c r="F358" s="284" t="s">
        <v>247</v>
      </c>
      <c r="G358" s="282"/>
      <c r="H358" s="285">
        <v>73.900000000000006</v>
      </c>
      <c r="I358" s="286"/>
      <c r="J358" s="282"/>
      <c r="K358" s="282"/>
      <c r="L358" s="287"/>
      <c r="M358" s="288"/>
      <c r="N358" s="289"/>
      <c r="O358" s="289"/>
      <c r="P358" s="289"/>
      <c r="Q358" s="289"/>
      <c r="R358" s="289"/>
      <c r="S358" s="289"/>
      <c r="T358" s="290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91" t="s">
        <v>136</v>
      </c>
      <c r="AU358" s="291" t="s">
        <v>145</v>
      </c>
      <c r="AV358" s="15" t="s">
        <v>145</v>
      </c>
      <c r="AW358" s="15" t="s">
        <v>34</v>
      </c>
      <c r="AX358" s="15" t="s">
        <v>79</v>
      </c>
      <c r="AY358" s="291" t="s">
        <v>125</v>
      </c>
    </row>
    <row r="359" s="14" customFormat="1">
      <c r="A359" s="14"/>
      <c r="B359" s="266"/>
      <c r="C359" s="267"/>
      <c r="D359" s="251" t="s">
        <v>136</v>
      </c>
      <c r="E359" s="268" t="s">
        <v>1</v>
      </c>
      <c r="F359" s="269" t="s">
        <v>167</v>
      </c>
      <c r="G359" s="267"/>
      <c r="H359" s="270">
        <v>124.45</v>
      </c>
      <c r="I359" s="271"/>
      <c r="J359" s="267"/>
      <c r="K359" s="267"/>
      <c r="L359" s="272"/>
      <c r="M359" s="273"/>
      <c r="N359" s="274"/>
      <c r="O359" s="274"/>
      <c r="P359" s="274"/>
      <c r="Q359" s="274"/>
      <c r="R359" s="274"/>
      <c r="S359" s="274"/>
      <c r="T359" s="27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6" t="s">
        <v>136</v>
      </c>
      <c r="AU359" s="276" t="s">
        <v>145</v>
      </c>
      <c r="AV359" s="14" t="s">
        <v>132</v>
      </c>
      <c r="AW359" s="14" t="s">
        <v>34</v>
      </c>
      <c r="AX359" s="14" t="s">
        <v>87</v>
      </c>
      <c r="AY359" s="276" t="s">
        <v>125</v>
      </c>
    </row>
    <row r="360" s="2" customFormat="1" ht="21.75" customHeight="1">
      <c r="A360" s="39"/>
      <c r="B360" s="40"/>
      <c r="C360" s="237" t="s">
        <v>468</v>
      </c>
      <c r="D360" s="237" t="s">
        <v>128</v>
      </c>
      <c r="E360" s="238" t="s">
        <v>725</v>
      </c>
      <c r="F360" s="239" t="s">
        <v>726</v>
      </c>
      <c r="G360" s="240" t="s">
        <v>259</v>
      </c>
      <c r="H360" s="241">
        <v>124.45</v>
      </c>
      <c r="I360" s="242"/>
      <c r="J360" s="243">
        <f>ROUND(I360*H360,2)</f>
        <v>0</v>
      </c>
      <c r="K360" s="244"/>
      <c r="L360" s="45"/>
      <c r="M360" s="245" t="s">
        <v>1</v>
      </c>
      <c r="N360" s="246" t="s">
        <v>44</v>
      </c>
      <c r="O360" s="92"/>
      <c r="P360" s="247">
        <f>O360*H360</f>
        <v>0</v>
      </c>
      <c r="Q360" s="247">
        <v>0.0015</v>
      </c>
      <c r="R360" s="247">
        <f>Q360*H360</f>
        <v>0.18667500000000001</v>
      </c>
      <c r="S360" s="247">
        <v>0</v>
      </c>
      <c r="T360" s="24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9" t="s">
        <v>132</v>
      </c>
      <c r="AT360" s="249" t="s">
        <v>128</v>
      </c>
      <c r="AU360" s="249" t="s">
        <v>145</v>
      </c>
      <c r="AY360" s="18" t="s">
        <v>125</v>
      </c>
      <c r="BE360" s="250">
        <f>IF(N360="základní",J360,0)</f>
        <v>0</v>
      </c>
      <c r="BF360" s="250">
        <f>IF(N360="snížená",J360,0)</f>
        <v>0</v>
      </c>
      <c r="BG360" s="250">
        <f>IF(N360="zákl. přenesená",J360,0)</f>
        <v>0</v>
      </c>
      <c r="BH360" s="250">
        <f>IF(N360="sníž. přenesená",J360,0)</f>
        <v>0</v>
      </c>
      <c r="BI360" s="250">
        <f>IF(N360="nulová",J360,0)</f>
        <v>0</v>
      </c>
      <c r="BJ360" s="18" t="s">
        <v>87</v>
      </c>
      <c r="BK360" s="250">
        <f>ROUND(I360*H360,2)</f>
        <v>0</v>
      </c>
      <c r="BL360" s="18" t="s">
        <v>132</v>
      </c>
      <c r="BM360" s="249" t="s">
        <v>727</v>
      </c>
    </row>
    <row r="361" s="2" customFormat="1">
      <c r="A361" s="39"/>
      <c r="B361" s="40"/>
      <c r="C361" s="41"/>
      <c r="D361" s="251" t="s">
        <v>134</v>
      </c>
      <c r="E361" s="41"/>
      <c r="F361" s="252" t="s">
        <v>728</v>
      </c>
      <c r="G361" s="41"/>
      <c r="H361" s="41"/>
      <c r="I361" s="145"/>
      <c r="J361" s="41"/>
      <c r="K361" s="41"/>
      <c r="L361" s="45"/>
      <c r="M361" s="253"/>
      <c r="N361" s="254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134</v>
      </c>
      <c r="AU361" s="18" t="s">
        <v>145</v>
      </c>
    </row>
    <row r="362" s="13" customFormat="1">
      <c r="A362" s="13"/>
      <c r="B362" s="255"/>
      <c r="C362" s="256"/>
      <c r="D362" s="251" t="s">
        <v>136</v>
      </c>
      <c r="E362" s="257" t="s">
        <v>1</v>
      </c>
      <c r="F362" s="258" t="s">
        <v>1744</v>
      </c>
      <c r="G362" s="256"/>
      <c r="H362" s="259">
        <v>44.25</v>
      </c>
      <c r="I362" s="260"/>
      <c r="J362" s="256"/>
      <c r="K362" s="256"/>
      <c r="L362" s="261"/>
      <c r="M362" s="262"/>
      <c r="N362" s="263"/>
      <c r="O362" s="263"/>
      <c r="P362" s="263"/>
      <c r="Q362" s="263"/>
      <c r="R362" s="263"/>
      <c r="S362" s="263"/>
      <c r="T362" s="26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5" t="s">
        <v>136</v>
      </c>
      <c r="AU362" s="265" t="s">
        <v>145</v>
      </c>
      <c r="AV362" s="13" t="s">
        <v>89</v>
      </c>
      <c r="AW362" s="13" t="s">
        <v>34</v>
      </c>
      <c r="AX362" s="13" t="s">
        <v>79</v>
      </c>
      <c r="AY362" s="265" t="s">
        <v>125</v>
      </c>
    </row>
    <row r="363" s="13" customFormat="1">
      <c r="A363" s="13"/>
      <c r="B363" s="255"/>
      <c r="C363" s="256"/>
      <c r="D363" s="251" t="s">
        <v>136</v>
      </c>
      <c r="E363" s="257" t="s">
        <v>1</v>
      </c>
      <c r="F363" s="258" t="s">
        <v>1745</v>
      </c>
      <c r="G363" s="256"/>
      <c r="H363" s="259">
        <v>6.2999999999999998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5" t="s">
        <v>136</v>
      </c>
      <c r="AU363" s="265" t="s">
        <v>145</v>
      </c>
      <c r="AV363" s="13" t="s">
        <v>89</v>
      </c>
      <c r="AW363" s="13" t="s">
        <v>34</v>
      </c>
      <c r="AX363" s="13" t="s">
        <v>79</v>
      </c>
      <c r="AY363" s="265" t="s">
        <v>125</v>
      </c>
    </row>
    <row r="364" s="15" customFormat="1">
      <c r="A364" s="15"/>
      <c r="B364" s="281"/>
      <c r="C364" s="282"/>
      <c r="D364" s="251" t="s">
        <v>136</v>
      </c>
      <c r="E364" s="283" t="s">
        <v>1</v>
      </c>
      <c r="F364" s="284" t="s">
        <v>247</v>
      </c>
      <c r="G364" s="282"/>
      <c r="H364" s="285">
        <v>50.549999999999997</v>
      </c>
      <c r="I364" s="286"/>
      <c r="J364" s="282"/>
      <c r="K364" s="282"/>
      <c r="L364" s="287"/>
      <c r="M364" s="288"/>
      <c r="N364" s="289"/>
      <c r="O364" s="289"/>
      <c r="P364" s="289"/>
      <c r="Q364" s="289"/>
      <c r="R364" s="289"/>
      <c r="S364" s="289"/>
      <c r="T364" s="29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91" t="s">
        <v>136</v>
      </c>
      <c r="AU364" s="291" t="s">
        <v>145</v>
      </c>
      <c r="AV364" s="15" t="s">
        <v>145</v>
      </c>
      <c r="AW364" s="15" t="s">
        <v>34</v>
      </c>
      <c r="AX364" s="15" t="s">
        <v>79</v>
      </c>
      <c r="AY364" s="291" t="s">
        <v>125</v>
      </c>
    </row>
    <row r="365" s="13" customFormat="1">
      <c r="A365" s="13"/>
      <c r="B365" s="255"/>
      <c r="C365" s="256"/>
      <c r="D365" s="251" t="s">
        <v>136</v>
      </c>
      <c r="E365" s="257" t="s">
        <v>1</v>
      </c>
      <c r="F365" s="258" t="s">
        <v>1746</v>
      </c>
      <c r="G365" s="256"/>
      <c r="H365" s="259">
        <v>73.900000000000006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5" t="s">
        <v>136</v>
      </c>
      <c r="AU365" s="265" t="s">
        <v>145</v>
      </c>
      <c r="AV365" s="13" t="s">
        <v>89</v>
      </c>
      <c r="AW365" s="13" t="s">
        <v>34</v>
      </c>
      <c r="AX365" s="13" t="s">
        <v>79</v>
      </c>
      <c r="AY365" s="265" t="s">
        <v>125</v>
      </c>
    </row>
    <row r="366" s="15" customFormat="1">
      <c r="A366" s="15"/>
      <c r="B366" s="281"/>
      <c r="C366" s="282"/>
      <c r="D366" s="251" t="s">
        <v>136</v>
      </c>
      <c r="E366" s="283" t="s">
        <v>1</v>
      </c>
      <c r="F366" s="284" t="s">
        <v>247</v>
      </c>
      <c r="G366" s="282"/>
      <c r="H366" s="285">
        <v>73.900000000000006</v>
      </c>
      <c r="I366" s="286"/>
      <c r="J366" s="282"/>
      <c r="K366" s="282"/>
      <c r="L366" s="287"/>
      <c r="M366" s="288"/>
      <c r="N366" s="289"/>
      <c r="O366" s="289"/>
      <c r="P366" s="289"/>
      <c r="Q366" s="289"/>
      <c r="R366" s="289"/>
      <c r="S366" s="289"/>
      <c r="T366" s="29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91" t="s">
        <v>136</v>
      </c>
      <c r="AU366" s="291" t="s">
        <v>145</v>
      </c>
      <c r="AV366" s="15" t="s">
        <v>145</v>
      </c>
      <c r="AW366" s="15" t="s">
        <v>34</v>
      </c>
      <c r="AX366" s="15" t="s">
        <v>79</v>
      </c>
      <c r="AY366" s="291" t="s">
        <v>125</v>
      </c>
    </row>
    <row r="367" s="14" customFormat="1">
      <c r="A367" s="14"/>
      <c r="B367" s="266"/>
      <c r="C367" s="267"/>
      <c r="D367" s="251" t="s">
        <v>136</v>
      </c>
      <c r="E367" s="268" t="s">
        <v>1</v>
      </c>
      <c r="F367" s="269" t="s">
        <v>167</v>
      </c>
      <c r="G367" s="267"/>
      <c r="H367" s="270">
        <v>124.45</v>
      </c>
      <c r="I367" s="271"/>
      <c r="J367" s="267"/>
      <c r="K367" s="267"/>
      <c r="L367" s="272"/>
      <c r="M367" s="273"/>
      <c r="N367" s="274"/>
      <c r="O367" s="274"/>
      <c r="P367" s="274"/>
      <c r="Q367" s="274"/>
      <c r="R367" s="274"/>
      <c r="S367" s="274"/>
      <c r="T367" s="27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6" t="s">
        <v>136</v>
      </c>
      <c r="AU367" s="276" t="s">
        <v>145</v>
      </c>
      <c r="AV367" s="14" t="s">
        <v>132</v>
      </c>
      <c r="AW367" s="14" t="s">
        <v>34</v>
      </c>
      <c r="AX367" s="14" t="s">
        <v>87</v>
      </c>
      <c r="AY367" s="276" t="s">
        <v>125</v>
      </c>
    </row>
    <row r="368" s="12" customFormat="1" ht="20.88" customHeight="1">
      <c r="A368" s="12"/>
      <c r="B368" s="221"/>
      <c r="C368" s="222"/>
      <c r="D368" s="223" t="s">
        <v>78</v>
      </c>
      <c r="E368" s="235" t="s">
        <v>699</v>
      </c>
      <c r="F368" s="235" t="s">
        <v>729</v>
      </c>
      <c r="G368" s="222"/>
      <c r="H368" s="222"/>
      <c r="I368" s="225"/>
      <c r="J368" s="236">
        <f>BK368</f>
        <v>0</v>
      </c>
      <c r="K368" s="222"/>
      <c r="L368" s="227"/>
      <c r="M368" s="228"/>
      <c r="N368" s="229"/>
      <c r="O368" s="229"/>
      <c r="P368" s="230">
        <f>SUM(P369:P408)</f>
        <v>0</v>
      </c>
      <c r="Q368" s="229"/>
      <c r="R368" s="230">
        <f>SUM(R369:R408)</f>
        <v>3.6006934400000001</v>
      </c>
      <c r="S368" s="229"/>
      <c r="T368" s="231">
        <f>SUM(T369:T408)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32" t="s">
        <v>87</v>
      </c>
      <c r="AT368" s="233" t="s">
        <v>78</v>
      </c>
      <c r="AU368" s="233" t="s">
        <v>89</v>
      </c>
      <c r="AY368" s="232" t="s">
        <v>125</v>
      </c>
      <c r="BK368" s="234">
        <f>SUM(BK369:BK408)</f>
        <v>0</v>
      </c>
    </row>
    <row r="369" s="2" customFormat="1" ht="21.75" customHeight="1">
      <c r="A369" s="39"/>
      <c r="B369" s="40"/>
      <c r="C369" s="237" t="s">
        <v>473</v>
      </c>
      <c r="D369" s="237" t="s">
        <v>128</v>
      </c>
      <c r="E369" s="238" t="s">
        <v>731</v>
      </c>
      <c r="F369" s="239" t="s">
        <v>732</v>
      </c>
      <c r="G369" s="240" t="s">
        <v>316</v>
      </c>
      <c r="H369" s="241">
        <v>104.74800000000001</v>
      </c>
      <c r="I369" s="242"/>
      <c r="J369" s="243">
        <f>ROUND(I369*H369,2)</f>
        <v>0</v>
      </c>
      <c r="K369" s="244"/>
      <c r="L369" s="45"/>
      <c r="M369" s="245" t="s">
        <v>1</v>
      </c>
      <c r="N369" s="246" t="s">
        <v>44</v>
      </c>
      <c r="O369" s="92"/>
      <c r="P369" s="247">
        <f>O369*H369</f>
        <v>0</v>
      </c>
      <c r="Q369" s="247">
        <v>0.0073499999999999998</v>
      </c>
      <c r="R369" s="247">
        <f>Q369*H369</f>
        <v>0.76989779999999997</v>
      </c>
      <c r="S369" s="247">
        <v>0</v>
      </c>
      <c r="T369" s="24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9" t="s">
        <v>132</v>
      </c>
      <c r="AT369" s="249" t="s">
        <v>128</v>
      </c>
      <c r="AU369" s="249" t="s">
        <v>145</v>
      </c>
      <c r="AY369" s="18" t="s">
        <v>125</v>
      </c>
      <c r="BE369" s="250">
        <f>IF(N369="základní",J369,0)</f>
        <v>0</v>
      </c>
      <c r="BF369" s="250">
        <f>IF(N369="snížená",J369,0)</f>
        <v>0</v>
      </c>
      <c r="BG369" s="250">
        <f>IF(N369="zákl. přenesená",J369,0)</f>
        <v>0</v>
      </c>
      <c r="BH369" s="250">
        <f>IF(N369="sníž. přenesená",J369,0)</f>
        <v>0</v>
      </c>
      <c r="BI369" s="250">
        <f>IF(N369="nulová",J369,0)</f>
        <v>0</v>
      </c>
      <c r="BJ369" s="18" t="s">
        <v>87</v>
      </c>
      <c r="BK369" s="250">
        <f>ROUND(I369*H369,2)</f>
        <v>0</v>
      </c>
      <c r="BL369" s="18" t="s">
        <v>132</v>
      </c>
      <c r="BM369" s="249" t="s">
        <v>733</v>
      </c>
    </row>
    <row r="370" s="2" customFormat="1">
      <c r="A370" s="39"/>
      <c r="B370" s="40"/>
      <c r="C370" s="41"/>
      <c r="D370" s="251" t="s">
        <v>134</v>
      </c>
      <c r="E370" s="41"/>
      <c r="F370" s="252" t="s">
        <v>734</v>
      </c>
      <c r="G370" s="41"/>
      <c r="H370" s="41"/>
      <c r="I370" s="145"/>
      <c r="J370" s="41"/>
      <c r="K370" s="41"/>
      <c r="L370" s="45"/>
      <c r="M370" s="253"/>
      <c r="N370" s="254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134</v>
      </c>
      <c r="AU370" s="18" t="s">
        <v>145</v>
      </c>
    </row>
    <row r="371" s="13" customFormat="1">
      <c r="A371" s="13"/>
      <c r="B371" s="255"/>
      <c r="C371" s="256"/>
      <c r="D371" s="251" t="s">
        <v>136</v>
      </c>
      <c r="E371" s="257" t="s">
        <v>1</v>
      </c>
      <c r="F371" s="258" t="s">
        <v>1747</v>
      </c>
      <c r="G371" s="256"/>
      <c r="H371" s="259">
        <v>18.960000000000001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5" t="s">
        <v>136</v>
      </c>
      <c r="AU371" s="265" t="s">
        <v>145</v>
      </c>
      <c r="AV371" s="13" t="s">
        <v>89</v>
      </c>
      <c r="AW371" s="13" t="s">
        <v>34</v>
      </c>
      <c r="AX371" s="13" t="s">
        <v>79</v>
      </c>
      <c r="AY371" s="265" t="s">
        <v>125</v>
      </c>
    </row>
    <row r="372" s="13" customFormat="1">
      <c r="A372" s="13"/>
      <c r="B372" s="255"/>
      <c r="C372" s="256"/>
      <c r="D372" s="251" t="s">
        <v>136</v>
      </c>
      <c r="E372" s="257" t="s">
        <v>1</v>
      </c>
      <c r="F372" s="258" t="s">
        <v>1748</v>
      </c>
      <c r="G372" s="256"/>
      <c r="H372" s="259">
        <v>45.103000000000002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5" t="s">
        <v>136</v>
      </c>
      <c r="AU372" s="265" t="s">
        <v>145</v>
      </c>
      <c r="AV372" s="13" t="s">
        <v>89</v>
      </c>
      <c r="AW372" s="13" t="s">
        <v>34</v>
      </c>
      <c r="AX372" s="13" t="s">
        <v>79</v>
      </c>
      <c r="AY372" s="265" t="s">
        <v>125</v>
      </c>
    </row>
    <row r="373" s="13" customFormat="1">
      <c r="A373" s="13"/>
      <c r="B373" s="255"/>
      <c r="C373" s="256"/>
      <c r="D373" s="251" t="s">
        <v>136</v>
      </c>
      <c r="E373" s="257" t="s">
        <v>1</v>
      </c>
      <c r="F373" s="258" t="s">
        <v>1749</v>
      </c>
      <c r="G373" s="256"/>
      <c r="H373" s="259">
        <v>12.271000000000001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5" t="s">
        <v>136</v>
      </c>
      <c r="AU373" s="265" t="s">
        <v>145</v>
      </c>
      <c r="AV373" s="13" t="s">
        <v>89</v>
      </c>
      <c r="AW373" s="13" t="s">
        <v>34</v>
      </c>
      <c r="AX373" s="13" t="s">
        <v>79</v>
      </c>
      <c r="AY373" s="265" t="s">
        <v>125</v>
      </c>
    </row>
    <row r="374" s="13" customFormat="1">
      <c r="A374" s="13"/>
      <c r="B374" s="255"/>
      <c r="C374" s="256"/>
      <c r="D374" s="251" t="s">
        <v>136</v>
      </c>
      <c r="E374" s="257" t="s">
        <v>1</v>
      </c>
      <c r="F374" s="258" t="s">
        <v>1750</v>
      </c>
      <c r="G374" s="256"/>
      <c r="H374" s="259">
        <v>20.933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5" t="s">
        <v>136</v>
      </c>
      <c r="AU374" s="265" t="s">
        <v>145</v>
      </c>
      <c r="AV374" s="13" t="s">
        <v>89</v>
      </c>
      <c r="AW374" s="13" t="s">
        <v>34</v>
      </c>
      <c r="AX374" s="13" t="s">
        <v>79</v>
      </c>
      <c r="AY374" s="265" t="s">
        <v>125</v>
      </c>
    </row>
    <row r="375" s="15" customFormat="1">
      <c r="A375" s="15"/>
      <c r="B375" s="281"/>
      <c r="C375" s="282"/>
      <c r="D375" s="251" t="s">
        <v>136</v>
      </c>
      <c r="E375" s="283" t="s">
        <v>1</v>
      </c>
      <c r="F375" s="284" t="s">
        <v>247</v>
      </c>
      <c r="G375" s="282"/>
      <c r="H375" s="285">
        <v>97.266999999999996</v>
      </c>
      <c r="I375" s="286"/>
      <c r="J375" s="282"/>
      <c r="K375" s="282"/>
      <c r="L375" s="287"/>
      <c r="M375" s="288"/>
      <c r="N375" s="289"/>
      <c r="O375" s="289"/>
      <c r="P375" s="289"/>
      <c r="Q375" s="289"/>
      <c r="R375" s="289"/>
      <c r="S375" s="289"/>
      <c r="T375" s="29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91" t="s">
        <v>136</v>
      </c>
      <c r="AU375" s="291" t="s">
        <v>145</v>
      </c>
      <c r="AV375" s="15" t="s">
        <v>145</v>
      </c>
      <c r="AW375" s="15" t="s">
        <v>34</v>
      </c>
      <c r="AX375" s="15" t="s">
        <v>79</v>
      </c>
      <c r="AY375" s="291" t="s">
        <v>125</v>
      </c>
    </row>
    <row r="376" s="13" customFormat="1">
      <c r="A376" s="13"/>
      <c r="B376" s="255"/>
      <c r="C376" s="256"/>
      <c r="D376" s="251" t="s">
        <v>136</v>
      </c>
      <c r="E376" s="257" t="s">
        <v>1</v>
      </c>
      <c r="F376" s="258" t="s">
        <v>1751</v>
      </c>
      <c r="G376" s="256"/>
      <c r="H376" s="259">
        <v>6.6379999999999999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5" t="s">
        <v>136</v>
      </c>
      <c r="AU376" s="265" t="s">
        <v>145</v>
      </c>
      <c r="AV376" s="13" t="s">
        <v>89</v>
      </c>
      <c r="AW376" s="13" t="s">
        <v>34</v>
      </c>
      <c r="AX376" s="13" t="s">
        <v>79</v>
      </c>
      <c r="AY376" s="265" t="s">
        <v>125</v>
      </c>
    </row>
    <row r="377" s="13" customFormat="1">
      <c r="A377" s="13"/>
      <c r="B377" s="255"/>
      <c r="C377" s="256"/>
      <c r="D377" s="251" t="s">
        <v>136</v>
      </c>
      <c r="E377" s="257" t="s">
        <v>1</v>
      </c>
      <c r="F377" s="258" t="s">
        <v>1752</v>
      </c>
      <c r="G377" s="256"/>
      <c r="H377" s="259">
        <v>0.84299999999999997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5" t="s">
        <v>136</v>
      </c>
      <c r="AU377" s="265" t="s">
        <v>145</v>
      </c>
      <c r="AV377" s="13" t="s">
        <v>89</v>
      </c>
      <c r="AW377" s="13" t="s">
        <v>34</v>
      </c>
      <c r="AX377" s="13" t="s">
        <v>79</v>
      </c>
      <c r="AY377" s="265" t="s">
        <v>125</v>
      </c>
    </row>
    <row r="378" s="15" customFormat="1">
      <c r="A378" s="15"/>
      <c r="B378" s="281"/>
      <c r="C378" s="282"/>
      <c r="D378" s="251" t="s">
        <v>136</v>
      </c>
      <c r="E378" s="283" t="s">
        <v>1</v>
      </c>
      <c r="F378" s="284" t="s">
        <v>247</v>
      </c>
      <c r="G378" s="282"/>
      <c r="H378" s="285">
        <v>7.4809999999999999</v>
      </c>
      <c r="I378" s="286"/>
      <c r="J378" s="282"/>
      <c r="K378" s="282"/>
      <c r="L378" s="287"/>
      <c r="M378" s="288"/>
      <c r="N378" s="289"/>
      <c r="O378" s="289"/>
      <c r="P378" s="289"/>
      <c r="Q378" s="289"/>
      <c r="R378" s="289"/>
      <c r="S378" s="289"/>
      <c r="T378" s="29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91" t="s">
        <v>136</v>
      </c>
      <c r="AU378" s="291" t="s">
        <v>145</v>
      </c>
      <c r="AV378" s="15" t="s">
        <v>145</v>
      </c>
      <c r="AW378" s="15" t="s">
        <v>34</v>
      </c>
      <c r="AX378" s="15" t="s">
        <v>79</v>
      </c>
      <c r="AY378" s="291" t="s">
        <v>125</v>
      </c>
    </row>
    <row r="379" s="14" customFormat="1">
      <c r="A379" s="14"/>
      <c r="B379" s="266"/>
      <c r="C379" s="267"/>
      <c r="D379" s="251" t="s">
        <v>136</v>
      </c>
      <c r="E379" s="268" t="s">
        <v>1</v>
      </c>
      <c r="F379" s="269" t="s">
        <v>167</v>
      </c>
      <c r="G379" s="267"/>
      <c r="H379" s="270">
        <v>104.74800000000001</v>
      </c>
      <c r="I379" s="271"/>
      <c r="J379" s="267"/>
      <c r="K379" s="267"/>
      <c r="L379" s="272"/>
      <c r="M379" s="273"/>
      <c r="N379" s="274"/>
      <c r="O379" s="274"/>
      <c r="P379" s="274"/>
      <c r="Q379" s="274"/>
      <c r="R379" s="274"/>
      <c r="S379" s="274"/>
      <c r="T379" s="27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6" t="s">
        <v>136</v>
      </c>
      <c r="AU379" s="276" t="s">
        <v>145</v>
      </c>
      <c r="AV379" s="14" t="s">
        <v>132</v>
      </c>
      <c r="AW379" s="14" t="s">
        <v>34</v>
      </c>
      <c r="AX379" s="14" t="s">
        <v>87</v>
      </c>
      <c r="AY379" s="276" t="s">
        <v>125</v>
      </c>
    </row>
    <row r="380" s="2" customFormat="1" ht="21.75" customHeight="1">
      <c r="A380" s="39"/>
      <c r="B380" s="40"/>
      <c r="C380" s="237" t="s">
        <v>477</v>
      </c>
      <c r="D380" s="237" t="s">
        <v>128</v>
      </c>
      <c r="E380" s="238" t="s">
        <v>743</v>
      </c>
      <c r="F380" s="239" t="s">
        <v>744</v>
      </c>
      <c r="G380" s="240" t="s">
        <v>316</v>
      </c>
      <c r="H380" s="241">
        <v>104.74800000000001</v>
      </c>
      <c r="I380" s="242"/>
      <c r="J380" s="243">
        <f>ROUND(I380*H380,2)</f>
        <v>0</v>
      </c>
      <c r="K380" s="244"/>
      <c r="L380" s="45"/>
      <c r="M380" s="245" t="s">
        <v>1</v>
      </c>
      <c r="N380" s="246" t="s">
        <v>44</v>
      </c>
      <c r="O380" s="92"/>
      <c r="P380" s="247">
        <f>O380*H380</f>
        <v>0</v>
      </c>
      <c r="Q380" s="247">
        <v>0.020500000000000001</v>
      </c>
      <c r="R380" s="247">
        <f>Q380*H380</f>
        <v>2.1473340000000003</v>
      </c>
      <c r="S380" s="247">
        <v>0</v>
      </c>
      <c r="T380" s="248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9" t="s">
        <v>132</v>
      </c>
      <c r="AT380" s="249" t="s">
        <v>128</v>
      </c>
      <c r="AU380" s="249" t="s">
        <v>145</v>
      </c>
      <c r="AY380" s="18" t="s">
        <v>125</v>
      </c>
      <c r="BE380" s="250">
        <f>IF(N380="základní",J380,0)</f>
        <v>0</v>
      </c>
      <c r="BF380" s="250">
        <f>IF(N380="snížená",J380,0)</f>
        <v>0</v>
      </c>
      <c r="BG380" s="250">
        <f>IF(N380="zákl. přenesená",J380,0)</f>
        <v>0</v>
      </c>
      <c r="BH380" s="250">
        <f>IF(N380="sníž. přenesená",J380,0)</f>
        <v>0</v>
      </c>
      <c r="BI380" s="250">
        <f>IF(N380="nulová",J380,0)</f>
        <v>0</v>
      </c>
      <c r="BJ380" s="18" t="s">
        <v>87</v>
      </c>
      <c r="BK380" s="250">
        <f>ROUND(I380*H380,2)</f>
        <v>0</v>
      </c>
      <c r="BL380" s="18" t="s">
        <v>132</v>
      </c>
      <c r="BM380" s="249" t="s">
        <v>1753</v>
      </c>
    </row>
    <row r="381" s="2" customFormat="1">
      <c r="A381" s="39"/>
      <c r="B381" s="40"/>
      <c r="C381" s="41"/>
      <c r="D381" s="251" t="s">
        <v>134</v>
      </c>
      <c r="E381" s="41"/>
      <c r="F381" s="252" t="s">
        <v>746</v>
      </c>
      <c r="G381" s="41"/>
      <c r="H381" s="41"/>
      <c r="I381" s="145"/>
      <c r="J381" s="41"/>
      <c r="K381" s="41"/>
      <c r="L381" s="45"/>
      <c r="M381" s="253"/>
      <c r="N381" s="254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134</v>
      </c>
      <c r="AU381" s="18" t="s">
        <v>145</v>
      </c>
    </row>
    <row r="382" s="13" customFormat="1">
      <c r="A382" s="13"/>
      <c r="B382" s="255"/>
      <c r="C382" s="256"/>
      <c r="D382" s="251" t="s">
        <v>136</v>
      </c>
      <c r="E382" s="257" t="s">
        <v>1</v>
      </c>
      <c r="F382" s="258" t="s">
        <v>1747</v>
      </c>
      <c r="G382" s="256"/>
      <c r="H382" s="259">
        <v>18.960000000000001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5" t="s">
        <v>136</v>
      </c>
      <c r="AU382" s="265" t="s">
        <v>145</v>
      </c>
      <c r="AV382" s="13" t="s">
        <v>89</v>
      </c>
      <c r="AW382" s="13" t="s">
        <v>34</v>
      </c>
      <c r="AX382" s="13" t="s">
        <v>79</v>
      </c>
      <c r="AY382" s="265" t="s">
        <v>125</v>
      </c>
    </row>
    <row r="383" s="13" customFormat="1">
      <c r="A383" s="13"/>
      <c r="B383" s="255"/>
      <c r="C383" s="256"/>
      <c r="D383" s="251" t="s">
        <v>136</v>
      </c>
      <c r="E383" s="257" t="s">
        <v>1</v>
      </c>
      <c r="F383" s="258" t="s">
        <v>1748</v>
      </c>
      <c r="G383" s="256"/>
      <c r="H383" s="259">
        <v>45.103000000000002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5" t="s">
        <v>136</v>
      </c>
      <c r="AU383" s="265" t="s">
        <v>145</v>
      </c>
      <c r="AV383" s="13" t="s">
        <v>89</v>
      </c>
      <c r="AW383" s="13" t="s">
        <v>34</v>
      </c>
      <c r="AX383" s="13" t="s">
        <v>79</v>
      </c>
      <c r="AY383" s="265" t="s">
        <v>125</v>
      </c>
    </row>
    <row r="384" s="13" customFormat="1">
      <c r="A384" s="13"/>
      <c r="B384" s="255"/>
      <c r="C384" s="256"/>
      <c r="D384" s="251" t="s">
        <v>136</v>
      </c>
      <c r="E384" s="257" t="s">
        <v>1</v>
      </c>
      <c r="F384" s="258" t="s">
        <v>1749</v>
      </c>
      <c r="G384" s="256"/>
      <c r="H384" s="259">
        <v>12.271000000000001</v>
      </c>
      <c r="I384" s="260"/>
      <c r="J384" s="256"/>
      <c r="K384" s="256"/>
      <c r="L384" s="261"/>
      <c r="M384" s="262"/>
      <c r="N384" s="263"/>
      <c r="O384" s="263"/>
      <c r="P384" s="263"/>
      <c r="Q384" s="263"/>
      <c r="R384" s="263"/>
      <c r="S384" s="263"/>
      <c r="T384" s="26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5" t="s">
        <v>136</v>
      </c>
      <c r="AU384" s="265" t="s">
        <v>145</v>
      </c>
      <c r="AV384" s="13" t="s">
        <v>89</v>
      </c>
      <c r="AW384" s="13" t="s">
        <v>34</v>
      </c>
      <c r="AX384" s="13" t="s">
        <v>79</v>
      </c>
      <c r="AY384" s="265" t="s">
        <v>125</v>
      </c>
    </row>
    <row r="385" s="13" customFormat="1">
      <c r="A385" s="13"/>
      <c r="B385" s="255"/>
      <c r="C385" s="256"/>
      <c r="D385" s="251" t="s">
        <v>136</v>
      </c>
      <c r="E385" s="257" t="s">
        <v>1</v>
      </c>
      <c r="F385" s="258" t="s">
        <v>1750</v>
      </c>
      <c r="G385" s="256"/>
      <c r="H385" s="259">
        <v>20.933</v>
      </c>
      <c r="I385" s="260"/>
      <c r="J385" s="256"/>
      <c r="K385" s="256"/>
      <c r="L385" s="261"/>
      <c r="M385" s="262"/>
      <c r="N385" s="263"/>
      <c r="O385" s="263"/>
      <c r="P385" s="263"/>
      <c r="Q385" s="263"/>
      <c r="R385" s="263"/>
      <c r="S385" s="263"/>
      <c r="T385" s="26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5" t="s">
        <v>136</v>
      </c>
      <c r="AU385" s="265" t="s">
        <v>145</v>
      </c>
      <c r="AV385" s="13" t="s">
        <v>89</v>
      </c>
      <c r="AW385" s="13" t="s">
        <v>34</v>
      </c>
      <c r="AX385" s="13" t="s">
        <v>79</v>
      </c>
      <c r="AY385" s="265" t="s">
        <v>125</v>
      </c>
    </row>
    <row r="386" s="15" customFormat="1">
      <c r="A386" s="15"/>
      <c r="B386" s="281"/>
      <c r="C386" s="282"/>
      <c r="D386" s="251" t="s">
        <v>136</v>
      </c>
      <c r="E386" s="283" t="s">
        <v>1</v>
      </c>
      <c r="F386" s="284" t="s">
        <v>247</v>
      </c>
      <c r="G386" s="282"/>
      <c r="H386" s="285">
        <v>97.266999999999996</v>
      </c>
      <c r="I386" s="286"/>
      <c r="J386" s="282"/>
      <c r="K386" s="282"/>
      <c r="L386" s="287"/>
      <c r="M386" s="288"/>
      <c r="N386" s="289"/>
      <c r="O386" s="289"/>
      <c r="P386" s="289"/>
      <c r="Q386" s="289"/>
      <c r="R386" s="289"/>
      <c r="S386" s="289"/>
      <c r="T386" s="29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91" t="s">
        <v>136</v>
      </c>
      <c r="AU386" s="291" t="s">
        <v>145</v>
      </c>
      <c r="AV386" s="15" t="s">
        <v>145</v>
      </c>
      <c r="AW386" s="15" t="s">
        <v>34</v>
      </c>
      <c r="AX386" s="15" t="s">
        <v>79</v>
      </c>
      <c r="AY386" s="291" t="s">
        <v>125</v>
      </c>
    </row>
    <row r="387" s="13" customFormat="1">
      <c r="A387" s="13"/>
      <c r="B387" s="255"/>
      <c r="C387" s="256"/>
      <c r="D387" s="251" t="s">
        <v>136</v>
      </c>
      <c r="E387" s="257" t="s">
        <v>1</v>
      </c>
      <c r="F387" s="258" t="s">
        <v>1751</v>
      </c>
      <c r="G387" s="256"/>
      <c r="H387" s="259">
        <v>6.6379999999999999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5" t="s">
        <v>136</v>
      </c>
      <c r="AU387" s="265" t="s">
        <v>145</v>
      </c>
      <c r="AV387" s="13" t="s">
        <v>89</v>
      </c>
      <c r="AW387" s="13" t="s">
        <v>34</v>
      </c>
      <c r="AX387" s="13" t="s">
        <v>79</v>
      </c>
      <c r="AY387" s="265" t="s">
        <v>125</v>
      </c>
    </row>
    <row r="388" s="13" customFormat="1">
      <c r="A388" s="13"/>
      <c r="B388" s="255"/>
      <c r="C388" s="256"/>
      <c r="D388" s="251" t="s">
        <v>136</v>
      </c>
      <c r="E388" s="257" t="s">
        <v>1</v>
      </c>
      <c r="F388" s="258" t="s">
        <v>1752</v>
      </c>
      <c r="G388" s="256"/>
      <c r="H388" s="259">
        <v>0.84299999999999997</v>
      </c>
      <c r="I388" s="260"/>
      <c r="J388" s="256"/>
      <c r="K388" s="256"/>
      <c r="L388" s="261"/>
      <c r="M388" s="262"/>
      <c r="N388" s="263"/>
      <c r="O388" s="263"/>
      <c r="P388" s="263"/>
      <c r="Q388" s="263"/>
      <c r="R388" s="263"/>
      <c r="S388" s="263"/>
      <c r="T388" s="26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5" t="s">
        <v>136</v>
      </c>
      <c r="AU388" s="265" t="s">
        <v>145</v>
      </c>
      <c r="AV388" s="13" t="s">
        <v>89</v>
      </c>
      <c r="AW388" s="13" t="s">
        <v>34</v>
      </c>
      <c r="AX388" s="13" t="s">
        <v>79</v>
      </c>
      <c r="AY388" s="265" t="s">
        <v>125</v>
      </c>
    </row>
    <row r="389" s="15" customFormat="1">
      <c r="A389" s="15"/>
      <c r="B389" s="281"/>
      <c r="C389" s="282"/>
      <c r="D389" s="251" t="s">
        <v>136</v>
      </c>
      <c r="E389" s="283" t="s">
        <v>1</v>
      </c>
      <c r="F389" s="284" t="s">
        <v>247</v>
      </c>
      <c r="G389" s="282"/>
      <c r="H389" s="285">
        <v>7.4809999999999999</v>
      </c>
      <c r="I389" s="286"/>
      <c r="J389" s="282"/>
      <c r="K389" s="282"/>
      <c r="L389" s="287"/>
      <c r="M389" s="288"/>
      <c r="N389" s="289"/>
      <c r="O389" s="289"/>
      <c r="P389" s="289"/>
      <c r="Q389" s="289"/>
      <c r="R389" s="289"/>
      <c r="S389" s="289"/>
      <c r="T389" s="290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91" t="s">
        <v>136</v>
      </c>
      <c r="AU389" s="291" t="s">
        <v>145</v>
      </c>
      <c r="AV389" s="15" t="s">
        <v>145</v>
      </c>
      <c r="AW389" s="15" t="s">
        <v>34</v>
      </c>
      <c r="AX389" s="15" t="s">
        <v>79</v>
      </c>
      <c r="AY389" s="291" t="s">
        <v>125</v>
      </c>
    </row>
    <row r="390" s="14" customFormat="1">
      <c r="A390" s="14"/>
      <c r="B390" s="266"/>
      <c r="C390" s="267"/>
      <c r="D390" s="251" t="s">
        <v>136</v>
      </c>
      <c r="E390" s="268" t="s">
        <v>1</v>
      </c>
      <c r="F390" s="269" t="s">
        <v>167</v>
      </c>
      <c r="G390" s="267"/>
      <c r="H390" s="270">
        <v>104.74800000000001</v>
      </c>
      <c r="I390" s="271"/>
      <c r="J390" s="267"/>
      <c r="K390" s="267"/>
      <c r="L390" s="272"/>
      <c r="M390" s="273"/>
      <c r="N390" s="274"/>
      <c r="O390" s="274"/>
      <c r="P390" s="274"/>
      <c r="Q390" s="274"/>
      <c r="R390" s="274"/>
      <c r="S390" s="274"/>
      <c r="T390" s="27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6" t="s">
        <v>136</v>
      </c>
      <c r="AU390" s="276" t="s">
        <v>145</v>
      </c>
      <c r="AV390" s="14" t="s">
        <v>132</v>
      </c>
      <c r="AW390" s="14" t="s">
        <v>34</v>
      </c>
      <c r="AX390" s="14" t="s">
        <v>87</v>
      </c>
      <c r="AY390" s="276" t="s">
        <v>125</v>
      </c>
    </row>
    <row r="391" s="2" customFormat="1" ht="21.75" customHeight="1">
      <c r="A391" s="39"/>
      <c r="B391" s="40"/>
      <c r="C391" s="237" t="s">
        <v>481</v>
      </c>
      <c r="D391" s="237" t="s">
        <v>128</v>
      </c>
      <c r="E391" s="238" t="s">
        <v>748</v>
      </c>
      <c r="F391" s="239" t="s">
        <v>749</v>
      </c>
      <c r="G391" s="240" t="s">
        <v>316</v>
      </c>
      <c r="H391" s="241">
        <v>31.579999999999998</v>
      </c>
      <c r="I391" s="242"/>
      <c r="J391" s="243">
        <f>ROUND(I391*H391,2)</f>
        <v>0</v>
      </c>
      <c r="K391" s="244"/>
      <c r="L391" s="45"/>
      <c r="M391" s="245" t="s">
        <v>1</v>
      </c>
      <c r="N391" s="246" t="s">
        <v>44</v>
      </c>
      <c r="O391" s="92"/>
      <c r="P391" s="247">
        <f>O391*H391</f>
        <v>0</v>
      </c>
      <c r="Q391" s="247">
        <v>0.0082500000000000004</v>
      </c>
      <c r="R391" s="247">
        <f>Q391*H391</f>
        <v>0.26053500000000002</v>
      </c>
      <c r="S391" s="247">
        <v>0</v>
      </c>
      <c r="T391" s="24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9" t="s">
        <v>132</v>
      </c>
      <c r="AT391" s="249" t="s">
        <v>128</v>
      </c>
      <c r="AU391" s="249" t="s">
        <v>145</v>
      </c>
      <c r="AY391" s="18" t="s">
        <v>125</v>
      </c>
      <c r="BE391" s="250">
        <f>IF(N391="základní",J391,0)</f>
        <v>0</v>
      </c>
      <c r="BF391" s="250">
        <f>IF(N391="snížená",J391,0)</f>
        <v>0</v>
      </c>
      <c r="BG391" s="250">
        <f>IF(N391="zákl. přenesená",J391,0)</f>
        <v>0</v>
      </c>
      <c r="BH391" s="250">
        <f>IF(N391="sníž. přenesená",J391,0)</f>
        <v>0</v>
      </c>
      <c r="BI391" s="250">
        <f>IF(N391="nulová",J391,0)</f>
        <v>0</v>
      </c>
      <c r="BJ391" s="18" t="s">
        <v>87</v>
      </c>
      <c r="BK391" s="250">
        <f>ROUND(I391*H391,2)</f>
        <v>0</v>
      </c>
      <c r="BL391" s="18" t="s">
        <v>132</v>
      </c>
      <c r="BM391" s="249" t="s">
        <v>1754</v>
      </c>
    </row>
    <row r="392" s="2" customFormat="1">
      <c r="A392" s="39"/>
      <c r="B392" s="40"/>
      <c r="C392" s="41"/>
      <c r="D392" s="251" t="s">
        <v>134</v>
      </c>
      <c r="E392" s="41"/>
      <c r="F392" s="252" t="s">
        <v>751</v>
      </c>
      <c r="G392" s="41"/>
      <c r="H392" s="41"/>
      <c r="I392" s="145"/>
      <c r="J392" s="41"/>
      <c r="K392" s="41"/>
      <c r="L392" s="45"/>
      <c r="M392" s="253"/>
      <c r="N392" s="254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134</v>
      </c>
      <c r="AU392" s="18" t="s">
        <v>145</v>
      </c>
    </row>
    <row r="393" s="13" customFormat="1">
      <c r="A393" s="13"/>
      <c r="B393" s="255"/>
      <c r="C393" s="256"/>
      <c r="D393" s="251" t="s">
        <v>136</v>
      </c>
      <c r="E393" s="257" t="s">
        <v>1</v>
      </c>
      <c r="F393" s="258" t="s">
        <v>1755</v>
      </c>
      <c r="G393" s="256"/>
      <c r="H393" s="259">
        <v>31.579999999999998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5" t="s">
        <v>136</v>
      </c>
      <c r="AU393" s="265" t="s">
        <v>145</v>
      </c>
      <c r="AV393" s="13" t="s">
        <v>89</v>
      </c>
      <c r="AW393" s="13" t="s">
        <v>34</v>
      </c>
      <c r="AX393" s="13" t="s">
        <v>87</v>
      </c>
      <c r="AY393" s="265" t="s">
        <v>125</v>
      </c>
    </row>
    <row r="394" s="2" customFormat="1" ht="16.5" customHeight="1">
      <c r="A394" s="39"/>
      <c r="B394" s="40"/>
      <c r="C394" s="292" t="s">
        <v>492</v>
      </c>
      <c r="D394" s="292" t="s">
        <v>263</v>
      </c>
      <c r="E394" s="293" t="s">
        <v>754</v>
      </c>
      <c r="F394" s="294" t="s">
        <v>755</v>
      </c>
      <c r="G394" s="295" t="s">
        <v>316</v>
      </c>
      <c r="H394" s="296">
        <v>32.212000000000003</v>
      </c>
      <c r="I394" s="297"/>
      <c r="J394" s="298">
        <f>ROUND(I394*H394,2)</f>
        <v>0</v>
      </c>
      <c r="K394" s="299"/>
      <c r="L394" s="300"/>
      <c r="M394" s="301" t="s">
        <v>1</v>
      </c>
      <c r="N394" s="302" t="s">
        <v>44</v>
      </c>
      <c r="O394" s="92"/>
      <c r="P394" s="247">
        <f>O394*H394</f>
        <v>0</v>
      </c>
      <c r="Q394" s="247">
        <v>0.0020999999999999999</v>
      </c>
      <c r="R394" s="247">
        <f>Q394*H394</f>
        <v>0.067645200000000003</v>
      </c>
      <c r="S394" s="247">
        <v>0</v>
      </c>
      <c r="T394" s="24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9" t="s">
        <v>174</v>
      </c>
      <c r="AT394" s="249" t="s">
        <v>263</v>
      </c>
      <c r="AU394" s="249" t="s">
        <v>145</v>
      </c>
      <c r="AY394" s="18" t="s">
        <v>125</v>
      </c>
      <c r="BE394" s="250">
        <f>IF(N394="základní",J394,0)</f>
        <v>0</v>
      </c>
      <c r="BF394" s="250">
        <f>IF(N394="snížená",J394,0)</f>
        <v>0</v>
      </c>
      <c r="BG394" s="250">
        <f>IF(N394="zákl. přenesená",J394,0)</f>
        <v>0</v>
      </c>
      <c r="BH394" s="250">
        <f>IF(N394="sníž. přenesená",J394,0)</f>
        <v>0</v>
      </c>
      <c r="BI394" s="250">
        <f>IF(N394="nulová",J394,0)</f>
        <v>0</v>
      </c>
      <c r="BJ394" s="18" t="s">
        <v>87</v>
      </c>
      <c r="BK394" s="250">
        <f>ROUND(I394*H394,2)</f>
        <v>0</v>
      </c>
      <c r="BL394" s="18" t="s">
        <v>132</v>
      </c>
      <c r="BM394" s="249" t="s">
        <v>1756</v>
      </c>
    </row>
    <row r="395" s="2" customFormat="1">
      <c r="A395" s="39"/>
      <c r="B395" s="40"/>
      <c r="C395" s="41"/>
      <c r="D395" s="251" t="s">
        <v>134</v>
      </c>
      <c r="E395" s="41"/>
      <c r="F395" s="252" t="s">
        <v>755</v>
      </c>
      <c r="G395" s="41"/>
      <c r="H395" s="41"/>
      <c r="I395" s="145"/>
      <c r="J395" s="41"/>
      <c r="K395" s="41"/>
      <c r="L395" s="45"/>
      <c r="M395" s="253"/>
      <c r="N395" s="254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134</v>
      </c>
      <c r="AU395" s="18" t="s">
        <v>145</v>
      </c>
    </row>
    <row r="396" s="13" customFormat="1">
      <c r="A396" s="13"/>
      <c r="B396" s="255"/>
      <c r="C396" s="256"/>
      <c r="D396" s="251" t="s">
        <v>136</v>
      </c>
      <c r="E396" s="257" t="s">
        <v>1</v>
      </c>
      <c r="F396" s="258" t="s">
        <v>1755</v>
      </c>
      <c r="G396" s="256"/>
      <c r="H396" s="259">
        <v>31.579999999999998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5" t="s">
        <v>136</v>
      </c>
      <c r="AU396" s="265" t="s">
        <v>145</v>
      </c>
      <c r="AV396" s="13" t="s">
        <v>89</v>
      </c>
      <c r="AW396" s="13" t="s">
        <v>34</v>
      </c>
      <c r="AX396" s="13" t="s">
        <v>87</v>
      </c>
      <c r="AY396" s="265" t="s">
        <v>125</v>
      </c>
    </row>
    <row r="397" s="13" customFormat="1">
      <c r="A397" s="13"/>
      <c r="B397" s="255"/>
      <c r="C397" s="256"/>
      <c r="D397" s="251" t="s">
        <v>136</v>
      </c>
      <c r="E397" s="256"/>
      <c r="F397" s="258" t="s">
        <v>1757</v>
      </c>
      <c r="G397" s="256"/>
      <c r="H397" s="259">
        <v>32.212000000000003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5" t="s">
        <v>136</v>
      </c>
      <c r="AU397" s="265" t="s">
        <v>145</v>
      </c>
      <c r="AV397" s="13" t="s">
        <v>89</v>
      </c>
      <c r="AW397" s="13" t="s">
        <v>4</v>
      </c>
      <c r="AX397" s="13" t="s">
        <v>87</v>
      </c>
      <c r="AY397" s="265" t="s">
        <v>125</v>
      </c>
    </row>
    <row r="398" s="2" customFormat="1" ht="21.75" customHeight="1">
      <c r="A398" s="39"/>
      <c r="B398" s="40"/>
      <c r="C398" s="237" t="s">
        <v>503</v>
      </c>
      <c r="D398" s="237" t="s">
        <v>128</v>
      </c>
      <c r="E398" s="238" t="s">
        <v>759</v>
      </c>
      <c r="F398" s="239" t="s">
        <v>760</v>
      </c>
      <c r="G398" s="240" t="s">
        <v>316</v>
      </c>
      <c r="H398" s="241">
        <v>104.74800000000001</v>
      </c>
      <c r="I398" s="242"/>
      <c r="J398" s="243">
        <f>ROUND(I398*H398,2)</f>
        <v>0</v>
      </c>
      <c r="K398" s="244"/>
      <c r="L398" s="45"/>
      <c r="M398" s="245" t="s">
        <v>1</v>
      </c>
      <c r="N398" s="246" t="s">
        <v>44</v>
      </c>
      <c r="O398" s="92"/>
      <c r="P398" s="247">
        <f>O398*H398</f>
        <v>0</v>
      </c>
      <c r="Q398" s="247">
        <v>0.0026800000000000001</v>
      </c>
      <c r="R398" s="247">
        <f>Q398*H398</f>
        <v>0.28072464000000003</v>
      </c>
      <c r="S398" s="247">
        <v>0</v>
      </c>
      <c r="T398" s="24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9" t="s">
        <v>132</v>
      </c>
      <c r="AT398" s="249" t="s">
        <v>128</v>
      </c>
      <c r="AU398" s="249" t="s">
        <v>145</v>
      </c>
      <c r="AY398" s="18" t="s">
        <v>125</v>
      </c>
      <c r="BE398" s="250">
        <f>IF(N398="základní",J398,0)</f>
        <v>0</v>
      </c>
      <c r="BF398" s="250">
        <f>IF(N398="snížená",J398,0)</f>
        <v>0</v>
      </c>
      <c r="BG398" s="250">
        <f>IF(N398="zákl. přenesená",J398,0)</f>
        <v>0</v>
      </c>
      <c r="BH398" s="250">
        <f>IF(N398="sníž. přenesená",J398,0)</f>
        <v>0</v>
      </c>
      <c r="BI398" s="250">
        <f>IF(N398="nulová",J398,0)</f>
        <v>0</v>
      </c>
      <c r="BJ398" s="18" t="s">
        <v>87</v>
      </c>
      <c r="BK398" s="250">
        <f>ROUND(I398*H398,2)</f>
        <v>0</v>
      </c>
      <c r="BL398" s="18" t="s">
        <v>132</v>
      </c>
      <c r="BM398" s="249" t="s">
        <v>761</v>
      </c>
    </row>
    <row r="399" s="2" customFormat="1">
      <c r="A399" s="39"/>
      <c r="B399" s="40"/>
      <c r="C399" s="41"/>
      <c r="D399" s="251" t="s">
        <v>134</v>
      </c>
      <c r="E399" s="41"/>
      <c r="F399" s="252" t="s">
        <v>762</v>
      </c>
      <c r="G399" s="41"/>
      <c r="H399" s="41"/>
      <c r="I399" s="145"/>
      <c r="J399" s="41"/>
      <c r="K399" s="41"/>
      <c r="L399" s="45"/>
      <c r="M399" s="253"/>
      <c r="N399" s="254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134</v>
      </c>
      <c r="AU399" s="18" t="s">
        <v>145</v>
      </c>
    </row>
    <row r="400" s="13" customFormat="1">
      <c r="A400" s="13"/>
      <c r="B400" s="255"/>
      <c r="C400" s="256"/>
      <c r="D400" s="251" t="s">
        <v>136</v>
      </c>
      <c r="E400" s="257" t="s">
        <v>1</v>
      </c>
      <c r="F400" s="258" t="s">
        <v>1758</v>
      </c>
      <c r="G400" s="256"/>
      <c r="H400" s="259">
        <v>104.74800000000001</v>
      </c>
      <c r="I400" s="260"/>
      <c r="J400" s="256"/>
      <c r="K400" s="256"/>
      <c r="L400" s="261"/>
      <c r="M400" s="262"/>
      <c r="N400" s="263"/>
      <c r="O400" s="263"/>
      <c r="P400" s="263"/>
      <c r="Q400" s="263"/>
      <c r="R400" s="263"/>
      <c r="S400" s="263"/>
      <c r="T400" s="26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5" t="s">
        <v>136</v>
      </c>
      <c r="AU400" s="265" t="s">
        <v>145</v>
      </c>
      <c r="AV400" s="13" t="s">
        <v>89</v>
      </c>
      <c r="AW400" s="13" t="s">
        <v>34</v>
      </c>
      <c r="AX400" s="13" t="s">
        <v>87</v>
      </c>
      <c r="AY400" s="265" t="s">
        <v>125</v>
      </c>
    </row>
    <row r="401" s="2" customFormat="1" ht="21.75" customHeight="1">
      <c r="A401" s="39"/>
      <c r="B401" s="40"/>
      <c r="C401" s="237" t="s">
        <v>508</v>
      </c>
      <c r="D401" s="237" t="s">
        <v>128</v>
      </c>
      <c r="E401" s="238" t="s">
        <v>765</v>
      </c>
      <c r="F401" s="239" t="s">
        <v>766</v>
      </c>
      <c r="G401" s="240" t="s">
        <v>316</v>
      </c>
      <c r="H401" s="241">
        <v>20.260000000000002</v>
      </c>
      <c r="I401" s="242"/>
      <c r="J401" s="243">
        <f>ROUND(I401*H401,2)</f>
        <v>0</v>
      </c>
      <c r="K401" s="244"/>
      <c r="L401" s="45"/>
      <c r="M401" s="245" t="s">
        <v>1</v>
      </c>
      <c r="N401" s="246" t="s">
        <v>44</v>
      </c>
      <c r="O401" s="92"/>
      <c r="P401" s="247">
        <f>O401*H401</f>
        <v>0</v>
      </c>
      <c r="Q401" s="247">
        <v>0.0036800000000000001</v>
      </c>
      <c r="R401" s="247">
        <f>Q401*H401</f>
        <v>0.074556800000000006</v>
      </c>
      <c r="S401" s="247">
        <v>0</v>
      </c>
      <c r="T401" s="248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9" t="s">
        <v>132</v>
      </c>
      <c r="AT401" s="249" t="s">
        <v>128</v>
      </c>
      <c r="AU401" s="249" t="s">
        <v>145</v>
      </c>
      <c r="AY401" s="18" t="s">
        <v>125</v>
      </c>
      <c r="BE401" s="250">
        <f>IF(N401="základní",J401,0)</f>
        <v>0</v>
      </c>
      <c r="BF401" s="250">
        <f>IF(N401="snížená",J401,0)</f>
        <v>0</v>
      </c>
      <c r="BG401" s="250">
        <f>IF(N401="zákl. přenesená",J401,0)</f>
        <v>0</v>
      </c>
      <c r="BH401" s="250">
        <f>IF(N401="sníž. přenesená",J401,0)</f>
        <v>0</v>
      </c>
      <c r="BI401" s="250">
        <f>IF(N401="nulová",J401,0)</f>
        <v>0</v>
      </c>
      <c r="BJ401" s="18" t="s">
        <v>87</v>
      </c>
      <c r="BK401" s="250">
        <f>ROUND(I401*H401,2)</f>
        <v>0</v>
      </c>
      <c r="BL401" s="18" t="s">
        <v>132</v>
      </c>
      <c r="BM401" s="249" t="s">
        <v>1759</v>
      </c>
    </row>
    <row r="402" s="2" customFormat="1">
      <c r="A402" s="39"/>
      <c r="B402" s="40"/>
      <c r="C402" s="41"/>
      <c r="D402" s="251" t="s">
        <v>134</v>
      </c>
      <c r="E402" s="41"/>
      <c r="F402" s="252" t="s">
        <v>768</v>
      </c>
      <c r="G402" s="41"/>
      <c r="H402" s="41"/>
      <c r="I402" s="145"/>
      <c r="J402" s="41"/>
      <c r="K402" s="41"/>
      <c r="L402" s="45"/>
      <c r="M402" s="253"/>
      <c r="N402" s="254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134</v>
      </c>
      <c r="AU402" s="18" t="s">
        <v>145</v>
      </c>
    </row>
    <row r="403" s="13" customFormat="1">
      <c r="A403" s="13"/>
      <c r="B403" s="255"/>
      <c r="C403" s="256"/>
      <c r="D403" s="251" t="s">
        <v>136</v>
      </c>
      <c r="E403" s="257" t="s">
        <v>1</v>
      </c>
      <c r="F403" s="258" t="s">
        <v>1760</v>
      </c>
      <c r="G403" s="256"/>
      <c r="H403" s="259">
        <v>20.260000000000002</v>
      </c>
      <c r="I403" s="260"/>
      <c r="J403" s="256"/>
      <c r="K403" s="256"/>
      <c r="L403" s="261"/>
      <c r="M403" s="262"/>
      <c r="N403" s="263"/>
      <c r="O403" s="263"/>
      <c r="P403" s="263"/>
      <c r="Q403" s="263"/>
      <c r="R403" s="263"/>
      <c r="S403" s="263"/>
      <c r="T403" s="26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5" t="s">
        <v>136</v>
      </c>
      <c r="AU403" s="265" t="s">
        <v>145</v>
      </c>
      <c r="AV403" s="13" t="s">
        <v>89</v>
      </c>
      <c r="AW403" s="13" t="s">
        <v>34</v>
      </c>
      <c r="AX403" s="13" t="s">
        <v>87</v>
      </c>
      <c r="AY403" s="265" t="s">
        <v>125</v>
      </c>
    </row>
    <row r="404" s="2" customFormat="1" ht="16.5" customHeight="1">
      <c r="A404" s="39"/>
      <c r="B404" s="40"/>
      <c r="C404" s="237" t="s">
        <v>518</v>
      </c>
      <c r="D404" s="237" t="s">
        <v>128</v>
      </c>
      <c r="E404" s="238" t="s">
        <v>771</v>
      </c>
      <c r="F404" s="239" t="s">
        <v>772</v>
      </c>
      <c r="G404" s="240" t="s">
        <v>316</v>
      </c>
      <c r="H404" s="241">
        <v>21.024999999999999</v>
      </c>
      <c r="I404" s="242"/>
      <c r="J404" s="243">
        <f>ROUND(I404*H404,2)</f>
        <v>0</v>
      </c>
      <c r="K404" s="244"/>
      <c r="L404" s="45"/>
      <c r="M404" s="245" t="s">
        <v>1</v>
      </c>
      <c r="N404" s="246" t="s">
        <v>44</v>
      </c>
      <c r="O404" s="92"/>
      <c r="P404" s="247">
        <f>O404*H404</f>
        <v>0</v>
      </c>
      <c r="Q404" s="247">
        <v>0</v>
      </c>
      <c r="R404" s="247">
        <f>Q404*H404</f>
        <v>0</v>
      </c>
      <c r="S404" s="247">
        <v>0</v>
      </c>
      <c r="T404" s="248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9" t="s">
        <v>132</v>
      </c>
      <c r="AT404" s="249" t="s">
        <v>128</v>
      </c>
      <c r="AU404" s="249" t="s">
        <v>145</v>
      </c>
      <c r="AY404" s="18" t="s">
        <v>125</v>
      </c>
      <c r="BE404" s="250">
        <f>IF(N404="základní",J404,0)</f>
        <v>0</v>
      </c>
      <c r="BF404" s="250">
        <f>IF(N404="snížená",J404,0)</f>
        <v>0</v>
      </c>
      <c r="BG404" s="250">
        <f>IF(N404="zákl. přenesená",J404,0)</f>
        <v>0</v>
      </c>
      <c r="BH404" s="250">
        <f>IF(N404="sníž. přenesená",J404,0)</f>
        <v>0</v>
      </c>
      <c r="BI404" s="250">
        <f>IF(N404="nulová",J404,0)</f>
        <v>0</v>
      </c>
      <c r="BJ404" s="18" t="s">
        <v>87</v>
      </c>
      <c r="BK404" s="250">
        <f>ROUND(I404*H404,2)</f>
        <v>0</v>
      </c>
      <c r="BL404" s="18" t="s">
        <v>132</v>
      </c>
      <c r="BM404" s="249" t="s">
        <v>773</v>
      </c>
    </row>
    <row r="405" s="2" customFormat="1">
      <c r="A405" s="39"/>
      <c r="B405" s="40"/>
      <c r="C405" s="41"/>
      <c r="D405" s="251" t="s">
        <v>134</v>
      </c>
      <c r="E405" s="41"/>
      <c r="F405" s="252" t="s">
        <v>774</v>
      </c>
      <c r="G405" s="41"/>
      <c r="H405" s="41"/>
      <c r="I405" s="145"/>
      <c r="J405" s="41"/>
      <c r="K405" s="41"/>
      <c r="L405" s="45"/>
      <c r="M405" s="253"/>
      <c r="N405" s="254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134</v>
      </c>
      <c r="AU405" s="18" t="s">
        <v>145</v>
      </c>
    </row>
    <row r="406" s="13" customFormat="1">
      <c r="A406" s="13"/>
      <c r="B406" s="255"/>
      <c r="C406" s="256"/>
      <c r="D406" s="251" t="s">
        <v>136</v>
      </c>
      <c r="E406" s="257" t="s">
        <v>1</v>
      </c>
      <c r="F406" s="258" t="s">
        <v>1761</v>
      </c>
      <c r="G406" s="256"/>
      <c r="H406" s="259">
        <v>18.375</v>
      </c>
      <c r="I406" s="260"/>
      <c r="J406" s="256"/>
      <c r="K406" s="256"/>
      <c r="L406" s="261"/>
      <c r="M406" s="262"/>
      <c r="N406" s="263"/>
      <c r="O406" s="263"/>
      <c r="P406" s="263"/>
      <c r="Q406" s="263"/>
      <c r="R406" s="263"/>
      <c r="S406" s="263"/>
      <c r="T406" s="26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5" t="s">
        <v>136</v>
      </c>
      <c r="AU406" s="265" t="s">
        <v>145</v>
      </c>
      <c r="AV406" s="13" t="s">
        <v>89</v>
      </c>
      <c r="AW406" s="13" t="s">
        <v>34</v>
      </c>
      <c r="AX406" s="13" t="s">
        <v>79</v>
      </c>
      <c r="AY406" s="265" t="s">
        <v>125</v>
      </c>
    </row>
    <row r="407" s="13" customFormat="1">
      <c r="A407" s="13"/>
      <c r="B407" s="255"/>
      <c r="C407" s="256"/>
      <c r="D407" s="251" t="s">
        <v>136</v>
      </c>
      <c r="E407" s="257" t="s">
        <v>1</v>
      </c>
      <c r="F407" s="258" t="s">
        <v>1762</v>
      </c>
      <c r="G407" s="256"/>
      <c r="H407" s="259">
        <v>2.6499999999999999</v>
      </c>
      <c r="I407" s="260"/>
      <c r="J407" s="256"/>
      <c r="K407" s="256"/>
      <c r="L407" s="261"/>
      <c r="M407" s="262"/>
      <c r="N407" s="263"/>
      <c r="O407" s="263"/>
      <c r="P407" s="263"/>
      <c r="Q407" s="263"/>
      <c r="R407" s="263"/>
      <c r="S407" s="263"/>
      <c r="T407" s="26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5" t="s">
        <v>136</v>
      </c>
      <c r="AU407" s="265" t="s">
        <v>145</v>
      </c>
      <c r="AV407" s="13" t="s">
        <v>89</v>
      </c>
      <c r="AW407" s="13" t="s">
        <v>34</v>
      </c>
      <c r="AX407" s="13" t="s">
        <v>79</v>
      </c>
      <c r="AY407" s="265" t="s">
        <v>125</v>
      </c>
    </row>
    <row r="408" s="14" customFormat="1">
      <c r="A408" s="14"/>
      <c r="B408" s="266"/>
      <c r="C408" s="267"/>
      <c r="D408" s="251" t="s">
        <v>136</v>
      </c>
      <c r="E408" s="268" t="s">
        <v>1</v>
      </c>
      <c r="F408" s="269" t="s">
        <v>167</v>
      </c>
      <c r="G408" s="267"/>
      <c r="H408" s="270">
        <v>21.024999999999999</v>
      </c>
      <c r="I408" s="271"/>
      <c r="J408" s="267"/>
      <c r="K408" s="267"/>
      <c r="L408" s="272"/>
      <c r="M408" s="273"/>
      <c r="N408" s="274"/>
      <c r="O408" s="274"/>
      <c r="P408" s="274"/>
      <c r="Q408" s="274"/>
      <c r="R408" s="274"/>
      <c r="S408" s="274"/>
      <c r="T408" s="27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6" t="s">
        <v>136</v>
      </c>
      <c r="AU408" s="276" t="s">
        <v>145</v>
      </c>
      <c r="AV408" s="14" t="s">
        <v>132</v>
      </c>
      <c r="AW408" s="14" t="s">
        <v>34</v>
      </c>
      <c r="AX408" s="14" t="s">
        <v>87</v>
      </c>
      <c r="AY408" s="276" t="s">
        <v>125</v>
      </c>
    </row>
    <row r="409" s="12" customFormat="1" ht="20.88" customHeight="1">
      <c r="A409" s="12"/>
      <c r="B409" s="221"/>
      <c r="C409" s="222"/>
      <c r="D409" s="223" t="s">
        <v>78</v>
      </c>
      <c r="E409" s="235" t="s">
        <v>710</v>
      </c>
      <c r="F409" s="235" t="s">
        <v>778</v>
      </c>
      <c r="G409" s="222"/>
      <c r="H409" s="222"/>
      <c r="I409" s="225"/>
      <c r="J409" s="236">
        <f>BK409</f>
        <v>0</v>
      </c>
      <c r="K409" s="222"/>
      <c r="L409" s="227"/>
      <c r="M409" s="228"/>
      <c r="N409" s="229"/>
      <c r="O409" s="229"/>
      <c r="P409" s="230">
        <f>SUM(P410:P427)</f>
        <v>0</v>
      </c>
      <c r="Q409" s="229"/>
      <c r="R409" s="230">
        <f>SUM(R410:R427)</f>
        <v>10.27419909</v>
      </c>
      <c r="S409" s="229"/>
      <c r="T409" s="231">
        <f>SUM(T410:T427)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32" t="s">
        <v>87</v>
      </c>
      <c r="AT409" s="233" t="s">
        <v>78</v>
      </c>
      <c r="AU409" s="233" t="s">
        <v>89</v>
      </c>
      <c r="AY409" s="232" t="s">
        <v>125</v>
      </c>
      <c r="BK409" s="234">
        <f>SUM(BK410:BK427)</f>
        <v>0</v>
      </c>
    </row>
    <row r="410" s="2" customFormat="1" ht="16.5" customHeight="1">
      <c r="A410" s="39"/>
      <c r="B410" s="40"/>
      <c r="C410" s="237" t="s">
        <v>523</v>
      </c>
      <c r="D410" s="237" t="s">
        <v>128</v>
      </c>
      <c r="E410" s="238" t="s">
        <v>797</v>
      </c>
      <c r="F410" s="239" t="s">
        <v>798</v>
      </c>
      <c r="G410" s="240" t="s">
        <v>316</v>
      </c>
      <c r="H410" s="241">
        <v>125.63</v>
      </c>
      <c r="I410" s="242"/>
      <c r="J410" s="243">
        <f>ROUND(I410*H410,2)</f>
        <v>0</v>
      </c>
      <c r="K410" s="244"/>
      <c r="L410" s="45"/>
      <c r="M410" s="245" t="s">
        <v>1</v>
      </c>
      <c r="N410" s="246" t="s">
        <v>44</v>
      </c>
      <c r="O410" s="92"/>
      <c r="P410" s="247">
        <f>O410*H410</f>
        <v>0</v>
      </c>
      <c r="Q410" s="247">
        <v>0.081600000000000006</v>
      </c>
      <c r="R410" s="247">
        <f>Q410*H410</f>
        <v>10.251408</v>
      </c>
      <c r="S410" s="247">
        <v>0</v>
      </c>
      <c r="T410" s="248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9" t="s">
        <v>132</v>
      </c>
      <c r="AT410" s="249" t="s">
        <v>128</v>
      </c>
      <c r="AU410" s="249" t="s">
        <v>145</v>
      </c>
      <c r="AY410" s="18" t="s">
        <v>125</v>
      </c>
      <c r="BE410" s="250">
        <f>IF(N410="základní",J410,0)</f>
        <v>0</v>
      </c>
      <c r="BF410" s="250">
        <f>IF(N410="snížená",J410,0)</f>
        <v>0</v>
      </c>
      <c r="BG410" s="250">
        <f>IF(N410="zákl. přenesená",J410,0)</f>
        <v>0</v>
      </c>
      <c r="BH410" s="250">
        <f>IF(N410="sníž. přenesená",J410,0)</f>
        <v>0</v>
      </c>
      <c r="BI410" s="250">
        <f>IF(N410="nulová",J410,0)</f>
        <v>0</v>
      </c>
      <c r="BJ410" s="18" t="s">
        <v>87</v>
      </c>
      <c r="BK410" s="250">
        <f>ROUND(I410*H410,2)</f>
        <v>0</v>
      </c>
      <c r="BL410" s="18" t="s">
        <v>132</v>
      </c>
      <c r="BM410" s="249" t="s">
        <v>799</v>
      </c>
    </row>
    <row r="411" s="2" customFormat="1">
      <c r="A411" s="39"/>
      <c r="B411" s="40"/>
      <c r="C411" s="41"/>
      <c r="D411" s="251" t="s">
        <v>134</v>
      </c>
      <c r="E411" s="41"/>
      <c r="F411" s="252" t="s">
        <v>800</v>
      </c>
      <c r="G411" s="41"/>
      <c r="H411" s="41"/>
      <c r="I411" s="145"/>
      <c r="J411" s="41"/>
      <c r="K411" s="41"/>
      <c r="L411" s="45"/>
      <c r="M411" s="253"/>
      <c r="N411" s="254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134</v>
      </c>
      <c r="AU411" s="18" t="s">
        <v>145</v>
      </c>
    </row>
    <row r="412" s="13" customFormat="1">
      <c r="A412" s="13"/>
      <c r="B412" s="255"/>
      <c r="C412" s="256"/>
      <c r="D412" s="251" t="s">
        <v>136</v>
      </c>
      <c r="E412" s="257" t="s">
        <v>1</v>
      </c>
      <c r="F412" s="258" t="s">
        <v>1763</v>
      </c>
      <c r="G412" s="256"/>
      <c r="H412" s="259">
        <v>101.38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5" t="s">
        <v>136</v>
      </c>
      <c r="AU412" s="265" t="s">
        <v>145</v>
      </c>
      <c r="AV412" s="13" t="s">
        <v>89</v>
      </c>
      <c r="AW412" s="13" t="s">
        <v>34</v>
      </c>
      <c r="AX412" s="13" t="s">
        <v>79</v>
      </c>
      <c r="AY412" s="265" t="s">
        <v>125</v>
      </c>
    </row>
    <row r="413" s="13" customFormat="1">
      <c r="A413" s="13"/>
      <c r="B413" s="255"/>
      <c r="C413" s="256"/>
      <c r="D413" s="251" t="s">
        <v>136</v>
      </c>
      <c r="E413" s="257" t="s">
        <v>1</v>
      </c>
      <c r="F413" s="258" t="s">
        <v>1764</v>
      </c>
      <c r="G413" s="256"/>
      <c r="H413" s="259">
        <v>24.25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5" t="s">
        <v>136</v>
      </c>
      <c r="AU413" s="265" t="s">
        <v>145</v>
      </c>
      <c r="AV413" s="13" t="s">
        <v>89</v>
      </c>
      <c r="AW413" s="13" t="s">
        <v>34</v>
      </c>
      <c r="AX413" s="13" t="s">
        <v>79</v>
      </c>
      <c r="AY413" s="265" t="s">
        <v>125</v>
      </c>
    </row>
    <row r="414" s="14" customFormat="1">
      <c r="A414" s="14"/>
      <c r="B414" s="266"/>
      <c r="C414" s="267"/>
      <c r="D414" s="251" t="s">
        <v>136</v>
      </c>
      <c r="E414" s="268" t="s">
        <v>1</v>
      </c>
      <c r="F414" s="269" t="s">
        <v>167</v>
      </c>
      <c r="G414" s="267"/>
      <c r="H414" s="270">
        <v>125.63</v>
      </c>
      <c r="I414" s="271"/>
      <c r="J414" s="267"/>
      <c r="K414" s="267"/>
      <c r="L414" s="272"/>
      <c r="M414" s="273"/>
      <c r="N414" s="274"/>
      <c r="O414" s="274"/>
      <c r="P414" s="274"/>
      <c r="Q414" s="274"/>
      <c r="R414" s="274"/>
      <c r="S414" s="274"/>
      <c r="T414" s="27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6" t="s">
        <v>136</v>
      </c>
      <c r="AU414" s="276" t="s">
        <v>145</v>
      </c>
      <c r="AV414" s="14" t="s">
        <v>132</v>
      </c>
      <c r="AW414" s="14" t="s">
        <v>34</v>
      </c>
      <c r="AX414" s="14" t="s">
        <v>87</v>
      </c>
      <c r="AY414" s="276" t="s">
        <v>125</v>
      </c>
    </row>
    <row r="415" s="2" customFormat="1" ht="16.5" customHeight="1">
      <c r="A415" s="39"/>
      <c r="B415" s="40"/>
      <c r="C415" s="237" t="s">
        <v>536</v>
      </c>
      <c r="D415" s="237" t="s">
        <v>128</v>
      </c>
      <c r="E415" s="238" t="s">
        <v>807</v>
      </c>
      <c r="F415" s="239" t="s">
        <v>808</v>
      </c>
      <c r="G415" s="240" t="s">
        <v>316</v>
      </c>
      <c r="H415" s="241">
        <v>138.19300000000001</v>
      </c>
      <c r="I415" s="242"/>
      <c r="J415" s="243">
        <f>ROUND(I415*H415,2)</f>
        <v>0</v>
      </c>
      <c r="K415" s="244"/>
      <c r="L415" s="45"/>
      <c r="M415" s="245" t="s">
        <v>1</v>
      </c>
      <c r="N415" s="246" t="s">
        <v>44</v>
      </c>
      <c r="O415" s="92"/>
      <c r="P415" s="247">
        <f>O415*H415</f>
        <v>0</v>
      </c>
      <c r="Q415" s="247">
        <v>0.00012999999999999999</v>
      </c>
      <c r="R415" s="247">
        <f>Q415*H415</f>
        <v>0.01796509</v>
      </c>
      <c r="S415" s="247">
        <v>0</v>
      </c>
      <c r="T415" s="24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9" t="s">
        <v>132</v>
      </c>
      <c r="AT415" s="249" t="s">
        <v>128</v>
      </c>
      <c r="AU415" s="249" t="s">
        <v>145</v>
      </c>
      <c r="AY415" s="18" t="s">
        <v>125</v>
      </c>
      <c r="BE415" s="250">
        <f>IF(N415="základní",J415,0)</f>
        <v>0</v>
      </c>
      <c r="BF415" s="250">
        <f>IF(N415="snížená",J415,0)</f>
        <v>0</v>
      </c>
      <c r="BG415" s="250">
        <f>IF(N415="zákl. přenesená",J415,0)</f>
        <v>0</v>
      </c>
      <c r="BH415" s="250">
        <f>IF(N415="sníž. přenesená",J415,0)</f>
        <v>0</v>
      </c>
      <c r="BI415" s="250">
        <f>IF(N415="nulová",J415,0)</f>
        <v>0</v>
      </c>
      <c r="BJ415" s="18" t="s">
        <v>87</v>
      </c>
      <c r="BK415" s="250">
        <f>ROUND(I415*H415,2)</f>
        <v>0</v>
      </c>
      <c r="BL415" s="18" t="s">
        <v>132</v>
      </c>
      <c r="BM415" s="249" t="s">
        <v>809</v>
      </c>
    </row>
    <row r="416" s="2" customFormat="1">
      <c r="A416" s="39"/>
      <c r="B416" s="40"/>
      <c r="C416" s="41"/>
      <c r="D416" s="251" t="s">
        <v>134</v>
      </c>
      <c r="E416" s="41"/>
      <c r="F416" s="252" t="s">
        <v>810</v>
      </c>
      <c r="G416" s="41"/>
      <c r="H416" s="41"/>
      <c r="I416" s="145"/>
      <c r="J416" s="41"/>
      <c r="K416" s="41"/>
      <c r="L416" s="45"/>
      <c r="M416" s="253"/>
      <c r="N416" s="254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134</v>
      </c>
      <c r="AU416" s="18" t="s">
        <v>145</v>
      </c>
    </row>
    <row r="417" s="13" customFormat="1">
      <c r="A417" s="13"/>
      <c r="B417" s="255"/>
      <c r="C417" s="256"/>
      <c r="D417" s="251" t="s">
        <v>136</v>
      </c>
      <c r="E417" s="257" t="s">
        <v>1</v>
      </c>
      <c r="F417" s="258" t="s">
        <v>1763</v>
      </c>
      <c r="G417" s="256"/>
      <c r="H417" s="259">
        <v>101.38</v>
      </c>
      <c r="I417" s="260"/>
      <c r="J417" s="256"/>
      <c r="K417" s="256"/>
      <c r="L417" s="261"/>
      <c r="M417" s="262"/>
      <c r="N417" s="263"/>
      <c r="O417" s="263"/>
      <c r="P417" s="263"/>
      <c r="Q417" s="263"/>
      <c r="R417" s="263"/>
      <c r="S417" s="263"/>
      <c r="T417" s="26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5" t="s">
        <v>136</v>
      </c>
      <c r="AU417" s="265" t="s">
        <v>145</v>
      </c>
      <c r="AV417" s="13" t="s">
        <v>89</v>
      </c>
      <c r="AW417" s="13" t="s">
        <v>34</v>
      </c>
      <c r="AX417" s="13" t="s">
        <v>79</v>
      </c>
      <c r="AY417" s="265" t="s">
        <v>125</v>
      </c>
    </row>
    <row r="418" s="13" customFormat="1">
      <c r="A418" s="13"/>
      <c r="B418" s="255"/>
      <c r="C418" s="256"/>
      <c r="D418" s="251" t="s">
        <v>136</v>
      </c>
      <c r="E418" s="257" t="s">
        <v>1</v>
      </c>
      <c r="F418" s="258" t="s">
        <v>1764</v>
      </c>
      <c r="G418" s="256"/>
      <c r="H418" s="259">
        <v>24.25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5" t="s">
        <v>136</v>
      </c>
      <c r="AU418" s="265" t="s">
        <v>145</v>
      </c>
      <c r="AV418" s="13" t="s">
        <v>89</v>
      </c>
      <c r="AW418" s="13" t="s">
        <v>34</v>
      </c>
      <c r="AX418" s="13" t="s">
        <v>79</v>
      </c>
      <c r="AY418" s="265" t="s">
        <v>125</v>
      </c>
    </row>
    <row r="419" s="14" customFormat="1">
      <c r="A419" s="14"/>
      <c r="B419" s="266"/>
      <c r="C419" s="267"/>
      <c r="D419" s="251" t="s">
        <v>136</v>
      </c>
      <c r="E419" s="268" t="s">
        <v>1</v>
      </c>
      <c r="F419" s="269" t="s">
        <v>167</v>
      </c>
      <c r="G419" s="267"/>
      <c r="H419" s="270">
        <v>125.63</v>
      </c>
      <c r="I419" s="271"/>
      <c r="J419" s="267"/>
      <c r="K419" s="267"/>
      <c r="L419" s="272"/>
      <c r="M419" s="273"/>
      <c r="N419" s="274"/>
      <c r="O419" s="274"/>
      <c r="P419" s="274"/>
      <c r="Q419" s="274"/>
      <c r="R419" s="274"/>
      <c r="S419" s="274"/>
      <c r="T419" s="27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6" t="s">
        <v>136</v>
      </c>
      <c r="AU419" s="276" t="s">
        <v>145</v>
      </c>
      <c r="AV419" s="14" t="s">
        <v>132</v>
      </c>
      <c r="AW419" s="14" t="s">
        <v>34</v>
      </c>
      <c r="AX419" s="14" t="s">
        <v>87</v>
      </c>
      <c r="AY419" s="276" t="s">
        <v>125</v>
      </c>
    </row>
    <row r="420" s="13" customFormat="1">
      <c r="A420" s="13"/>
      <c r="B420" s="255"/>
      <c r="C420" s="256"/>
      <c r="D420" s="251" t="s">
        <v>136</v>
      </c>
      <c r="E420" s="256"/>
      <c r="F420" s="258" t="s">
        <v>1765</v>
      </c>
      <c r="G420" s="256"/>
      <c r="H420" s="259">
        <v>138.19300000000001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5" t="s">
        <v>136</v>
      </c>
      <c r="AU420" s="265" t="s">
        <v>145</v>
      </c>
      <c r="AV420" s="13" t="s">
        <v>89</v>
      </c>
      <c r="AW420" s="13" t="s">
        <v>4</v>
      </c>
      <c r="AX420" s="13" t="s">
        <v>87</v>
      </c>
      <c r="AY420" s="265" t="s">
        <v>125</v>
      </c>
    </row>
    <row r="421" s="2" customFormat="1" ht="33" customHeight="1">
      <c r="A421" s="39"/>
      <c r="B421" s="40"/>
      <c r="C421" s="237" t="s">
        <v>542</v>
      </c>
      <c r="D421" s="237" t="s">
        <v>128</v>
      </c>
      <c r="E421" s="238" t="s">
        <v>813</v>
      </c>
      <c r="F421" s="239" t="s">
        <v>814</v>
      </c>
      <c r="G421" s="240" t="s">
        <v>259</v>
      </c>
      <c r="H421" s="241">
        <v>241.30000000000001</v>
      </c>
      <c r="I421" s="242"/>
      <c r="J421" s="243">
        <f>ROUND(I421*H421,2)</f>
        <v>0</v>
      </c>
      <c r="K421" s="244"/>
      <c r="L421" s="45"/>
      <c r="M421" s="245" t="s">
        <v>1</v>
      </c>
      <c r="N421" s="246" t="s">
        <v>44</v>
      </c>
      <c r="O421" s="92"/>
      <c r="P421" s="247">
        <f>O421*H421</f>
        <v>0</v>
      </c>
      <c r="Q421" s="247">
        <v>2.0000000000000002E-05</v>
      </c>
      <c r="R421" s="247">
        <f>Q421*H421</f>
        <v>0.0048260000000000004</v>
      </c>
      <c r="S421" s="247">
        <v>0</v>
      </c>
      <c r="T421" s="248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9" t="s">
        <v>132</v>
      </c>
      <c r="AT421" s="249" t="s">
        <v>128</v>
      </c>
      <c r="AU421" s="249" t="s">
        <v>145</v>
      </c>
      <c r="AY421" s="18" t="s">
        <v>125</v>
      </c>
      <c r="BE421" s="250">
        <f>IF(N421="základní",J421,0)</f>
        <v>0</v>
      </c>
      <c r="BF421" s="250">
        <f>IF(N421="snížená",J421,0)</f>
        <v>0</v>
      </c>
      <c r="BG421" s="250">
        <f>IF(N421="zákl. přenesená",J421,0)</f>
        <v>0</v>
      </c>
      <c r="BH421" s="250">
        <f>IF(N421="sníž. přenesená",J421,0)</f>
        <v>0</v>
      </c>
      <c r="BI421" s="250">
        <f>IF(N421="nulová",J421,0)</f>
        <v>0</v>
      </c>
      <c r="BJ421" s="18" t="s">
        <v>87</v>
      </c>
      <c r="BK421" s="250">
        <f>ROUND(I421*H421,2)</f>
        <v>0</v>
      </c>
      <c r="BL421" s="18" t="s">
        <v>132</v>
      </c>
      <c r="BM421" s="249" t="s">
        <v>815</v>
      </c>
    </row>
    <row r="422" s="2" customFormat="1">
      <c r="A422" s="39"/>
      <c r="B422" s="40"/>
      <c r="C422" s="41"/>
      <c r="D422" s="251" t="s">
        <v>134</v>
      </c>
      <c r="E422" s="41"/>
      <c r="F422" s="252" t="s">
        <v>816</v>
      </c>
      <c r="G422" s="41"/>
      <c r="H422" s="41"/>
      <c r="I422" s="145"/>
      <c r="J422" s="41"/>
      <c r="K422" s="41"/>
      <c r="L422" s="45"/>
      <c r="M422" s="253"/>
      <c r="N422" s="254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134</v>
      </c>
      <c r="AU422" s="18" t="s">
        <v>145</v>
      </c>
    </row>
    <row r="423" s="13" customFormat="1">
      <c r="A423" s="13"/>
      <c r="B423" s="255"/>
      <c r="C423" s="256"/>
      <c r="D423" s="251" t="s">
        <v>136</v>
      </c>
      <c r="E423" s="257" t="s">
        <v>1</v>
      </c>
      <c r="F423" s="258" t="s">
        <v>1766</v>
      </c>
      <c r="G423" s="256"/>
      <c r="H423" s="259">
        <v>58.100000000000001</v>
      </c>
      <c r="I423" s="260"/>
      <c r="J423" s="256"/>
      <c r="K423" s="256"/>
      <c r="L423" s="261"/>
      <c r="M423" s="262"/>
      <c r="N423" s="263"/>
      <c r="O423" s="263"/>
      <c r="P423" s="263"/>
      <c r="Q423" s="263"/>
      <c r="R423" s="263"/>
      <c r="S423" s="263"/>
      <c r="T423" s="26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5" t="s">
        <v>136</v>
      </c>
      <c r="AU423" s="265" t="s">
        <v>145</v>
      </c>
      <c r="AV423" s="13" t="s">
        <v>89</v>
      </c>
      <c r="AW423" s="13" t="s">
        <v>34</v>
      </c>
      <c r="AX423" s="13" t="s">
        <v>79</v>
      </c>
      <c r="AY423" s="265" t="s">
        <v>125</v>
      </c>
    </row>
    <row r="424" s="13" customFormat="1">
      <c r="A424" s="13"/>
      <c r="B424" s="255"/>
      <c r="C424" s="256"/>
      <c r="D424" s="251" t="s">
        <v>136</v>
      </c>
      <c r="E424" s="257" t="s">
        <v>1</v>
      </c>
      <c r="F424" s="258" t="s">
        <v>1767</v>
      </c>
      <c r="G424" s="256"/>
      <c r="H424" s="259">
        <v>62.799999999999997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5" t="s">
        <v>136</v>
      </c>
      <c r="AU424" s="265" t="s">
        <v>145</v>
      </c>
      <c r="AV424" s="13" t="s">
        <v>89</v>
      </c>
      <c r="AW424" s="13" t="s">
        <v>34</v>
      </c>
      <c r="AX424" s="13" t="s">
        <v>79</v>
      </c>
      <c r="AY424" s="265" t="s">
        <v>125</v>
      </c>
    </row>
    <row r="425" s="13" customFormat="1">
      <c r="A425" s="13"/>
      <c r="B425" s="255"/>
      <c r="C425" s="256"/>
      <c r="D425" s="251" t="s">
        <v>136</v>
      </c>
      <c r="E425" s="257" t="s">
        <v>1</v>
      </c>
      <c r="F425" s="258" t="s">
        <v>1768</v>
      </c>
      <c r="G425" s="256"/>
      <c r="H425" s="259">
        <v>37.799999999999997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5" t="s">
        <v>136</v>
      </c>
      <c r="AU425" s="265" t="s">
        <v>145</v>
      </c>
      <c r="AV425" s="13" t="s">
        <v>89</v>
      </c>
      <c r="AW425" s="13" t="s">
        <v>34</v>
      </c>
      <c r="AX425" s="13" t="s">
        <v>79</v>
      </c>
      <c r="AY425" s="265" t="s">
        <v>125</v>
      </c>
    </row>
    <row r="426" s="13" customFormat="1">
      <c r="A426" s="13"/>
      <c r="B426" s="255"/>
      <c r="C426" s="256"/>
      <c r="D426" s="251" t="s">
        <v>136</v>
      </c>
      <c r="E426" s="257" t="s">
        <v>1</v>
      </c>
      <c r="F426" s="258" t="s">
        <v>1769</v>
      </c>
      <c r="G426" s="256"/>
      <c r="H426" s="259">
        <v>82.599999999999994</v>
      </c>
      <c r="I426" s="260"/>
      <c r="J426" s="256"/>
      <c r="K426" s="256"/>
      <c r="L426" s="261"/>
      <c r="M426" s="262"/>
      <c r="N426" s="263"/>
      <c r="O426" s="263"/>
      <c r="P426" s="263"/>
      <c r="Q426" s="263"/>
      <c r="R426" s="263"/>
      <c r="S426" s="263"/>
      <c r="T426" s="26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5" t="s">
        <v>136</v>
      </c>
      <c r="AU426" s="265" t="s">
        <v>145</v>
      </c>
      <c r="AV426" s="13" t="s">
        <v>89</v>
      </c>
      <c r="AW426" s="13" t="s">
        <v>34</v>
      </c>
      <c r="AX426" s="13" t="s">
        <v>79</v>
      </c>
      <c r="AY426" s="265" t="s">
        <v>125</v>
      </c>
    </row>
    <row r="427" s="14" customFormat="1">
      <c r="A427" s="14"/>
      <c r="B427" s="266"/>
      <c r="C427" s="267"/>
      <c r="D427" s="251" t="s">
        <v>136</v>
      </c>
      <c r="E427" s="268" t="s">
        <v>1</v>
      </c>
      <c r="F427" s="269" t="s">
        <v>167</v>
      </c>
      <c r="G427" s="267"/>
      <c r="H427" s="270">
        <v>241.30000000000001</v>
      </c>
      <c r="I427" s="271"/>
      <c r="J427" s="267"/>
      <c r="K427" s="267"/>
      <c r="L427" s="272"/>
      <c r="M427" s="273"/>
      <c r="N427" s="274"/>
      <c r="O427" s="274"/>
      <c r="P427" s="274"/>
      <c r="Q427" s="274"/>
      <c r="R427" s="274"/>
      <c r="S427" s="274"/>
      <c r="T427" s="27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6" t="s">
        <v>136</v>
      </c>
      <c r="AU427" s="276" t="s">
        <v>145</v>
      </c>
      <c r="AV427" s="14" t="s">
        <v>132</v>
      </c>
      <c r="AW427" s="14" t="s">
        <v>34</v>
      </c>
      <c r="AX427" s="14" t="s">
        <v>87</v>
      </c>
      <c r="AY427" s="276" t="s">
        <v>125</v>
      </c>
    </row>
    <row r="428" s="12" customFormat="1" ht="22.8" customHeight="1">
      <c r="A428" s="12"/>
      <c r="B428" s="221"/>
      <c r="C428" s="222"/>
      <c r="D428" s="223" t="s">
        <v>78</v>
      </c>
      <c r="E428" s="235" t="s">
        <v>126</v>
      </c>
      <c r="F428" s="235" t="s">
        <v>127</v>
      </c>
      <c r="G428" s="222"/>
      <c r="H428" s="222"/>
      <c r="I428" s="225"/>
      <c r="J428" s="236">
        <f>BK428</f>
        <v>0</v>
      </c>
      <c r="K428" s="222"/>
      <c r="L428" s="227"/>
      <c r="M428" s="228"/>
      <c r="N428" s="229"/>
      <c r="O428" s="229"/>
      <c r="P428" s="230">
        <f>SUM(P429:P452)</f>
        <v>0</v>
      </c>
      <c r="Q428" s="229"/>
      <c r="R428" s="230">
        <f>SUM(R429:R452)</f>
        <v>0.0088400000000000006</v>
      </c>
      <c r="S428" s="229"/>
      <c r="T428" s="231">
        <f>SUM(T429:T452)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32" t="s">
        <v>87</v>
      </c>
      <c r="AT428" s="233" t="s">
        <v>78</v>
      </c>
      <c r="AU428" s="233" t="s">
        <v>87</v>
      </c>
      <c r="AY428" s="232" t="s">
        <v>125</v>
      </c>
      <c r="BK428" s="234">
        <f>SUM(BK429:BK452)</f>
        <v>0</v>
      </c>
    </row>
    <row r="429" s="2" customFormat="1" ht="21.75" customHeight="1">
      <c r="A429" s="39"/>
      <c r="B429" s="40"/>
      <c r="C429" s="237" t="s">
        <v>548</v>
      </c>
      <c r="D429" s="237" t="s">
        <v>128</v>
      </c>
      <c r="E429" s="238" t="s">
        <v>825</v>
      </c>
      <c r="F429" s="239" t="s">
        <v>826</v>
      </c>
      <c r="G429" s="240" t="s">
        <v>316</v>
      </c>
      <c r="H429" s="241">
        <v>249.68000000000001</v>
      </c>
      <c r="I429" s="242"/>
      <c r="J429" s="243">
        <f>ROUND(I429*H429,2)</f>
        <v>0</v>
      </c>
      <c r="K429" s="244"/>
      <c r="L429" s="45"/>
      <c r="M429" s="245" t="s">
        <v>1</v>
      </c>
      <c r="N429" s="246" t="s">
        <v>44</v>
      </c>
      <c r="O429" s="92"/>
      <c r="P429" s="247">
        <f>O429*H429</f>
        <v>0</v>
      </c>
      <c r="Q429" s="247">
        <v>0</v>
      </c>
      <c r="R429" s="247">
        <f>Q429*H429</f>
        <v>0</v>
      </c>
      <c r="S429" s="247">
        <v>0</v>
      </c>
      <c r="T429" s="248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9" t="s">
        <v>132</v>
      </c>
      <c r="AT429" s="249" t="s">
        <v>128</v>
      </c>
      <c r="AU429" s="249" t="s">
        <v>89</v>
      </c>
      <c r="AY429" s="18" t="s">
        <v>125</v>
      </c>
      <c r="BE429" s="250">
        <f>IF(N429="základní",J429,0)</f>
        <v>0</v>
      </c>
      <c r="BF429" s="250">
        <f>IF(N429="snížená",J429,0)</f>
        <v>0</v>
      </c>
      <c r="BG429" s="250">
        <f>IF(N429="zákl. přenesená",J429,0)</f>
        <v>0</v>
      </c>
      <c r="BH429" s="250">
        <f>IF(N429="sníž. přenesená",J429,0)</f>
        <v>0</v>
      </c>
      <c r="BI429" s="250">
        <f>IF(N429="nulová",J429,0)</f>
        <v>0</v>
      </c>
      <c r="BJ429" s="18" t="s">
        <v>87</v>
      </c>
      <c r="BK429" s="250">
        <f>ROUND(I429*H429,2)</f>
        <v>0</v>
      </c>
      <c r="BL429" s="18" t="s">
        <v>132</v>
      </c>
      <c r="BM429" s="249" t="s">
        <v>1770</v>
      </c>
    </row>
    <row r="430" s="2" customFormat="1">
      <c r="A430" s="39"/>
      <c r="B430" s="40"/>
      <c r="C430" s="41"/>
      <c r="D430" s="251" t="s">
        <v>134</v>
      </c>
      <c r="E430" s="41"/>
      <c r="F430" s="252" t="s">
        <v>828</v>
      </c>
      <c r="G430" s="41"/>
      <c r="H430" s="41"/>
      <c r="I430" s="145"/>
      <c r="J430" s="41"/>
      <c r="K430" s="41"/>
      <c r="L430" s="45"/>
      <c r="M430" s="253"/>
      <c r="N430" s="254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134</v>
      </c>
      <c r="AU430" s="18" t="s">
        <v>89</v>
      </c>
    </row>
    <row r="431" s="13" customFormat="1">
      <c r="A431" s="13"/>
      <c r="B431" s="255"/>
      <c r="C431" s="256"/>
      <c r="D431" s="251" t="s">
        <v>136</v>
      </c>
      <c r="E431" s="257" t="s">
        <v>1</v>
      </c>
      <c r="F431" s="258" t="s">
        <v>1771</v>
      </c>
      <c r="G431" s="256"/>
      <c r="H431" s="259">
        <v>249.68000000000001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5" t="s">
        <v>136</v>
      </c>
      <c r="AU431" s="265" t="s">
        <v>89</v>
      </c>
      <c r="AV431" s="13" t="s">
        <v>89</v>
      </c>
      <c r="AW431" s="13" t="s">
        <v>34</v>
      </c>
      <c r="AX431" s="13" t="s">
        <v>87</v>
      </c>
      <c r="AY431" s="265" t="s">
        <v>125</v>
      </c>
    </row>
    <row r="432" s="2" customFormat="1" ht="21.75" customHeight="1">
      <c r="A432" s="39"/>
      <c r="B432" s="40"/>
      <c r="C432" s="237" t="s">
        <v>554</v>
      </c>
      <c r="D432" s="237" t="s">
        <v>128</v>
      </c>
      <c r="E432" s="238" t="s">
        <v>831</v>
      </c>
      <c r="F432" s="239" t="s">
        <v>832</v>
      </c>
      <c r="G432" s="240" t="s">
        <v>316</v>
      </c>
      <c r="H432" s="241">
        <v>11235.6</v>
      </c>
      <c r="I432" s="242"/>
      <c r="J432" s="243">
        <f>ROUND(I432*H432,2)</f>
        <v>0</v>
      </c>
      <c r="K432" s="244"/>
      <c r="L432" s="45"/>
      <c r="M432" s="245" t="s">
        <v>1</v>
      </c>
      <c r="N432" s="246" t="s">
        <v>44</v>
      </c>
      <c r="O432" s="92"/>
      <c r="P432" s="247">
        <f>O432*H432</f>
        <v>0</v>
      </c>
      <c r="Q432" s="247">
        <v>0</v>
      </c>
      <c r="R432" s="247">
        <f>Q432*H432</f>
        <v>0</v>
      </c>
      <c r="S432" s="247">
        <v>0</v>
      </c>
      <c r="T432" s="24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9" t="s">
        <v>132</v>
      </c>
      <c r="AT432" s="249" t="s">
        <v>128</v>
      </c>
      <c r="AU432" s="249" t="s">
        <v>89</v>
      </c>
      <c r="AY432" s="18" t="s">
        <v>125</v>
      </c>
      <c r="BE432" s="250">
        <f>IF(N432="základní",J432,0)</f>
        <v>0</v>
      </c>
      <c r="BF432" s="250">
        <f>IF(N432="snížená",J432,0)</f>
        <v>0</v>
      </c>
      <c r="BG432" s="250">
        <f>IF(N432="zákl. přenesená",J432,0)</f>
        <v>0</v>
      </c>
      <c r="BH432" s="250">
        <f>IF(N432="sníž. přenesená",J432,0)</f>
        <v>0</v>
      </c>
      <c r="BI432" s="250">
        <f>IF(N432="nulová",J432,0)</f>
        <v>0</v>
      </c>
      <c r="BJ432" s="18" t="s">
        <v>87</v>
      </c>
      <c r="BK432" s="250">
        <f>ROUND(I432*H432,2)</f>
        <v>0</v>
      </c>
      <c r="BL432" s="18" t="s">
        <v>132</v>
      </c>
      <c r="BM432" s="249" t="s">
        <v>1772</v>
      </c>
    </row>
    <row r="433" s="2" customFormat="1">
      <c r="A433" s="39"/>
      <c r="B433" s="40"/>
      <c r="C433" s="41"/>
      <c r="D433" s="251" t="s">
        <v>134</v>
      </c>
      <c r="E433" s="41"/>
      <c r="F433" s="252" t="s">
        <v>834</v>
      </c>
      <c r="G433" s="41"/>
      <c r="H433" s="41"/>
      <c r="I433" s="145"/>
      <c r="J433" s="41"/>
      <c r="K433" s="41"/>
      <c r="L433" s="45"/>
      <c r="M433" s="253"/>
      <c r="N433" s="254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134</v>
      </c>
      <c r="AU433" s="18" t="s">
        <v>89</v>
      </c>
    </row>
    <row r="434" s="13" customFormat="1">
      <c r="A434" s="13"/>
      <c r="B434" s="255"/>
      <c r="C434" s="256"/>
      <c r="D434" s="251" t="s">
        <v>136</v>
      </c>
      <c r="E434" s="257" t="s">
        <v>1</v>
      </c>
      <c r="F434" s="258" t="s">
        <v>1771</v>
      </c>
      <c r="G434" s="256"/>
      <c r="H434" s="259">
        <v>249.68000000000001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5" t="s">
        <v>136</v>
      </c>
      <c r="AU434" s="265" t="s">
        <v>89</v>
      </c>
      <c r="AV434" s="13" t="s">
        <v>89</v>
      </c>
      <c r="AW434" s="13" t="s">
        <v>34</v>
      </c>
      <c r="AX434" s="13" t="s">
        <v>87</v>
      </c>
      <c r="AY434" s="265" t="s">
        <v>125</v>
      </c>
    </row>
    <row r="435" s="13" customFormat="1">
      <c r="A435" s="13"/>
      <c r="B435" s="255"/>
      <c r="C435" s="256"/>
      <c r="D435" s="251" t="s">
        <v>136</v>
      </c>
      <c r="E435" s="256"/>
      <c r="F435" s="258" t="s">
        <v>1773</v>
      </c>
      <c r="G435" s="256"/>
      <c r="H435" s="259">
        <v>11235.6</v>
      </c>
      <c r="I435" s="260"/>
      <c r="J435" s="256"/>
      <c r="K435" s="256"/>
      <c r="L435" s="261"/>
      <c r="M435" s="262"/>
      <c r="N435" s="263"/>
      <c r="O435" s="263"/>
      <c r="P435" s="263"/>
      <c r="Q435" s="263"/>
      <c r="R435" s="263"/>
      <c r="S435" s="263"/>
      <c r="T435" s="26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5" t="s">
        <v>136</v>
      </c>
      <c r="AU435" s="265" t="s">
        <v>89</v>
      </c>
      <c r="AV435" s="13" t="s">
        <v>89</v>
      </c>
      <c r="AW435" s="13" t="s">
        <v>4</v>
      </c>
      <c r="AX435" s="13" t="s">
        <v>87</v>
      </c>
      <c r="AY435" s="265" t="s">
        <v>125</v>
      </c>
    </row>
    <row r="436" s="2" customFormat="1" ht="21.75" customHeight="1">
      <c r="A436" s="39"/>
      <c r="B436" s="40"/>
      <c r="C436" s="237" t="s">
        <v>561</v>
      </c>
      <c r="D436" s="237" t="s">
        <v>128</v>
      </c>
      <c r="E436" s="238" t="s">
        <v>837</v>
      </c>
      <c r="F436" s="239" t="s">
        <v>838</v>
      </c>
      <c r="G436" s="240" t="s">
        <v>316</v>
      </c>
      <c r="H436" s="241">
        <v>249.68000000000001</v>
      </c>
      <c r="I436" s="242"/>
      <c r="J436" s="243">
        <f>ROUND(I436*H436,2)</f>
        <v>0</v>
      </c>
      <c r="K436" s="244"/>
      <c r="L436" s="45"/>
      <c r="M436" s="245" t="s">
        <v>1</v>
      </c>
      <c r="N436" s="246" t="s">
        <v>44</v>
      </c>
      <c r="O436" s="92"/>
      <c r="P436" s="247">
        <f>O436*H436</f>
        <v>0</v>
      </c>
      <c r="Q436" s="247">
        <v>0</v>
      </c>
      <c r="R436" s="247">
        <f>Q436*H436</f>
        <v>0</v>
      </c>
      <c r="S436" s="247">
        <v>0</v>
      </c>
      <c r="T436" s="248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9" t="s">
        <v>132</v>
      </c>
      <c r="AT436" s="249" t="s">
        <v>128</v>
      </c>
      <c r="AU436" s="249" t="s">
        <v>89</v>
      </c>
      <c r="AY436" s="18" t="s">
        <v>125</v>
      </c>
      <c r="BE436" s="250">
        <f>IF(N436="základní",J436,0)</f>
        <v>0</v>
      </c>
      <c r="BF436" s="250">
        <f>IF(N436="snížená",J436,0)</f>
        <v>0</v>
      </c>
      <c r="BG436" s="250">
        <f>IF(N436="zákl. přenesená",J436,0)</f>
        <v>0</v>
      </c>
      <c r="BH436" s="250">
        <f>IF(N436="sníž. přenesená",J436,0)</f>
        <v>0</v>
      </c>
      <c r="BI436" s="250">
        <f>IF(N436="nulová",J436,0)</f>
        <v>0</v>
      </c>
      <c r="BJ436" s="18" t="s">
        <v>87</v>
      </c>
      <c r="BK436" s="250">
        <f>ROUND(I436*H436,2)</f>
        <v>0</v>
      </c>
      <c r="BL436" s="18" t="s">
        <v>132</v>
      </c>
      <c r="BM436" s="249" t="s">
        <v>1774</v>
      </c>
    </row>
    <row r="437" s="2" customFormat="1">
      <c r="A437" s="39"/>
      <c r="B437" s="40"/>
      <c r="C437" s="41"/>
      <c r="D437" s="251" t="s">
        <v>134</v>
      </c>
      <c r="E437" s="41"/>
      <c r="F437" s="252" t="s">
        <v>840</v>
      </c>
      <c r="G437" s="41"/>
      <c r="H437" s="41"/>
      <c r="I437" s="145"/>
      <c r="J437" s="41"/>
      <c r="K437" s="41"/>
      <c r="L437" s="45"/>
      <c r="M437" s="253"/>
      <c r="N437" s="254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134</v>
      </c>
      <c r="AU437" s="18" t="s">
        <v>89</v>
      </c>
    </row>
    <row r="438" s="13" customFormat="1">
      <c r="A438" s="13"/>
      <c r="B438" s="255"/>
      <c r="C438" s="256"/>
      <c r="D438" s="251" t="s">
        <v>136</v>
      </c>
      <c r="E438" s="257" t="s">
        <v>1</v>
      </c>
      <c r="F438" s="258" t="s">
        <v>1771</v>
      </c>
      <c r="G438" s="256"/>
      <c r="H438" s="259">
        <v>249.68000000000001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5" t="s">
        <v>136</v>
      </c>
      <c r="AU438" s="265" t="s">
        <v>89</v>
      </c>
      <c r="AV438" s="13" t="s">
        <v>89</v>
      </c>
      <c r="AW438" s="13" t="s">
        <v>34</v>
      </c>
      <c r="AX438" s="13" t="s">
        <v>87</v>
      </c>
      <c r="AY438" s="265" t="s">
        <v>125</v>
      </c>
    </row>
    <row r="439" s="2" customFormat="1" ht="16.5" customHeight="1">
      <c r="A439" s="39"/>
      <c r="B439" s="40"/>
      <c r="C439" s="237" t="s">
        <v>576</v>
      </c>
      <c r="D439" s="237" t="s">
        <v>128</v>
      </c>
      <c r="E439" s="238" t="s">
        <v>842</v>
      </c>
      <c r="F439" s="239" t="s">
        <v>843</v>
      </c>
      <c r="G439" s="240" t="s">
        <v>316</v>
      </c>
      <c r="H439" s="241">
        <v>249.68000000000001</v>
      </c>
      <c r="I439" s="242"/>
      <c r="J439" s="243">
        <f>ROUND(I439*H439,2)</f>
        <v>0</v>
      </c>
      <c r="K439" s="244"/>
      <c r="L439" s="45"/>
      <c r="M439" s="245" t="s">
        <v>1</v>
      </c>
      <c r="N439" s="246" t="s">
        <v>44</v>
      </c>
      <c r="O439" s="92"/>
      <c r="P439" s="247">
        <f>O439*H439</f>
        <v>0</v>
      </c>
      <c r="Q439" s="247">
        <v>0</v>
      </c>
      <c r="R439" s="247">
        <f>Q439*H439</f>
        <v>0</v>
      </c>
      <c r="S439" s="247">
        <v>0</v>
      </c>
      <c r="T439" s="24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9" t="s">
        <v>132</v>
      </c>
      <c r="AT439" s="249" t="s">
        <v>128</v>
      </c>
      <c r="AU439" s="249" t="s">
        <v>89</v>
      </c>
      <c r="AY439" s="18" t="s">
        <v>125</v>
      </c>
      <c r="BE439" s="250">
        <f>IF(N439="základní",J439,0)</f>
        <v>0</v>
      </c>
      <c r="BF439" s="250">
        <f>IF(N439="snížená",J439,0)</f>
        <v>0</v>
      </c>
      <c r="BG439" s="250">
        <f>IF(N439="zákl. přenesená",J439,0)</f>
        <v>0</v>
      </c>
      <c r="BH439" s="250">
        <f>IF(N439="sníž. přenesená",J439,0)</f>
        <v>0</v>
      </c>
      <c r="BI439" s="250">
        <f>IF(N439="nulová",J439,0)</f>
        <v>0</v>
      </c>
      <c r="BJ439" s="18" t="s">
        <v>87</v>
      </c>
      <c r="BK439" s="250">
        <f>ROUND(I439*H439,2)</f>
        <v>0</v>
      </c>
      <c r="BL439" s="18" t="s">
        <v>132</v>
      </c>
      <c r="BM439" s="249" t="s">
        <v>1775</v>
      </c>
    </row>
    <row r="440" s="2" customFormat="1">
      <c r="A440" s="39"/>
      <c r="B440" s="40"/>
      <c r="C440" s="41"/>
      <c r="D440" s="251" t="s">
        <v>134</v>
      </c>
      <c r="E440" s="41"/>
      <c r="F440" s="252" t="s">
        <v>845</v>
      </c>
      <c r="G440" s="41"/>
      <c r="H440" s="41"/>
      <c r="I440" s="145"/>
      <c r="J440" s="41"/>
      <c r="K440" s="41"/>
      <c r="L440" s="45"/>
      <c r="M440" s="253"/>
      <c r="N440" s="254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134</v>
      </c>
      <c r="AU440" s="18" t="s">
        <v>89</v>
      </c>
    </row>
    <row r="441" s="13" customFormat="1">
      <c r="A441" s="13"/>
      <c r="B441" s="255"/>
      <c r="C441" s="256"/>
      <c r="D441" s="251" t="s">
        <v>136</v>
      </c>
      <c r="E441" s="257" t="s">
        <v>1</v>
      </c>
      <c r="F441" s="258" t="s">
        <v>1771</v>
      </c>
      <c r="G441" s="256"/>
      <c r="H441" s="259">
        <v>249.68000000000001</v>
      </c>
      <c r="I441" s="260"/>
      <c r="J441" s="256"/>
      <c r="K441" s="256"/>
      <c r="L441" s="261"/>
      <c r="M441" s="262"/>
      <c r="N441" s="263"/>
      <c r="O441" s="263"/>
      <c r="P441" s="263"/>
      <c r="Q441" s="263"/>
      <c r="R441" s="263"/>
      <c r="S441" s="263"/>
      <c r="T441" s="26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5" t="s">
        <v>136</v>
      </c>
      <c r="AU441" s="265" t="s">
        <v>89</v>
      </c>
      <c r="AV441" s="13" t="s">
        <v>89</v>
      </c>
      <c r="AW441" s="13" t="s">
        <v>34</v>
      </c>
      <c r="AX441" s="13" t="s">
        <v>87</v>
      </c>
      <c r="AY441" s="265" t="s">
        <v>125</v>
      </c>
    </row>
    <row r="442" s="2" customFormat="1" ht="16.5" customHeight="1">
      <c r="A442" s="39"/>
      <c r="B442" s="40"/>
      <c r="C442" s="237" t="s">
        <v>591</v>
      </c>
      <c r="D442" s="237" t="s">
        <v>128</v>
      </c>
      <c r="E442" s="238" t="s">
        <v>847</v>
      </c>
      <c r="F442" s="239" t="s">
        <v>848</v>
      </c>
      <c r="G442" s="240" t="s">
        <v>316</v>
      </c>
      <c r="H442" s="241">
        <v>11235.6</v>
      </c>
      <c r="I442" s="242"/>
      <c r="J442" s="243">
        <f>ROUND(I442*H442,2)</f>
        <v>0</v>
      </c>
      <c r="K442" s="244"/>
      <c r="L442" s="45"/>
      <c r="M442" s="245" t="s">
        <v>1</v>
      </c>
      <c r="N442" s="246" t="s">
        <v>44</v>
      </c>
      <c r="O442" s="92"/>
      <c r="P442" s="247">
        <f>O442*H442</f>
        <v>0</v>
      </c>
      <c r="Q442" s="247">
        <v>0</v>
      </c>
      <c r="R442" s="247">
        <f>Q442*H442</f>
        <v>0</v>
      </c>
      <c r="S442" s="247">
        <v>0</v>
      </c>
      <c r="T442" s="248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9" t="s">
        <v>132</v>
      </c>
      <c r="AT442" s="249" t="s">
        <v>128</v>
      </c>
      <c r="AU442" s="249" t="s">
        <v>89</v>
      </c>
      <c r="AY442" s="18" t="s">
        <v>125</v>
      </c>
      <c r="BE442" s="250">
        <f>IF(N442="základní",J442,0)</f>
        <v>0</v>
      </c>
      <c r="BF442" s="250">
        <f>IF(N442="snížená",J442,0)</f>
        <v>0</v>
      </c>
      <c r="BG442" s="250">
        <f>IF(N442="zákl. přenesená",J442,0)</f>
        <v>0</v>
      </c>
      <c r="BH442" s="250">
        <f>IF(N442="sníž. přenesená",J442,0)</f>
        <v>0</v>
      </c>
      <c r="BI442" s="250">
        <f>IF(N442="nulová",J442,0)</f>
        <v>0</v>
      </c>
      <c r="BJ442" s="18" t="s">
        <v>87</v>
      </c>
      <c r="BK442" s="250">
        <f>ROUND(I442*H442,2)</f>
        <v>0</v>
      </c>
      <c r="BL442" s="18" t="s">
        <v>132</v>
      </c>
      <c r="BM442" s="249" t="s">
        <v>1776</v>
      </c>
    </row>
    <row r="443" s="2" customFormat="1">
      <c r="A443" s="39"/>
      <c r="B443" s="40"/>
      <c r="C443" s="41"/>
      <c r="D443" s="251" t="s">
        <v>134</v>
      </c>
      <c r="E443" s="41"/>
      <c r="F443" s="252" t="s">
        <v>850</v>
      </c>
      <c r="G443" s="41"/>
      <c r="H443" s="41"/>
      <c r="I443" s="145"/>
      <c r="J443" s="41"/>
      <c r="K443" s="41"/>
      <c r="L443" s="45"/>
      <c r="M443" s="253"/>
      <c r="N443" s="254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134</v>
      </c>
      <c r="AU443" s="18" t="s">
        <v>89</v>
      </c>
    </row>
    <row r="444" s="13" customFormat="1">
      <c r="A444" s="13"/>
      <c r="B444" s="255"/>
      <c r="C444" s="256"/>
      <c r="D444" s="251" t="s">
        <v>136</v>
      </c>
      <c r="E444" s="257" t="s">
        <v>1</v>
      </c>
      <c r="F444" s="258" t="s">
        <v>1771</v>
      </c>
      <c r="G444" s="256"/>
      <c r="H444" s="259">
        <v>249.68000000000001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5" t="s">
        <v>136</v>
      </c>
      <c r="AU444" s="265" t="s">
        <v>89</v>
      </c>
      <c r="AV444" s="13" t="s">
        <v>89</v>
      </c>
      <c r="AW444" s="13" t="s">
        <v>34</v>
      </c>
      <c r="AX444" s="13" t="s">
        <v>87</v>
      </c>
      <c r="AY444" s="265" t="s">
        <v>125</v>
      </c>
    </row>
    <row r="445" s="13" customFormat="1">
      <c r="A445" s="13"/>
      <c r="B445" s="255"/>
      <c r="C445" s="256"/>
      <c r="D445" s="251" t="s">
        <v>136</v>
      </c>
      <c r="E445" s="256"/>
      <c r="F445" s="258" t="s">
        <v>1773</v>
      </c>
      <c r="G445" s="256"/>
      <c r="H445" s="259">
        <v>11235.6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5" t="s">
        <v>136</v>
      </c>
      <c r="AU445" s="265" t="s">
        <v>89</v>
      </c>
      <c r="AV445" s="13" t="s">
        <v>89</v>
      </c>
      <c r="AW445" s="13" t="s">
        <v>4</v>
      </c>
      <c r="AX445" s="13" t="s">
        <v>87</v>
      </c>
      <c r="AY445" s="265" t="s">
        <v>125</v>
      </c>
    </row>
    <row r="446" s="2" customFormat="1" ht="16.5" customHeight="1">
      <c r="A446" s="39"/>
      <c r="B446" s="40"/>
      <c r="C446" s="237" t="s">
        <v>596</v>
      </c>
      <c r="D446" s="237" t="s">
        <v>128</v>
      </c>
      <c r="E446" s="238" t="s">
        <v>852</v>
      </c>
      <c r="F446" s="239" t="s">
        <v>853</v>
      </c>
      <c r="G446" s="240" t="s">
        <v>316</v>
      </c>
      <c r="H446" s="241">
        <v>249.68000000000001</v>
      </c>
      <c r="I446" s="242"/>
      <c r="J446" s="243">
        <f>ROUND(I446*H446,2)</f>
        <v>0</v>
      </c>
      <c r="K446" s="244"/>
      <c r="L446" s="45"/>
      <c r="M446" s="245" t="s">
        <v>1</v>
      </c>
      <c r="N446" s="246" t="s">
        <v>44</v>
      </c>
      <c r="O446" s="92"/>
      <c r="P446" s="247">
        <f>O446*H446</f>
        <v>0</v>
      </c>
      <c r="Q446" s="247">
        <v>0</v>
      </c>
      <c r="R446" s="247">
        <f>Q446*H446</f>
        <v>0</v>
      </c>
      <c r="S446" s="247">
        <v>0</v>
      </c>
      <c r="T446" s="248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9" t="s">
        <v>132</v>
      </c>
      <c r="AT446" s="249" t="s">
        <v>128</v>
      </c>
      <c r="AU446" s="249" t="s">
        <v>89</v>
      </c>
      <c r="AY446" s="18" t="s">
        <v>125</v>
      </c>
      <c r="BE446" s="250">
        <f>IF(N446="základní",J446,0)</f>
        <v>0</v>
      </c>
      <c r="BF446" s="250">
        <f>IF(N446="snížená",J446,0)</f>
        <v>0</v>
      </c>
      <c r="BG446" s="250">
        <f>IF(N446="zákl. přenesená",J446,0)</f>
        <v>0</v>
      </c>
      <c r="BH446" s="250">
        <f>IF(N446="sníž. přenesená",J446,0)</f>
        <v>0</v>
      </c>
      <c r="BI446" s="250">
        <f>IF(N446="nulová",J446,0)</f>
        <v>0</v>
      </c>
      <c r="BJ446" s="18" t="s">
        <v>87</v>
      </c>
      <c r="BK446" s="250">
        <f>ROUND(I446*H446,2)</f>
        <v>0</v>
      </c>
      <c r="BL446" s="18" t="s">
        <v>132</v>
      </c>
      <c r="BM446" s="249" t="s">
        <v>1777</v>
      </c>
    </row>
    <row r="447" s="2" customFormat="1">
      <c r="A447" s="39"/>
      <c r="B447" s="40"/>
      <c r="C447" s="41"/>
      <c r="D447" s="251" t="s">
        <v>134</v>
      </c>
      <c r="E447" s="41"/>
      <c r="F447" s="252" t="s">
        <v>855</v>
      </c>
      <c r="G447" s="41"/>
      <c r="H447" s="41"/>
      <c r="I447" s="145"/>
      <c r="J447" s="41"/>
      <c r="K447" s="41"/>
      <c r="L447" s="45"/>
      <c r="M447" s="253"/>
      <c r="N447" s="254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134</v>
      </c>
      <c r="AU447" s="18" t="s">
        <v>89</v>
      </c>
    </row>
    <row r="448" s="13" customFormat="1">
      <c r="A448" s="13"/>
      <c r="B448" s="255"/>
      <c r="C448" s="256"/>
      <c r="D448" s="251" t="s">
        <v>136</v>
      </c>
      <c r="E448" s="257" t="s">
        <v>1</v>
      </c>
      <c r="F448" s="258" t="s">
        <v>1771</v>
      </c>
      <c r="G448" s="256"/>
      <c r="H448" s="259">
        <v>249.68000000000001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5" t="s">
        <v>136</v>
      </c>
      <c r="AU448" s="265" t="s">
        <v>89</v>
      </c>
      <c r="AV448" s="13" t="s">
        <v>89</v>
      </c>
      <c r="AW448" s="13" t="s">
        <v>34</v>
      </c>
      <c r="AX448" s="13" t="s">
        <v>87</v>
      </c>
      <c r="AY448" s="265" t="s">
        <v>125</v>
      </c>
    </row>
    <row r="449" s="2" customFormat="1" ht="16.5" customHeight="1">
      <c r="A449" s="39"/>
      <c r="B449" s="40"/>
      <c r="C449" s="237" t="s">
        <v>603</v>
      </c>
      <c r="D449" s="237" t="s">
        <v>128</v>
      </c>
      <c r="E449" s="238" t="s">
        <v>872</v>
      </c>
      <c r="F449" s="239" t="s">
        <v>873</v>
      </c>
      <c r="G449" s="240" t="s">
        <v>367</v>
      </c>
      <c r="H449" s="241">
        <v>2</v>
      </c>
      <c r="I449" s="242"/>
      <c r="J449" s="243">
        <f>ROUND(I449*H449,2)</f>
        <v>0</v>
      </c>
      <c r="K449" s="244"/>
      <c r="L449" s="45"/>
      <c r="M449" s="245" t="s">
        <v>1</v>
      </c>
      <c r="N449" s="246" t="s">
        <v>44</v>
      </c>
      <c r="O449" s="92"/>
      <c r="P449" s="247">
        <f>O449*H449</f>
        <v>0</v>
      </c>
      <c r="Q449" s="247">
        <v>0.0044200000000000003</v>
      </c>
      <c r="R449" s="247">
        <f>Q449*H449</f>
        <v>0.0088400000000000006</v>
      </c>
      <c r="S449" s="247">
        <v>0</v>
      </c>
      <c r="T449" s="24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9" t="s">
        <v>132</v>
      </c>
      <c r="AT449" s="249" t="s">
        <v>128</v>
      </c>
      <c r="AU449" s="249" t="s">
        <v>89</v>
      </c>
      <c r="AY449" s="18" t="s">
        <v>125</v>
      </c>
      <c r="BE449" s="250">
        <f>IF(N449="základní",J449,0)</f>
        <v>0</v>
      </c>
      <c r="BF449" s="250">
        <f>IF(N449="snížená",J449,0)</f>
        <v>0</v>
      </c>
      <c r="BG449" s="250">
        <f>IF(N449="zákl. přenesená",J449,0)</f>
        <v>0</v>
      </c>
      <c r="BH449" s="250">
        <f>IF(N449="sníž. přenesená",J449,0)</f>
        <v>0</v>
      </c>
      <c r="BI449" s="250">
        <f>IF(N449="nulová",J449,0)</f>
        <v>0</v>
      </c>
      <c r="BJ449" s="18" t="s">
        <v>87</v>
      </c>
      <c r="BK449" s="250">
        <f>ROUND(I449*H449,2)</f>
        <v>0</v>
      </c>
      <c r="BL449" s="18" t="s">
        <v>132</v>
      </c>
      <c r="BM449" s="249" t="s">
        <v>1778</v>
      </c>
    </row>
    <row r="450" s="2" customFormat="1">
      <c r="A450" s="39"/>
      <c r="B450" s="40"/>
      <c r="C450" s="41"/>
      <c r="D450" s="251" t="s">
        <v>134</v>
      </c>
      <c r="E450" s="41"/>
      <c r="F450" s="252" t="s">
        <v>875</v>
      </c>
      <c r="G450" s="41"/>
      <c r="H450" s="41"/>
      <c r="I450" s="145"/>
      <c r="J450" s="41"/>
      <c r="K450" s="41"/>
      <c r="L450" s="45"/>
      <c r="M450" s="253"/>
      <c r="N450" s="254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134</v>
      </c>
      <c r="AU450" s="18" t="s">
        <v>89</v>
      </c>
    </row>
    <row r="451" s="2" customFormat="1" ht="16.5" customHeight="1">
      <c r="A451" s="39"/>
      <c r="B451" s="40"/>
      <c r="C451" s="292" t="s">
        <v>615</v>
      </c>
      <c r="D451" s="292" t="s">
        <v>263</v>
      </c>
      <c r="E451" s="293" t="s">
        <v>877</v>
      </c>
      <c r="F451" s="294" t="s">
        <v>878</v>
      </c>
      <c r="G451" s="295" t="s">
        <v>367</v>
      </c>
      <c r="H451" s="296">
        <v>2</v>
      </c>
      <c r="I451" s="297"/>
      <c r="J451" s="298">
        <f>ROUND(I451*H451,2)</f>
        <v>0</v>
      </c>
      <c r="K451" s="299"/>
      <c r="L451" s="300"/>
      <c r="M451" s="301" t="s">
        <v>1</v>
      </c>
      <c r="N451" s="302" t="s">
        <v>44</v>
      </c>
      <c r="O451" s="92"/>
      <c r="P451" s="247">
        <f>O451*H451</f>
        <v>0</v>
      </c>
      <c r="Q451" s="247">
        <v>0</v>
      </c>
      <c r="R451" s="247">
        <f>Q451*H451</f>
        <v>0</v>
      </c>
      <c r="S451" s="247">
        <v>0</v>
      </c>
      <c r="T451" s="24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9" t="s">
        <v>174</v>
      </c>
      <c r="AT451" s="249" t="s">
        <v>263</v>
      </c>
      <c r="AU451" s="249" t="s">
        <v>89</v>
      </c>
      <c r="AY451" s="18" t="s">
        <v>125</v>
      </c>
      <c r="BE451" s="250">
        <f>IF(N451="základní",J451,0)</f>
        <v>0</v>
      </c>
      <c r="BF451" s="250">
        <f>IF(N451="snížená",J451,0)</f>
        <v>0</v>
      </c>
      <c r="BG451" s="250">
        <f>IF(N451="zákl. přenesená",J451,0)</f>
        <v>0</v>
      </c>
      <c r="BH451" s="250">
        <f>IF(N451="sníž. přenesená",J451,0)</f>
        <v>0</v>
      </c>
      <c r="BI451" s="250">
        <f>IF(N451="nulová",J451,0)</f>
        <v>0</v>
      </c>
      <c r="BJ451" s="18" t="s">
        <v>87</v>
      </c>
      <c r="BK451" s="250">
        <f>ROUND(I451*H451,2)</f>
        <v>0</v>
      </c>
      <c r="BL451" s="18" t="s">
        <v>132</v>
      </c>
      <c r="BM451" s="249" t="s">
        <v>1779</v>
      </c>
    </row>
    <row r="452" s="2" customFormat="1">
      <c r="A452" s="39"/>
      <c r="B452" s="40"/>
      <c r="C452" s="41"/>
      <c r="D452" s="251" t="s">
        <v>134</v>
      </c>
      <c r="E452" s="41"/>
      <c r="F452" s="252" t="s">
        <v>880</v>
      </c>
      <c r="G452" s="41"/>
      <c r="H452" s="41"/>
      <c r="I452" s="145"/>
      <c r="J452" s="41"/>
      <c r="K452" s="41"/>
      <c r="L452" s="45"/>
      <c r="M452" s="253"/>
      <c r="N452" s="254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134</v>
      </c>
      <c r="AU452" s="18" t="s">
        <v>89</v>
      </c>
    </row>
    <row r="453" s="12" customFormat="1" ht="22.8" customHeight="1">
      <c r="A453" s="12"/>
      <c r="B453" s="221"/>
      <c r="C453" s="222"/>
      <c r="D453" s="223" t="s">
        <v>78</v>
      </c>
      <c r="E453" s="235" t="s">
        <v>881</v>
      </c>
      <c r="F453" s="235" t="s">
        <v>882</v>
      </c>
      <c r="G453" s="222"/>
      <c r="H453" s="222"/>
      <c r="I453" s="225"/>
      <c r="J453" s="236">
        <f>BK453</f>
        <v>0</v>
      </c>
      <c r="K453" s="222"/>
      <c r="L453" s="227"/>
      <c r="M453" s="228"/>
      <c r="N453" s="229"/>
      <c r="O453" s="229"/>
      <c r="P453" s="230">
        <f>SUM(P454:P455)</f>
        <v>0</v>
      </c>
      <c r="Q453" s="229"/>
      <c r="R453" s="230">
        <f>SUM(R454:R455)</f>
        <v>0</v>
      </c>
      <c r="S453" s="229"/>
      <c r="T453" s="231">
        <f>SUM(T454:T455)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32" t="s">
        <v>87</v>
      </c>
      <c r="AT453" s="233" t="s">
        <v>78</v>
      </c>
      <c r="AU453" s="233" t="s">
        <v>87</v>
      </c>
      <c r="AY453" s="232" t="s">
        <v>125</v>
      </c>
      <c r="BK453" s="234">
        <f>SUM(BK454:BK455)</f>
        <v>0</v>
      </c>
    </row>
    <row r="454" s="2" customFormat="1" ht="16.5" customHeight="1">
      <c r="A454" s="39"/>
      <c r="B454" s="40"/>
      <c r="C454" s="237" t="s">
        <v>622</v>
      </c>
      <c r="D454" s="237" t="s">
        <v>128</v>
      </c>
      <c r="E454" s="238" t="s">
        <v>884</v>
      </c>
      <c r="F454" s="239" t="s">
        <v>885</v>
      </c>
      <c r="G454" s="240" t="s">
        <v>142</v>
      </c>
      <c r="H454" s="241">
        <v>381.78300000000002</v>
      </c>
      <c r="I454" s="242"/>
      <c r="J454" s="243">
        <f>ROUND(I454*H454,2)</f>
        <v>0</v>
      </c>
      <c r="K454" s="244"/>
      <c r="L454" s="45"/>
      <c r="M454" s="245" t="s">
        <v>1</v>
      </c>
      <c r="N454" s="246" t="s">
        <v>44</v>
      </c>
      <c r="O454" s="92"/>
      <c r="P454" s="247">
        <f>O454*H454</f>
        <v>0</v>
      </c>
      <c r="Q454" s="247">
        <v>0</v>
      </c>
      <c r="R454" s="247">
        <f>Q454*H454</f>
        <v>0</v>
      </c>
      <c r="S454" s="247">
        <v>0</v>
      </c>
      <c r="T454" s="248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9" t="s">
        <v>132</v>
      </c>
      <c r="AT454" s="249" t="s">
        <v>128</v>
      </c>
      <c r="AU454" s="249" t="s">
        <v>89</v>
      </c>
      <c r="AY454" s="18" t="s">
        <v>125</v>
      </c>
      <c r="BE454" s="250">
        <f>IF(N454="základní",J454,0)</f>
        <v>0</v>
      </c>
      <c r="BF454" s="250">
        <f>IF(N454="snížená",J454,0)</f>
        <v>0</v>
      </c>
      <c r="BG454" s="250">
        <f>IF(N454="zákl. přenesená",J454,0)</f>
        <v>0</v>
      </c>
      <c r="BH454" s="250">
        <f>IF(N454="sníž. přenesená",J454,0)</f>
        <v>0</v>
      </c>
      <c r="BI454" s="250">
        <f>IF(N454="nulová",J454,0)</f>
        <v>0</v>
      </c>
      <c r="BJ454" s="18" t="s">
        <v>87</v>
      </c>
      <c r="BK454" s="250">
        <f>ROUND(I454*H454,2)</f>
        <v>0</v>
      </c>
      <c r="BL454" s="18" t="s">
        <v>132</v>
      </c>
      <c r="BM454" s="249" t="s">
        <v>886</v>
      </c>
    </row>
    <row r="455" s="2" customFormat="1">
      <c r="A455" s="39"/>
      <c r="B455" s="40"/>
      <c r="C455" s="41"/>
      <c r="D455" s="251" t="s">
        <v>134</v>
      </c>
      <c r="E455" s="41"/>
      <c r="F455" s="252" t="s">
        <v>887</v>
      </c>
      <c r="G455" s="41"/>
      <c r="H455" s="41"/>
      <c r="I455" s="145"/>
      <c r="J455" s="41"/>
      <c r="K455" s="41"/>
      <c r="L455" s="45"/>
      <c r="M455" s="253"/>
      <c r="N455" s="254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134</v>
      </c>
      <c r="AU455" s="18" t="s">
        <v>89</v>
      </c>
    </row>
    <row r="456" s="12" customFormat="1" ht="25.92" customHeight="1">
      <c r="A456" s="12"/>
      <c r="B456" s="221"/>
      <c r="C456" s="222"/>
      <c r="D456" s="223" t="s">
        <v>78</v>
      </c>
      <c r="E456" s="224" t="s">
        <v>888</v>
      </c>
      <c r="F456" s="224" t="s">
        <v>889</v>
      </c>
      <c r="G456" s="222"/>
      <c r="H456" s="222"/>
      <c r="I456" s="225"/>
      <c r="J456" s="226">
        <f>BK456</f>
        <v>0</v>
      </c>
      <c r="K456" s="222"/>
      <c r="L456" s="227"/>
      <c r="M456" s="228"/>
      <c r="N456" s="229"/>
      <c r="O456" s="229"/>
      <c r="P456" s="230">
        <f>P457+P498+P523+P526+P529+P532+P535+P544+P551+P590+P633+P679</f>
        <v>0</v>
      </c>
      <c r="Q456" s="229"/>
      <c r="R456" s="230">
        <f>R457+R498+R523+R526+R529+R532+R535+R544+R551+R590+R633+R679</f>
        <v>11.687808780000001</v>
      </c>
      <c r="S456" s="229"/>
      <c r="T456" s="231">
        <f>T457+T498+T523+T526+T529+T532+T535+T544+T551+T590+T633+T679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32" t="s">
        <v>89</v>
      </c>
      <c r="AT456" s="233" t="s">
        <v>78</v>
      </c>
      <c r="AU456" s="233" t="s">
        <v>79</v>
      </c>
      <c r="AY456" s="232" t="s">
        <v>125</v>
      </c>
      <c r="BK456" s="234">
        <f>BK457+BK498+BK523+BK526+BK529+BK532+BK535+BK544+BK551+BK590+BK633+BK679</f>
        <v>0</v>
      </c>
    </row>
    <row r="457" s="12" customFormat="1" ht="22.8" customHeight="1">
      <c r="A457" s="12"/>
      <c r="B457" s="221"/>
      <c r="C457" s="222"/>
      <c r="D457" s="223" t="s">
        <v>78</v>
      </c>
      <c r="E457" s="235" t="s">
        <v>890</v>
      </c>
      <c r="F457" s="235" t="s">
        <v>891</v>
      </c>
      <c r="G457" s="222"/>
      <c r="H457" s="222"/>
      <c r="I457" s="225"/>
      <c r="J457" s="236">
        <f>BK457</f>
        <v>0</v>
      </c>
      <c r="K457" s="222"/>
      <c r="L457" s="227"/>
      <c r="M457" s="228"/>
      <c r="N457" s="229"/>
      <c r="O457" s="229"/>
      <c r="P457" s="230">
        <f>SUM(P458:P497)</f>
        <v>0</v>
      </c>
      <c r="Q457" s="229"/>
      <c r="R457" s="230">
        <f>SUM(R458:R497)</f>
        <v>0.56269460000000004</v>
      </c>
      <c r="S457" s="229"/>
      <c r="T457" s="231">
        <f>SUM(T458:T497)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32" t="s">
        <v>89</v>
      </c>
      <c r="AT457" s="233" t="s">
        <v>78</v>
      </c>
      <c r="AU457" s="233" t="s">
        <v>87</v>
      </c>
      <c r="AY457" s="232" t="s">
        <v>125</v>
      </c>
      <c r="BK457" s="234">
        <f>SUM(BK458:BK497)</f>
        <v>0</v>
      </c>
    </row>
    <row r="458" s="2" customFormat="1" ht="21.75" customHeight="1">
      <c r="A458" s="39"/>
      <c r="B458" s="40"/>
      <c r="C458" s="237" t="s">
        <v>627</v>
      </c>
      <c r="D458" s="237" t="s">
        <v>128</v>
      </c>
      <c r="E458" s="238" t="s">
        <v>893</v>
      </c>
      <c r="F458" s="239" t="s">
        <v>894</v>
      </c>
      <c r="G458" s="240" t="s">
        <v>316</v>
      </c>
      <c r="H458" s="241">
        <v>144.857</v>
      </c>
      <c r="I458" s="242"/>
      <c r="J458" s="243">
        <f>ROUND(I458*H458,2)</f>
        <v>0</v>
      </c>
      <c r="K458" s="244"/>
      <c r="L458" s="45"/>
      <c r="M458" s="245" t="s">
        <v>1</v>
      </c>
      <c r="N458" s="246" t="s">
        <v>44</v>
      </c>
      <c r="O458" s="92"/>
      <c r="P458" s="247">
        <f>O458*H458</f>
        <v>0</v>
      </c>
      <c r="Q458" s="247">
        <v>0</v>
      </c>
      <c r="R458" s="247">
        <f>Q458*H458</f>
        <v>0</v>
      </c>
      <c r="S458" s="247">
        <v>0</v>
      </c>
      <c r="T458" s="248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9" t="s">
        <v>322</v>
      </c>
      <c r="AT458" s="249" t="s">
        <v>128</v>
      </c>
      <c r="AU458" s="249" t="s">
        <v>89</v>
      </c>
      <c r="AY458" s="18" t="s">
        <v>125</v>
      </c>
      <c r="BE458" s="250">
        <f>IF(N458="základní",J458,0)</f>
        <v>0</v>
      </c>
      <c r="BF458" s="250">
        <f>IF(N458="snížená",J458,0)</f>
        <v>0</v>
      </c>
      <c r="BG458" s="250">
        <f>IF(N458="zákl. přenesená",J458,0)</f>
        <v>0</v>
      </c>
      <c r="BH458" s="250">
        <f>IF(N458="sníž. přenesená",J458,0)</f>
        <v>0</v>
      </c>
      <c r="BI458" s="250">
        <f>IF(N458="nulová",J458,0)</f>
        <v>0</v>
      </c>
      <c r="BJ458" s="18" t="s">
        <v>87</v>
      </c>
      <c r="BK458" s="250">
        <f>ROUND(I458*H458,2)</f>
        <v>0</v>
      </c>
      <c r="BL458" s="18" t="s">
        <v>322</v>
      </c>
      <c r="BM458" s="249" t="s">
        <v>895</v>
      </c>
    </row>
    <row r="459" s="2" customFormat="1">
      <c r="A459" s="39"/>
      <c r="B459" s="40"/>
      <c r="C459" s="41"/>
      <c r="D459" s="251" t="s">
        <v>134</v>
      </c>
      <c r="E459" s="41"/>
      <c r="F459" s="252" t="s">
        <v>896</v>
      </c>
      <c r="G459" s="41"/>
      <c r="H459" s="41"/>
      <c r="I459" s="145"/>
      <c r="J459" s="41"/>
      <c r="K459" s="41"/>
      <c r="L459" s="45"/>
      <c r="M459" s="253"/>
      <c r="N459" s="254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134</v>
      </c>
      <c r="AU459" s="18" t="s">
        <v>89</v>
      </c>
    </row>
    <row r="460" s="13" customFormat="1">
      <c r="A460" s="13"/>
      <c r="B460" s="255"/>
      <c r="C460" s="256"/>
      <c r="D460" s="251" t="s">
        <v>136</v>
      </c>
      <c r="E460" s="257" t="s">
        <v>1</v>
      </c>
      <c r="F460" s="258" t="s">
        <v>1655</v>
      </c>
      <c r="G460" s="256"/>
      <c r="H460" s="259">
        <v>27.648</v>
      </c>
      <c r="I460" s="260"/>
      <c r="J460" s="256"/>
      <c r="K460" s="256"/>
      <c r="L460" s="261"/>
      <c r="M460" s="262"/>
      <c r="N460" s="263"/>
      <c r="O460" s="263"/>
      <c r="P460" s="263"/>
      <c r="Q460" s="263"/>
      <c r="R460" s="263"/>
      <c r="S460" s="263"/>
      <c r="T460" s="26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5" t="s">
        <v>136</v>
      </c>
      <c r="AU460" s="265" t="s">
        <v>89</v>
      </c>
      <c r="AV460" s="13" t="s">
        <v>89</v>
      </c>
      <c r="AW460" s="13" t="s">
        <v>34</v>
      </c>
      <c r="AX460" s="13" t="s">
        <v>79</v>
      </c>
      <c r="AY460" s="265" t="s">
        <v>125</v>
      </c>
    </row>
    <row r="461" s="13" customFormat="1">
      <c r="A461" s="13"/>
      <c r="B461" s="255"/>
      <c r="C461" s="256"/>
      <c r="D461" s="251" t="s">
        <v>136</v>
      </c>
      <c r="E461" s="257" t="s">
        <v>1</v>
      </c>
      <c r="F461" s="258" t="s">
        <v>1656</v>
      </c>
      <c r="G461" s="256"/>
      <c r="H461" s="259">
        <v>117.209</v>
      </c>
      <c r="I461" s="260"/>
      <c r="J461" s="256"/>
      <c r="K461" s="256"/>
      <c r="L461" s="261"/>
      <c r="M461" s="262"/>
      <c r="N461" s="263"/>
      <c r="O461" s="263"/>
      <c r="P461" s="263"/>
      <c r="Q461" s="263"/>
      <c r="R461" s="263"/>
      <c r="S461" s="263"/>
      <c r="T461" s="26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5" t="s">
        <v>136</v>
      </c>
      <c r="AU461" s="265" t="s">
        <v>89</v>
      </c>
      <c r="AV461" s="13" t="s">
        <v>89</v>
      </c>
      <c r="AW461" s="13" t="s">
        <v>34</v>
      </c>
      <c r="AX461" s="13" t="s">
        <v>79</v>
      </c>
      <c r="AY461" s="265" t="s">
        <v>125</v>
      </c>
    </row>
    <row r="462" s="14" customFormat="1">
      <c r="A462" s="14"/>
      <c r="B462" s="266"/>
      <c r="C462" s="267"/>
      <c r="D462" s="251" t="s">
        <v>136</v>
      </c>
      <c r="E462" s="268" t="s">
        <v>1</v>
      </c>
      <c r="F462" s="269" t="s">
        <v>167</v>
      </c>
      <c r="G462" s="267"/>
      <c r="H462" s="270">
        <v>144.857</v>
      </c>
      <c r="I462" s="271"/>
      <c r="J462" s="267"/>
      <c r="K462" s="267"/>
      <c r="L462" s="272"/>
      <c r="M462" s="273"/>
      <c r="N462" s="274"/>
      <c r="O462" s="274"/>
      <c r="P462" s="274"/>
      <c r="Q462" s="274"/>
      <c r="R462" s="274"/>
      <c r="S462" s="274"/>
      <c r="T462" s="27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6" t="s">
        <v>136</v>
      </c>
      <c r="AU462" s="276" t="s">
        <v>89</v>
      </c>
      <c r="AV462" s="14" t="s">
        <v>132</v>
      </c>
      <c r="AW462" s="14" t="s">
        <v>34</v>
      </c>
      <c r="AX462" s="14" t="s">
        <v>87</v>
      </c>
      <c r="AY462" s="276" t="s">
        <v>125</v>
      </c>
    </row>
    <row r="463" s="2" customFormat="1" ht="16.5" customHeight="1">
      <c r="A463" s="39"/>
      <c r="B463" s="40"/>
      <c r="C463" s="292" t="s">
        <v>634</v>
      </c>
      <c r="D463" s="292" t="s">
        <v>263</v>
      </c>
      <c r="E463" s="293" t="s">
        <v>901</v>
      </c>
      <c r="F463" s="294" t="s">
        <v>902</v>
      </c>
      <c r="G463" s="295" t="s">
        <v>142</v>
      </c>
      <c r="H463" s="296">
        <v>0.050999999999999997</v>
      </c>
      <c r="I463" s="297"/>
      <c r="J463" s="298">
        <f>ROUND(I463*H463,2)</f>
        <v>0</v>
      </c>
      <c r="K463" s="299"/>
      <c r="L463" s="300"/>
      <c r="M463" s="301" t="s">
        <v>1</v>
      </c>
      <c r="N463" s="302" t="s">
        <v>44</v>
      </c>
      <c r="O463" s="92"/>
      <c r="P463" s="247">
        <f>O463*H463</f>
        <v>0</v>
      </c>
      <c r="Q463" s="247">
        <v>1</v>
      </c>
      <c r="R463" s="247">
        <f>Q463*H463</f>
        <v>0.050999999999999997</v>
      </c>
      <c r="S463" s="247">
        <v>0</v>
      </c>
      <c r="T463" s="248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9" t="s">
        <v>434</v>
      </c>
      <c r="AT463" s="249" t="s">
        <v>263</v>
      </c>
      <c r="AU463" s="249" t="s">
        <v>89</v>
      </c>
      <c r="AY463" s="18" t="s">
        <v>125</v>
      </c>
      <c r="BE463" s="250">
        <f>IF(N463="základní",J463,0)</f>
        <v>0</v>
      </c>
      <c r="BF463" s="250">
        <f>IF(N463="snížená",J463,0)</f>
        <v>0</v>
      </c>
      <c r="BG463" s="250">
        <f>IF(N463="zákl. přenesená",J463,0)</f>
        <v>0</v>
      </c>
      <c r="BH463" s="250">
        <f>IF(N463="sníž. přenesená",J463,0)</f>
        <v>0</v>
      </c>
      <c r="BI463" s="250">
        <f>IF(N463="nulová",J463,0)</f>
        <v>0</v>
      </c>
      <c r="BJ463" s="18" t="s">
        <v>87</v>
      </c>
      <c r="BK463" s="250">
        <f>ROUND(I463*H463,2)</f>
        <v>0</v>
      </c>
      <c r="BL463" s="18" t="s">
        <v>322</v>
      </c>
      <c r="BM463" s="249" t="s">
        <v>903</v>
      </c>
    </row>
    <row r="464" s="2" customFormat="1">
      <c r="A464" s="39"/>
      <c r="B464" s="40"/>
      <c r="C464" s="41"/>
      <c r="D464" s="251" t="s">
        <v>134</v>
      </c>
      <c r="E464" s="41"/>
      <c r="F464" s="252" t="s">
        <v>902</v>
      </c>
      <c r="G464" s="41"/>
      <c r="H464" s="41"/>
      <c r="I464" s="145"/>
      <c r="J464" s="41"/>
      <c r="K464" s="41"/>
      <c r="L464" s="45"/>
      <c r="M464" s="253"/>
      <c r="N464" s="254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134</v>
      </c>
      <c r="AU464" s="18" t="s">
        <v>89</v>
      </c>
    </row>
    <row r="465" s="13" customFormat="1">
      <c r="A465" s="13"/>
      <c r="B465" s="255"/>
      <c r="C465" s="256"/>
      <c r="D465" s="251" t="s">
        <v>136</v>
      </c>
      <c r="E465" s="257" t="s">
        <v>1</v>
      </c>
      <c r="F465" s="258" t="s">
        <v>1780</v>
      </c>
      <c r="G465" s="256"/>
      <c r="H465" s="259">
        <v>144.857</v>
      </c>
      <c r="I465" s="260"/>
      <c r="J465" s="256"/>
      <c r="K465" s="256"/>
      <c r="L465" s="261"/>
      <c r="M465" s="262"/>
      <c r="N465" s="263"/>
      <c r="O465" s="263"/>
      <c r="P465" s="263"/>
      <c r="Q465" s="263"/>
      <c r="R465" s="263"/>
      <c r="S465" s="263"/>
      <c r="T465" s="26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5" t="s">
        <v>136</v>
      </c>
      <c r="AU465" s="265" t="s">
        <v>89</v>
      </c>
      <c r="AV465" s="13" t="s">
        <v>89</v>
      </c>
      <c r="AW465" s="13" t="s">
        <v>34</v>
      </c>
      <c r="AX465" s="13" t="s">
        <v>87</v>
      </c>
      <c r="AY465" s="265" t="s">
        <v>125</v>
      </c>
    </row>
    <row r="466" s="13" customFormat="1">
      <c r="A466" s="13"/>
      <c r="B466" s="255"/>
      <c r="C466" s="256"/>
      <c r="D466" s="251" t="s">
        <v>136</v>
      </c>
      <c r="E466" s="256"/>
      <c r="F466" s="258" t="s">
        <v>1781</v>
      </c>
      <c r="G466" s="256"/>
      <c r="H466" s="259">
        <v>0.050999999999999997</v>
      </c>
      <c r="I466" s="260"/>
      <c r="J466" s="256"/>
      <c r="K466" s="256"/>
      <c r="L466" s="261"/>
      <c r="M466" s="262"/>
      <c r="N466" s="263"/>
      <c r="O466" s="263"/>
      <c r="P466" s="263"/>
      <c r="Q466" s="263"/>
      <c r="R466" s="263"/>
      <c r="S466" s="263"/>
      <c r="T466" s="26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5" t="s">
        <v>136</v>
      </c>
      <c r="AU466" s="265" t="s">
        <v>89</v>
      </c>
      <c r="AV466" s="13" t="s">
        <v>89</v>
      </c>
      <c r="AW466" s="13" t="s">
        <v>4</v>
      </c>
      <c r="AX466" s="13" t="s">
        <v>87</v>
      </c>
      <c r="AY466" s="265" t="s">
        <v>125</v>
      </c>
    </row>
    <row r="467" s="2" customFormat="1" ht="21.75" customHeight="1">
      <c r="A467" s="39"/>
      <c r="B467" s="40"/>
      <c r="C467" s="237" t="s">
        <v>642</v>
      </c>
      <c r="D467" s="237" t="s">
        <v>128</v>
      </c>
      <c r="E467" s="238" t="s">
        <v>907</v>
      </c>
      <c r="F467" s="239" t="s">
        <v>908</v>
      </c>
      <c r="G467" s="240" t="s">
        <v>316</v>
      </c>
      <c r="H467" s="241">
        <v>17.625</v>
      </c>
      <c r="I467" s="242"/>
      <c r="J467" s="243">
        <f>ROUND(I467*H467,2)</f>
        <v>0</v>
      </c>
      <c r="K467" s="244"/>
      <c r="L467" s="45"/>
      <c r="M467" s="245" t="s">
        <v>1</v>
      </c>
      <c r="N467" s="246" t="s">
        <v>44</v>
      </c>
      <c r="O467" s="92"/>
      <c r="P467" s="247">
        <f>O467*H467</f>
        <v>0</v>
      </c>
      <c r="Q467" s="247">
        <v>0</v>
      </c>
      <c r="R467" s="247">
        <f>Q467*H467</f>
        <v>0</v>
      </c>
      <c r="S467" s="247">
        <v>0</v>
      </c>
      <c r="T467" s="248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9" t="s">
        <v>322</v>
      </c>
      <c r="AT467" s="249" t="s">
        <v>128</v>
      </c>
      <c r="AU467" s="249" t="s">
        <v>89</v>
      </c>
      <c r="AY467" s="18" t="s">
        <v>125</v>
      </c>
      <c r="BE467" s="250">
        <f>IF(N467="základní",J467,0)</f>
        <v>0</v>
      </c>
      <c r="BF467" s="250">
        <f>IF(N467="snížená",J467,0)</f>
        <v>0</v>
      </c>
      <c r="BG467" s="250">
        <f>IF(N467="zákl. přenesená",J467,0)</f>
        <v>0</v>
      </c>
      <c r="BH467" s="250">
        <f>IF(N467="sníž. přenesená",J467,0)</f>
        <v>0</v>
      </c>
      <c r="BI467" s="250">
        <f>IF(N467="nulová",J467,0)</f>
        <v>0</v>
      </c>
      <c r="BJ467" s="18" t="s">
        <v>87</v>
      </c>
      <c r="BK467" s="250">
        <f>ROUND(I467*H467,2)</f>
        <v>0</v>
      </c>
      <c r="BL467" s="18" t="s">
        <v>322</v>
      </c>
      <c r="BM467" s="249" t="s">
        <v>909</v>
      </c>
    </row>
    <row r="468" s="2" customFormat="1">
      <c r="A468" s="39"/>
      <c r="B468" s="40"/>
      <c r="C468" s="41"/>
      <c r="D468" s="251" t="s">
        <v>134</v>
      </c>
      <c r="E468" s="41"/>
      <c r="F468" s="252" t="s">
        <v>910</v>
      </c>
      <c r="G468" s="41"/>
      <c r="H468" s="41"/>
      <c r="I468" s="145"/>
      <c r="J468" s="41"/>
      <c r="K468" s="41"/>
      <c r="L468" s="45"/>
      <c r="M468" s="253"/>
      <c r="N468" s="254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134</v>
      </c>
      <c r="AU468" s="18" t="s">
        <v>89</v>
      </c>
    </row>
    <row r="469" s="13" customFormat="1">
      <c r="A469" s="13"/>
      <c r="B469" s="255"/>
      <c r="C469" s="256"/>
      <c r="D469" s="251" t="s">
        <v>136</v>
      </c>
      <c r="E469" s="257" t="s">
        <v>1</v>
      </c>
      <c r="F469" s="258" t="s">
        <v>1782</v>
      </c>
      <c r="G469" s="256"/>
      <c r="H469" s="259">
        <v>17.625</v>
      </c>
      <c r="I469" s="260"/>
      <c r="J469" s="256"/>
      <c r="K469" s="256"/>
      <c r="L469" s="261"/>
      <c r="M469" s="262"/>
      <c r="N469" s="263"/>
      <c r="O469" s="263"/>
      <c r="P469" s="263"/>
      <c r="Q469" s="263"/>
      <c r="R469" s="263"/>
      <c r="S469" s="263"/>
      <c r="T469" s="26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5" t="s">
        <v>136</v>
      </c>
      <c r="AU469" s="265" t="s">
        <v>89</v>
      </c>
      <c r="AV469" s="13" t="s">
        <v>89</v>
      </c>
      <c r="AW469" s="13" t="s">
        <v>34</v>
      </c>
      <c r="AX469" s="13" t="s">
        <v>87</v>
      </c>
      <c r="AY469" s="265" t="s">
        <v>125</v>
      </c>
    </row>
    <row r="470" s="2" customFormat="1" ht="16.5" customHeight="1">
      <c r="A470" s="39"/>
      <c r="B470" s="40"/>
      <c r="C470" s="292" t="s">
        <v>640</v>
      </c>
      <c r="D470" s="292" t="s">
        <v>263</v>
      </c>
      <c r="E470" s="293" t="s">
        <v>901</v>
      </c>
      <c r="F470" s="294" t="s">
        <v>902</v>
      </c>
      <c r="G470" s="295" t="s">
        <v>142</v>
      </c>
      <c r="H470" s="296">
        <v>0.0080000000000000002</v>
      </c>
      <c r="I470" s="297"/>
      <c r="J470" s="298">
        <f>ROUND(I470*H470,2)</f>
        <v>0</v>
      </c>
      <c r="K470" s="299"/>
      <c r="L470" s="300"/>
      <c r="M470" s="301" t="s">
        <v>1</v>
      </c>
      <c r="N470" s="302" t="s">
        <v>44</v>
      </c>
      <c r="O470" s="92"/>
      <c r="P470" s="247">
        <f>O470*H470</f>
        <v>0</v>
      </c>
      <c r="Q470" s="247">
        <v>1</v>
      </c>
      <c r="R470" s="247">
        <f>Q470*H470</f>
        <v>0.0080000000000000002</v>
      </c>
      <c r="S470" s="247">
        <v>0</v>
      </c>
      <c r="T470" s="248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9" t="s">
        <v>434</v>
      </c>
      <c r="AT470" s="249" t="s">
        <v>263</v>
      </c>
      <c r="AU470" s="249" t="s">
        <v>89</v>
      </c>
      <c r="AY470" s="18" t="s">
        <v>125</v>
      </c>
      <c r="BE470" s="250">
        <f>IF(N470="základní",J470,0)</f>
        <v>0</v>
      </c>
      <c r="BF470" s="250">
        <f>IF(N470="snížená",J470,0)</f>
        <v>0</v>
      </c>
      <c r="BG470" s="250">
        <f>IF(N470="zákl. přenesená",J470,0)</f>
        <v>0</v>
      </c>
      <c r="BH470" s="250">
        <f>IF(N470="sníž. přenesená",J470,0)</f>
        <v>0</v>
      </c>
      <c r="BI470" s="250">
        <f>IF(N470="nulová",J470,0)</f>
        <v>0</v>
      </c>
      <c r="BJ470" s="18" t="s">
        <v>87</v>
      </c>
      <c r="BK470" s="250">
        <f>ROUND(I470*H470,2)</f>
        <v>0</v>
      </c>
      <c r="BL470" s="18" t="s">
        <v>322</v>
      </c>
      <c r="BM470" s="249" t="s">
        <v>915</v>
      </c>
    </row>
    <row r="471" s="2" customFormat="1">
      <c r="A471" s="39"/>
      <c r="B471" s="40"/>
      <c r="C471" s="41"/>
      <c r="D471" s="251" t="s">
        <v>134</v>
      </c>
      <c r="E471" s="41"/>
      <c r="F471" s="252" t="s">
        <v>902</v>
      </c>
      <c r="G471" s="41"/>
      <c r="H471" s="41"/>
      <c r="I471" s="145"/>
      <c r="J471" s="41"/>
      <c r="K471" s="41"/>
      <c r="L471" s="45"/>
      <c r="M471" s="253"/>
      <c r="N471" s="254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134</v>
      </c>
      <c r="AU471" s="18" t="s">
        <v>89</v>
      </c>
    </row>
    <row r="472" s="13" customFormat="1">
      <c r="A472" s="13"/>
      <c r="B472" s="255"/>
      <c r="C472" s="256"/>
      <c r="D472" s="251" t="s">
        <v>136</v>
      </c>
      <c r="E472" s="257" t="s">
        <v>1</v>
      </c>
      <c r="F472" s="258" t="s">
        <v>1782</v>
      </c>
      <c r="G472" s="256"/>
      <c r="H472" s="259">
        <v>17.625</v>
      </c>
      <c r="I472" s="260"/>
      <c r="J472" s="256"/>
      <c r="K472" s="256"/>
      <c r="L472" s="261"/>
      <c r="M472" s="262"/>
      <c r="N472" s="263"/>
      <c r="O472" s="263"/>
      <c r="P472" s="263"/>
      <c r="Q472" s="263"/>
      <c r="R472" s="263"/>
      <c r="S472" s="263"/>
      <c r="T472" s="26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5" t="s">
        <v>136</v>
      </c>
      <c r="AU472" s="265" t="s">
        <v>89</v>
      </c>
      <c r="AV472" s="13" t="s">
        <v>89</v>
      </c>
      <c r="AW472" s="13" t="s">
        <v>34</v>
      </c>
      <c r="AX472" s="13" t="s">
        <v>87</v>
      </c>
      <c r="AY472" s="265" t="s">
        <v>125</v>
      </c>
    </row>
    <row r="473" s="13" customFormat="1">
      <c r="A473" s="13"/>
      <c r="B473" s="255"/>
      <c r="C473" s="256"/>
      <c r="D473" s="251" t="s">
        <v>136</v>
      </c>
      <c r="E473" s="256"/>
      <c r="F473" s="258" t="s">
        <v>1783</v>
      </c>
      <c r="G473" s="256"/>
      <c r="H473" s="259">
        <v>0.0080000000000000002</v>
      </c>
      <c r="I473" s="260"/>
      <c r="J473" s="256"/>
      <c r="K473" s="256"/>
      <c r="L473" s="261"/>
      <c r="M473" s="262"/>
      <c r="N473" s="263"/>
      <c r="O473" s="263"/>
      <c r="P473" s="263"/>
      <c r="Q473" s="263"/>
      <c r="R473" s="263"/>
      <c r="S473" s="263"/>
      <c r="T473" s="26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5" t="s">
        <v>136</v>
      </c>
      <c r="AU473" s="265" t="s">
        <v>89</v>
      </c>
      <c r="AV473" s="13" t="s">
        <v>89</v>
      </c>
      <c r="AW473" s="13" t="s">
        <v>4</v>
      </c>
      <c r="AX473" s="13" t="s">
        <v>87</v>
      </c>
      <c r="AY473" s="265" t="s">
        <v>125</v>
      </c>
    </row>
    <row r="474" s="2" customFormat="1" ht="21.75" customHeight="1">
      <c r="A474" s="39"/>
      <c r="B474" s="40"/>
      <c r="C474" s="237" t="s">
        <v>699</v>
      </c>
      <c r="D474" s="237" t="s">
        <v>128</v>
      </c>
      <c r="E474" s="238" t="s">
        <v>918</v>
      </c>
      <c r="F474" s="239" t="s">
        <v>919</v>
      </c>
      <c r="G474" s="240" t="s">
        <v>316</v>
      </c>
      <c r="H474" s="241">
        <v>289.714</v>
      </c>
      <c r="I474" s="242"/>
      <c r="J474" s="243">
        <f>ROUND(I474*H474,2)</f>
        <v>0</v>
      </c>
      <c r="K474" s="244"/>
      <c r="L474" s="45"/>
      <c r="M474" s="245" t="s">
        <v>1</v>
      </c>
      <c r="N474" s="246" t="s">
        <v>44</v>
      </c>
      <c r="O474" s="92"/>
      <c r="P474" s="247">
        <f>O474*H474</f>
        <v>0</v>
      </c>
      <c r="Q474" s="247">
        <v>0.00040000000000000002</v>
      </c>
      <c r="R474" s="247">
        <f>Q474*H474</f>
        <v>0.11588560000000001</v>
      </c>
      <c r="S474" s="247">
        <v>0</v>
      </c>
      <c r="T474" s="24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9" t="s">
        <v>322</v>
      </c>
      <c r="AT474" s="249" t="s">
        <v>128</v>
      </c>
      <c r="AU474" s="249" t="s">
        <v>89</v>
      </c>
      <c r="AY474" s="18" t="s">
        <v>125</v>
      </c>
      <c r="BE474" s="250">
        <f>IF(N474="základní",J474,0)</f>
        <v>0</v>
      </c>
      <c r="BF474" s="250">
        <f>IF(N474="snížená",J474,0)</f>
        <v>0</v>
      </c>
      <c r="BG474" s="250">
        <f>IF(N474="zákl. přenesená",J474,0)</f>
        <v>0</v>
      </c>
      <c r="BH474" s="250">
        <f>IF(N474="sníž. přenesená",J474,0)</f>
        <v>0</v>
      </c>
      <c r="BI474" s="250">
        <f>IF(N474="nulová",J474,0)</f>
        <v>0</v>
      </c>
      <c r="BJ474" s="18" t="s">
        <v>87</v>
      </c>
      <c r="BK474" s="250">
        <f>ROUND(I474*H474,2)</f>
        <v>0</v>
      </c>
      <c r="BL474" s="18" t="s">
        <v>322</v>
      </c>
      <c r="BM474" s="249" t="s">
        <v>920</v>
      </c>
    </row>
    <row r="475" s="2" customFormat="1">
      <c r="A475" s="39"/>
      <c r="B475" s="40"/>
      <c r="C475" s="41"/>
      <c r="D475" s="251" t="s">
        <v>134</v>
      </c>
      <c r="E475" s="41"/>
      <c r="F475" s="252" t="s">
        <v>921</v>
      </c>
      <c r="G475" s="41"/>
      <c r="H475" s="41"/>
      <c r="I475" s="145"/>
      <c r="J475" s="41"/>
      <c r="K475" s="41"/>
      <c r="L475" s="45"/>
      <c r="M475" s="253"/>
      <c r="N475" s="254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134</v>
      </c>
      <c r="AU475" s="18" t="s">
        <v>89</v>
      </c>
    </row>
    <row r="476" s="13" customFormat="1">
      <c r="A476" s="13"/>
      <c r="B476" s="255"/>
      <c r="C476" s="256"/>
      <c r="D476" s="251" t="s">
        <v>136</v>
      </c>
      <c r="E476" s="257" t="s">
        <v>1</v>
      </c>
      <c r="F476" s="258" t="s">
        <v>1655</v>
      </c>
      <c r="G476" s="256"/>
      <c r="H476" s="259">
        <v>27.648</v>
      </c>
      <c r="I476" s="260"/>
      <c r="J476" s="256"/>
      <c r="K476" s="256"/>
      <c r="L476" s="261"/>
      <c r="M476" s="262"/>
      <c r="N476" s="263"/>
      <c r="O476" s="263"/>
      <c r="P476" s="263"/>
      <c r="Q476" s="263"/>
      <c r="R476" s="263"/>
      <c r="S476" s="263"/>
      <c r="T476" s="26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5" t="s">
        <v>136</v>
      </c>
      <c r="AU476" s="265" t="s">
        <v>89</v>
      </c>
      <c r="AV476" s="13" t="s">
        <v>89</v>
      </c>
      <c r="AW476" s="13" t="s">
        <v>34</v>
      </c>
      <c r="AX476" s="13" t="s">
        <v>79</v>
      </c>
      <c r="AY476" s="265" t="s">
        <v>125</v>
      </c>
    </row>
    <row r="477" s="13" customFormat="1">
      <c r="A477" s="13"/>
      <c r="B477" s="255"/>
      <c r="C477" s="256"/>
      <c r="D477" s="251" t="s">
        <v>136</v>
      </c>
      <c r="E477" s="257" t="s">
        <v>1</v>
      </c>
      <c r="F477" s="258" t="s">
        <v>1656</v>
      </c>
      <c r="G477" s="256"/>
      <c r="H477" s="259">
        <v>117.209</v>
      </c>
      <c r="I477" s="260"/>
      <c r="J477" s="256"/>
      <c r="K477" s="256"/>
      <c r="L477" s="261"/>
      <c r="M477" s="262"/>
      <c r="N477" s="263"/>
      <c r="O477" s="263"/>
      <c r="P477" s="263"/>
      <c r="Q477" s="263"/>
      <c r="R477" s="263"/>
      <c r="S477" s="263"/>
      <c r="T477" s="26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5" t="s">
        <v>136</v>
      </c>
      <c r="AU477" s="265" t="s">
        <v>89</v>
      </c>
      <c r="AV477" s="13" t="s">
        <v>89</v>
      </c>
      <c r="AW477" s="13" t="s">
        <v>34</v>
      </c>
      <c r="AX477" s="13" t="s">
        <v>79</v>
      </c>
      <c r="AY477" s="265" t="s">
        <v>125</v>
      </c>
    </row>
    <row r="478" s="14" customFormat="1">
      <c r="A478" s="14"/>
      <c r="B478" s="266"/>
      <c r="C478" s="267"/>
      <c r="D478" s="251" t="s">
        <v>136</v>
      </c>
      <c r="E478" s="268" t="s">
        <v>1</v>
      </c>
      <c r="F478" s="269" t="s">
        <v>167</v>
      </c>
      <c r="G478" s="267"/>
      <c r="H478" s="270">
        <v>144.857</v>
      </c>
      <c r="I478" s="271"/>
      <c r="J478" s="267"/>
      <c r="K478" s="267"/>
      <c r="L478" s="272"/>
      <c r="M478" s="273"/>
      <c r="N478" s="274"/>
      <c r="O478" s="274"/>
      <c r="P478" s="274"/>
      <c r="Q478" s="274"/>
      <c r="R478" s="274"/>
      <c r="S478" s="274"/>
      <c r="T478" s="27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6" t="s">
        <v>136</v>
      </c>
      <c r="AU478" s="276" t="s">
        <v>89</v>
      </c>
      <c r="AV478" s="14" t="s">
        <v>132</v>
      </c>
      <c r="AW478" s="14" t="s">
        <v>34</v>
      </c>
      <c r="AX478" s="14" t="s">
        <v>79</v>
      </c>
      <c r="AY478" s="276" t="s">
        <v>125</v>
      </c>
    </row>
    <row r="479" s="13" customFormat="1">
      <c r="A479" s="13"/>
      <c r="B479" s="255"/>
      <c r="C479" s="256"/>
      <c r="D479" s="251" t="s">
        <v>136</v>
      </c>
      <c r="E479" s="257" t="s">
        <v>1</v>
      </c>
      <c r="F479" s="258" t="s">
        <v>1784</v>
      </c>
      <c r="G479" s="256"/>
      <c r="H479" s="259">
        <v>289.714</v>
      </c>
      <c r="I479" s="260"/>
      <c r="J479" s="256"/>
      <c r="K479" s="256"/>
      <c r="L479" s="261"/>
      <c r="M479" s="262"/>
      <c r="N479" s="263"/>
      <c r="O479" s="263"/>
      <c r="P479" s="263"/>
      <c r="Q479" s="263"/>
      <c r="R479" s="263"/>
      <c r="S479" s="263"/>
      <c r="T479" s="26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5" t="s">
        <v>136</v>
      </c>
      <c r="AU479" s="265" t="s">
        <v>89</v>
      </c>
      <c r="AV479" s="13" t="s">
        <v>89</v>
      </c>
      <c r="AW479" s="13" t="s">
        <v>34</v>
      </c>
      <c r="AX479" s="13" t="s">
        <v>87</v>
      </c>
      <c r="AY479" s="265" t="s">
        <v>125</v>
      </c>
    </row>
    <row r="480" s="2" customFormat="1" ht="44.25" customHeight="1">
      <c r="A480" s="39"/>
      <c r="B480" s="40"/>
      <c r="C480" s="292" t="s">
        <v>710</v>
      </c>
      <c r="D480" s="292" t="s">
        <v>263</v>
      </c>
      <c r="E480" s="293" t="s">
        <v>924</v>
      </c>
      <c r="F480" s="294" t="s">
        <v>925</v>
      </c>
      <c r="G480" s="295" t="s">
        <v>316</v>
      </c>
      <c r="H480" s="296">
        <v>333.17099999999999</v>
      </c>
      <c r="I480" s="297"/>
      <c r="J480" s="298">
        <f>ROUND(I480*H480,2)</f>
        <v>0</v>
      </c>
      <c r="K480" s="299"/>
      <c r="L480" s="300"/>
      <c r="M480" s="301" t="s">
        <v>1</v>
      </c>
      <c r="N480" s="302" t="s">
        <v>44</v>
      </c>
      <c r="O480" s="92"/>
      <c r="P480" s="247">
        <f>O480*H480</f>
        <v>0</v>
      </c>
      <c r="Q480" s="247">
        <v>0.001</v>
      </c>
      <c r="R480" s="247">
        <f>Q480*H480</f>
        <v>0.33317099999999999</v>
      </c>
      <c r="S480" s="247">
        <v>0</v>
      </c>
      <c r="T480" s="24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9" t="s">
        <v>434</v>
      </c>
      <c r="AT480" s="249" t="s">
        <v>263</v>
      </c>
      <c r="AU480" s="249" t="s">
        <v>89</v>
      </c>
      <c r="AY480" s="18" t="s">
        <v>125</v>
      </c>
      <c r="BE480" s="250">
        <f>IF(N480="základní",J480,0)</f>
        <v>0</v>
      </c>
      <c r="BF480" s="250">
        <f>IF(N480="snížená",J480,0)</f>
        <v>0</v>
      </c>
      <c r="BG480" s="250">
        <f>IF(N480="zákl. přenesená",J480,0)</f>
        <v>0</v>
      </c>
      <c r="BH480" s="250">
        <f>IF(N480="sníž. přenesená",J480,0)</f>
        <v>0</v>
      </c>
      <c r="BI480" s="250">
        <f>IF(N480="nulová",J480,0)</f>
        <v>0</v>
      </c>
      <c r="BJ480" s="18" t="s">
        <v>87</v>
      </c>
      <c r="BK480" s="250">
        <f>ROUND(I480*H480,2)</f>
        <v>0</v>
      </c>
      <c r="BL480" s="18" t="s">
        <v>322</v>
      </c>
      <c r="BM480" s="249" t="s">
        <v>926</v>
      </c>
    </row>
    <row r="481" s="2" customFormat="1">
      <c r="A481" s="39"/>
      <c r="B481" s="40"/>
      <c r="C481" s="41"/>
      <c r="D481" s="251" t="s">
        <v>134</v>
      </c>
      <c r="E481" s="41"/>
      <c r="F481" s="252" t="s">
        <v>925</v>
      </c>
      <c r="G481" s="41"/>
      <c r="H481" s="41"/>
      <c r="I481" s="145"/>
      <c r="J481" s="41"/>
      <c r="K481" s="41"/>
      <c r="L481" s="45"/>
      <c r="M481" s="253"/>
      <c r="N481" s="254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134</v>
      </c>
      <c r="AU481" s="18" t="s">
        <v>89</v>
      </c>
    </row>
    <row r="482" s="13" customFormat="1">
      <c r="A482" s="13"/>
      <c r="B482" s="255"/>
      <c r="C482" s="256"/>
      <c r="D482" s="251" t="s">
        <v>136</v>
      </c>
      <c r="E482" s="257" t="s">
        <v>1</v>
      </c>
      <c r="F482" s="258" t="s">
        <v>1655</v>
      </c>
      <c r="G482" s="256"/>
      <c r="H482" s="259">
        <v>27.648</v>
      </c>
      <c r="I482" s="260"/>
      <c r="J482" s="256"/>
      <c r="K482" s="256"/>
      <c r="L482" s="261"/>
      <c r="M482" s="262"/>
      <c r="N482" s="263"/>
      <c r="O482" s="263"/>
      <c r="P482" s="263"/>
      <c r="Q482" s="263"/>
      <c r="R482" s="263"/>
      <c r="S482" s="263"/>
      <c r="T482" s="26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5" t="s">
        <v>136</v>
      </c>
      <c r="AU482" s="265" t="s">
        <v>89</v>
      </c>
      <c r="AV482" s="13" t="s">
        <v>89</v>
      </c>
      <c r="AW482" s="13" t="s">
        <v>34</v>
      </c>
      <c r="AX482" s="13" t="s">
        <v>79</v>
      </c>
      <c r="AY482" s="265" t="s">
        <v>125</v>
      </c>
    </row>
    <row r="483" s="13" customFormat="1">
      <c r="A483" s="13"/>
      <c r="B483" s="255"/>
      <c r="C483" s="256"/>
      <c r="D483" s="251" t="s">
        <v>136</v>
      </c>
      <c r="E483" s="257" t="s">
        <v>1</v>
      </c>
      <c r="F483" s="258" t="s">
        <v>1656</v>
      </c>
      <c r="G483" s="256"/>
      <c r="H483" s="259">
        <v>117.209</v>
      </c>
      <c r="I483" s="260"/>
      <c r="J483" s="256"/>
      <c r="K483" s="256"/>
      <c r="L483" s="261"/>
      <c r="M483" s="262"/>
      <c r="N483" s="263"/>
      <c r="O483" s="263"/>
      <c r="P483" s="263"/>
      <c r="Q483" s="263"/>
      <c r="R483" s="263"/>
      <c r="S483" s="263"/>
      <c r="T483" s="26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5" t="s">
        <v>136</v>
      </c>
      <c r="AU483" s="265" t="s">
        <v>89</v>
      </c>
      <c r="AV483" s="13" t="s">
        <v>89</v>
      </c>
      <c r="AW483" s="13" t="s">
        <v>34</v>
      </c>
      <c r="AX483" s="13" t="s">
        <v>79</v>
      </c>
      <c r="AY483" s="265" t="s">
        <v>125</v>
      </c>
    </row>
    <row r="484" s="14" customFormat="1">
      <c r="A484" s="14"/>
      <c r="B484" s="266"/>
      <c r="C484" s="267"/>
      <c r="D484" s="251" t="s">
        <v>136</v>
      </c>
      <c r="E484" s="268" t="s">
        <v>1</v>
      </c>
      <c r="F484" s="269" t="s">
        <v>167</v>
      </c>
      <c r="G484" s="267"/>
      <c r="H484" s="270">
        <v>144.857</v>
      </c>
      <c r="I484" s="271"/>
      <c r="J484" s="267"/>
      <c r="K484" s="267"/>
      <c r="L484" s="272"/>
      <c r="M484" s="273"/>
      <c r="N484" s="274"/>
      <c r="O484" s="274"/>
      <c r="P484" s="274"/>
      <c r="Q484" s="274"/>
      <c r="R484" s="274"/>
      <c r="S484" s="274"/>
      <c r="T484" s="27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6" t="s">
        <v>136</v>
      </c>
      <c r="AU484" s="276" t="s">
        <v>89</v>
      </c>
      <c r="AV484" s="14" t="s">
        <v>132</v>
      </c>
      <c r="AW484" s="14" t="s">
        <v>34</v>
      </c>
      <c r="AX484" s="14" t="s">
        <v>79</v>
      </c>
      <c r="AY484" s="276" t="s">
        <v>125</v>
      </c>
    </row>
    <row r="485" s="13" customFormat="1">
      <c r="A485" s="13"/>
      <c r="B485" s="255"/>
      <c r="C485" s="256"/>
      <c r="D485" s="251" t="s">
        <v>136</v>
      </c>
      <c r="E485" s="257" t="s">
        <v>1</v>
      </c>
      <c r="F485" s="258" t="s">
        <v>1784</v>
      </c>
      <c r="G485" s="256"/>
      <c r="H485" s="259">
        <v>289.714</v>
      </c>
      <c r="I485" s="260"/>
      <c r="J485" s="256"/>
      <c r="K485" s="256"/>
      <c r="L485" s="261"/>
      <c r="M485" s="262"/>
      <c r="N485" s="263"/>
      <c r="O485" s="263"/>
      <c r="P485" s="263"/>
      <c r="Q485" s="263"/>
      <c r="R485" s="263"/>
      <c r="S485" s="263"/>
      <c r="T485" s="26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5" t="s">
        <v>136</v>
      </c>
      <c r="AU485" s="265" t="s">
        <v>89</v>
      </c>
      <c r="AV485" s="13" t="s">
        <v>89</v>
      </c>
      <c r="AW485" s="13" t="s">
        <v>34</v>
      </c>
      <c r="AX485" s="13" t="s">
        <v>87</v>
      </c>
      <c r="AY485" s="265" t="s">
        <v>125</v>
      </c>
    </row>
    <row r="486" s="13" customFormat="1">
      <c r="A486" s="13"/>
      <c r="B486" s="255"/>
      <c r="C486" s="256"/>
      <c r="D486" s="251" t="s">
        <v>136</v>
      </c>
      <c r="E486" s="256"/>
      <c r="F486" s="258" t="s">
        <v>1785</v>
      </c>
      <c r="G486" s="256"/>
      <c r="H486" s="259">
        <v>333.17099999999999</v>
      </c>
      <c r="I486" s="260"/>
      <c r="J486" s="256"/>
      <c r="K486" s="256"/>
      <c r="L486" s="261"/>
      <c r="M486" s="262"/>
      <c r="N486" s="263"/>
      <c r="O486" s="263"/>
      <c r="P486" s="263"/>
      <c r="Q486" s="263"/>
      <c r="R486" s="263"/>
      <c r="S486" s="263"/>
      <c r="T486" s="26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5" t="s">
        <v>136</v>
      </c>
      <c r="AU486" s="265" t="s">
        <v>89</v>
      </c>
      <c r="AV486" s="13" t="s">
        <v>89</v>
      </c>
      <c r="AW486" s="13" t="s">
        <v>4</v>
      </c>
      <c r="AX486" s="13" t="s">
        <v>87</v>
      </c>
      <c r="AY486" s="265" t="s">
        <v>125</v>
      </c>
    </row>
    <row r="487" s="2" customFormat="1" ht="21.75" customHeight="1">
      <c r="A487" s="39"/>
      <c r="B487" s="40"/>
      <c r="C487" s="237" t="s">
        <v>715</v>
      </c>
      <c r="D487" s="237" t="s">
        <v>128</v>
      </c>
      <c r="E487" s="238" t="s">
        <v>929</v>
      </c>
      <c r="F487" s="239" t="s">
        <v>930</v>
      </c>
      <c r="G487" s="240" t="s">
        <v>316</v>
      </c>
      <c r="H487" s="241">
        <v>35.25</v>
      </c>
      <c r="I487" s="242"/>
      <c r="J487" s="243">
        <f>ROUND(I487*H487,2)</f>
        <v>0</v>
      </c>
      <c r="K487" s="244"/>
      <c r="L487" s="45"/>
      <c r="M487" s="245" t="s">
        <v>1</v>
      </c>
      <c r="N487" s="246" t="s">
        <v>44</v>
      </c>
      <c r="O487" s="92"/>
      <c r="P487" s="247">
        <f>O487*H487</f>
        <v>0</v>
      </c>
      <c r="Q487" s="247">
        <v>0.00040000000000000002</v>
      </c>
      <c r="R487" s="247">
        <f>Q487*H487</f>
        <v>0.014100000000000001</v>
      </c>
      <c r="S487" s="247">
        <v>0</v>
      </c>
      <c r="T487" s="248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9" t="s">
        <v>322</v>
      </c>
      <c r="AT487" s="249" t="s">
        <v>128</v>
      </c>
      <c r="AU487" s="249" t="s">
        <v>89</v>
      </c>
      <c r="AY487" s="18" t="s">
        <v>125</v>
      </c>
      <c r="BE487" s="250">
        <f>IF(N487="základní",J487,0)</f>
        <v>0</v>
      </c>
      <c r="BF487" s="250">
        <f>IF(N487="snížená",J487,0)</f>
        <v>0</v>
      </c>
      <c r="BG487" s="250">
        <f>IF(N487="zákl. přenesená",J487,0)</f>
        <v>0</v>
      </c>
      <c r="BH487" s="250">
        <f>IF(N487="sníž. přenesená",J487,0)</f>
        <v>0</v>
      </c>
      <c r="BI487" s="250">
        <f>IF(N487="nulová",J487,0)</f>
        <v>0</v>
      </c>
      <c r="BJ487" s="18" t="s">
        <v>87</v>
      </c>
      <c r="BK487" s="250">
        <f>ROUND(I487*H487,2)</f>
        <v>0</v>
      </c>
      <c r="BL487" s="18" t="s">
        <v>322</v>
      </c>
      <c r="BM487" s="249" t="s">
        <v>1786</v>
      </c>
    </row>
    <row r="488" s="2" customFormat="1">
      <c r="A488" s="39"/>
      <c r="B488" s="40"/>
      <c r="C488" s="41"/>
      <c r="D488" s="251" t="s">
        <v>134</v>
      </c>
      <c r="E488" s="41"/>
      <c r="F488" s="252" t="s">
        <v>932</v>
      </c>
      <c r="G488" s="41"/>
      <c r="H488" s="41"/>
      <c r="I488" s="145"/>
      <c r="J488" s="41"/>
      <c r="K488" s="41"/>
      <c r="L488" s="45"/>
      <c r="M488" s="253"/>
      <c r="N488" s="254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134</v>
      </c>
      <c r="AU488" s="18" t="s">
        <v>89</v>
      </c>
    </row>
    <row r="489" s="13" customFormat="1">
      <c r="A489" s="13"/>
      <c r="B489" s="255"/>
      <c r="C489" s="256"/>
      <c r="D489" s="251" t="s">
        <v>136</v>
      </c>
      <c r="E489" s="257" t="s">
        <v>1</v>
      </c>
      <c r="F489" s="258" t="s">
        <v>1782</v>
      </c>
      <c r="G489" s="256"/>
      <c r="H489" s="259">
        <v>17.625</v>
      </c>
      <c r="I489" s="260"/>
      <c r="J489" s="256"/>
      <c r="K489" s="256"/>
      <c r="L489" s="261"/>
      <c r="M489" s="262"/>
      <c r="N489" s="263"/>
      <c r="O489" s="263"/>
      <c r="P489" s="263"/>
      <c r="Q489" s="263"/>
      <c r="R489" s="263"/>
      <c r="S489" s="263"/>
      <c r="T489" s="26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5" t="s">
        <v>136</v>
      </c>
      <c r="AU489" s="265" t="s">
        <v>89</v>
      </c>
      <c r="AV489" s="13" t="s">
        <v>89</v>
      </c>
      <c r="AW489" s="13" t="s">
        <v>34</v>
      </c>
      <c r="AX489" s="13" t="s">
        <v>79</v>
      </c>
      <c r="AY489" s="265" t="s">
        <v>125</v>
      </c>
    </row>
    <row r="490" s="13" customFormat="1">
      <c r="A490" s="13"/>
      <c r="B490" s="255"/>
      <c r="C490" s="256"/>
      <c r="D490" s="251" t="s">
        <v>136</v>
      </c>
      <c r="E490" s="257" t="s">
        <v>1</v>
      </c>
      <c r="F490" s="258" t="s">
        <v>1787</v>
      </c>
      <c r="G490" s="256"/>
      <c r="H490" s="259">
        <v>35.25</v>
      </c>
      <c r="I490" s="260"/>
      <c r="J490" s="256"/>
      <c r="K490" s="256"/>
      <c r="L490" s="261"/>
      <c r="M490" s="262"/>
      <c r="N490" s="263"/>
      <c r="O490" s="263"/>
      <c r="P490" s="263"/>
      <c r="Q490" s="263"/>
      <c r="R490" s="263"/>
      <c r="S490" s="263"/>
      <c r="T490" s="26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5" t="s">
        <v>136</v>
      </c>
      <c r="AU490" s="265" t="s">
        <v>89</v>
      </c>
      <c r="AV490" s="13" t="s">
        <v>89</v>
      </c>
      <c r="AW490" s="13" t="s">
        <v>34</v>
      </c>
      <c r="AX490" s="13" t="s">
        <v>87</v>
      </c>
      <c r="AY490" s="265" t="s">
        <v>125</v>
      </c>
    </row>
    <row r="491" s="2" customFormat="1" ht="44.25" customHeight="1">
      <c r="A491" s="39"/>
      <c r="B491" s="40"/>
      <c r="C491" s="292" t="s">
        <v>724</v>
      </c>
      <c r="D491" s="292" t="s">
        <v>263</v>
      </c>
      <c r="E491" s="293" t="s">
        <v>924</v>
      </c>
      <c r="F491" s="294" t="s">
        <v>925</v>
      </c>
      <c r="G491" s="295" t="s">
        <v>316</v>
      </c>
      <c r="H491" s="296">
        <v>40.537999999999997</v>
      </c>
      <c r="I491" s="297"/>
      <c r="J491" s="298">
        <f>ROUND(I491*H491,2)</f>
        <v>0</v>
      </c>
      <c r="K491" s="299"/>
      <c r="L491" s="300"/>
      <c r="M491" s="301" t="s">
        <v>1</v>
      </c>
      <c r="N491" s="302" t="s">
        <v>44</v>
      </c>
      <c r="O491" s="92"/>
      <c r="P491" s="247">
        <f>O491*H491</f>
        <v>0</v>
      </c>
      <c r="Q491" s="247">
        <v>0.001</v>
      </c>
      <c r="R491" s="247">
        <f>Q491*H491</f>
        <v>0.040537999999999998</v>
      </c>
      <c r="S491" s="247">
        <v>0</v>
      </c>
      <c r="T491" s="248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9" t="s">
        <v>434</v>
      </c>
      <c r="AT491" s="249" t="s">
        <v>263</v>
      </c>
      <c r="AU491" s="249" t="s">
        <v>89</v>
      </c>
      <c r="AY491" s="18" t="s">
        <v>125</v>
      </c>
      <c r="BE491" s="250">
        <f>IF(N491="základní",J491,0)</f>
        <v>0</v>
      </c>
      <c r="BF491" s="250">
        <f>IF(N491="snížená",J491,0)</f>
        <v>0</v>
      </c>
      <c r="BG491" s="250">
        <f>IF(N491="zákl. přenesená",J491,0)</f>
        <v>0</v>
      </c>
      <c r="BH491" s="250">
        <f>IF(N491="sníž. přenesená",J491,0)</f>
        <v>0</v>
      </c>
      <c r="BI491" s="250">
        <f>IF(N491="nulová",J491,0)</f>
        <v>0</v>
      </c>
      <c r="BJ491" s="18" t="s">
        <v>87</v>
      </c>
      <c r="BK491" s="250">
        <f>ROUND(I491*H491,2)</f>
        <v>0</v>
      </c>
      <c r="BL491" s="18" t="s">
        <v>322</v>
      </c>
      <c r="BM491" s="249" t="s">
        <v>1788</v>
      </c>
    </row>
    <row r="492" s="2" customFormat="1">
      <c r="A492" s="39"/>
      <c r="B492" s="40"/>
      <c r="C492" s="41"/>
      <c r="D492" s="251" t="s">
        <v>134</v>
      </c>
      <c r="E492" s="41"/>
      <c r="F492" s="252" t="s">
        <v>925</v>
      </c>
      <c r="G492" s="41"/>
      <c r="H492" s="41"/>
      <c r="I492" s="145"/>
      <c r="J492" s="41"/>
      <c r="K492" s="41"/>
      <c r="L492" s="45"/>
      <c r="M492" s="253"/>
      <c r="N492" s="254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134</v>
      </c>
      <c r="AU492" s="18" t="s">
        <v>89</v>
      </c>
    </row>
    <row r="493" s="13" customFormat="1">
      <c r="A493" s="13"/>
      <c r="B493" s="255"/>
      <c r="C493" s="256"/>
      <c r="D493" s="251" t="s">
        <v>136</v>
      </c>
      <c r="E493" s="257" t="s">
        <v>1</v>
      </c>
      <c r="F493" s="258" t="s">
        <v>1782</v>
      </c>
      <c r="G493" s="256"/>
      <c r="H493" s="259">
        <v>17.625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5" t="s">
        <v>136</v>
      </c>
      <c r="AU493" s="265" t="s">
        <v>89</v>
      </c>
      <c r="AV493" s="13" t="s">
        <v>89</v>
      </c>
      <c r="AW493" s="13" t="s">
        <v>34</v>
      </c>
      <c r="AX493" s="13" t="s">
        <v>79</v>
      </c>
      <c r="AY493" s="265" t="s">
        <v>125</v>
      </c>
    </row>
    <row r="494" s="13" customFormat="1">
      <c r="A494" s="13"/>
      <c r="B494" s="255"/>
      <c r="C494" s="256"/>
      <c r="D494" s="251" t="s">
        <v>136</v>
      </c>
      <c r="E494" s="257" t="s">
        <v>1</v>
      </c>
      <c r="F494" s="258" t="s">
        <v>1787</v>
      </c>
      <c r="G494" s="256"/>
      <c r="H494" s="259">
        <v>35.25</v>
      </c>
      <c r="I494" s="260"/>
      <c r="J494" s="256"/>
      <c r="K494" s="256"/>
      <c r="L494" s="261"/>
      <c r="M494" s="262"/>
      <c r="N494" s="263"/>
      <c r="O494" s="263"/>
      <c r="P494" s="263"/>
      <c r="Q494" s="263"/>
      <c r="R494" s="263"/>
      <c r="S494" s="263"/>
      <c r="T494" s="26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5" t="s">
        <v>136</v>
      </c>
      <c r="AU494" s="265" t="s">
        <v>89</v>
      </c>
      <c r="AV494" s="13" t="s">
        <v>89</v>
      </c>
      <c r="AW494" s="13" t="s">
        <v>34</v>
      </c>
      <c r="AX494" s="13" t="s">
        <v>87</v>
      </c>
      <c r="AY494" s="265" t="s">
        <v>125</v>
      </c>
    </row>
    <row r="495" s="13" customFormat="1">
      <c r="A495" s="13"/>
      <c r="B495" s="255"/>
      <c r="C495" s="256"/>
      <c r="D495" s="251" t="s">
        <v>136</v>
      </c>
      <c r="E495" s="256"/>
      <c r="F495" s="258" t="s">
        <v>1789</v>
      </c>
      <c r="G495" s="256"/>
      <c r="H495" s="259">
        <v>40.537999999999997</v>
      </c>
      <c r="I495" s="260"/>
      <c r="J495" s="256"/>
      <c r="K495" s="256"/>
      <c r="L495" s="261"/>
      <c r="M495" s="262"/>
      <c r="N495" s="263"/>
      <c r="O495" s="263"/>
      <c r="P495" s="263"/>
      <c r="Q495" s="263"/>
      <c r="R495" s="263"/>
      <c r="S495" s="263"/>
      <c r="T495" s="26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5" t="s">
        <v>136</v>
      </c>
      <c r="AU495" s="265" t="s">
        <v>89</v>
      </c>
      <c r="AV495" s="13" t="s">
        <v>89</v>
      </c>
      <c r="AW495" s="13" t="s">
        <v>4</v>
      </c>
      <c r="AX495" s="13" t="s">
        <v>87</v>
      </c>
      <c r="AY495" s="265" t="s">
        <v>125</v>
      </c>
    </row>
    <row r="496" s="2" customFormat="1" ht="21.75" customHeight="1">
      <c r="A496" s="39"/>
      <c r="B496" s="40"/>
      <c r="C496" s="237" t="s">
        <v>730</v>
      </c>
      <c r="D496" s="237" t="s">
        <v>128</v>
      </c>
      <c r="E496" s="238" t="s">
        <v>961</v>
      </c>
      <c r="F496" s="239" t="s">
        <v>962</v>
      </c>
      <c r="G496" s="240" t="s">
        <v>142</v>
      </c>
      <c r="H496" s="241">
        <v>0.56299999999999994</v>
      </c>
      <c r="I496" s="242"/>
      <c r="J496" s="243">
        <f>ROUND(I496*H496,2)</f>
        <v>0</v>
      </c>
      <c r="K496" s="244"/>
      <c r="L496" s="45"/>
      <c r="M496" s="245" t="s">
        <v>1</v>
      </c>
      <c r="N496" s="246" t="s">
        <v>44</v>
      </c>
      <c r="O496" s="92"/>
      <c r="P496" s="247">
        <f>O496*H496</f>
        <v>0</v>
      </c>
      <c r="Q496" s="247">
        <v>0</v>
      </c>
      <c r="R496" s="247">
        <f>Q496*H496</f>
        <v>0</v>
      </c>
      <c r="S496" s="247">
        <v>0</v>
      </c>
      <c r="T496" s="248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9" t="s">
        <v>322</v>
      </c>
      <c r="AT496" s="249" t="s">
        <v>128</v>
      </c>
      <c r="AU496" s="249" t="s">
        <v>89</v>
      </c>
      <c r="AY496" s="18" t="s">
        <v>125</v>
      </c>
      <c r="BE496" s="250">
        <f>IF(N496="základní",J496,0)</f>
        <v>0</v>
      </c>
      <c r="BF496" s="250">
        <f>IF(N496="snížená",J496,0)</f>
        <v>0</v>
      </c>
      <c r="BG496" s="250">
        <f>IF(N496="zákl. přenesená",J496,0)</f>
        <v>0</v>
      </c>
      <c r="BH496" s="250">
        <f>IF(N496="sníž. přenesená",J496,0)</f>
        <v>0</v>
      </c>
      <c r="BI496" s="250">
        <f>IF(N496="nulová",J496,0)</f>
        <v>0</v>
      </c>
      <c r="BJ496" s="18" t="s">
        <v>87</v>
      </c>
      <c r="BK496" s="250">
        <f>ROUND(I496*H496,2)</f>
        <v>0</v>
      </c>
      <c r="BL496" s="18" t="s">
        <v>322</v>
      </c>
      <c r="BM496" s="249" t="s">
        <v>963</v>
      </c>
    </row>
    <row r="497" s="2" customFormat="1">
      <c r="A497" s="39"/>
      <c r="B497" s="40"/>
      <c r="C497" s="41"/>
      <c r="D497" s="251" t="s">
        <v>134</v>
      </c>
      <c r="E497" s="41"/>
      <c r="F497" s="252" t="s">
        <v>964</v>
      </c>
      <c r="G497" s="41"/>
      <c r="H497" s="41"/>
      <c r="I497" s="145"/>
      <c r="J497" s="41"/>
      <c r="K497" s="41"/>
      <c r="L497" s="45"/>
      <c r="M497" s="253"/>
      <c r="N497" s="254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134</v>
      </c>
      <c r="AU497" s="18" t="s">
        <v>89</v>
      </c>
    </row>
    <row r="498" s="12" customFormat="1" ht="22.8" customHeight="1">
      <c r="A498" s="12"/>
      <c r="B498" s="221"/>
      <c r="C498" s="222"/>
      <c r="D498" s="223" t="s">
        <v>78</v>
      </c>
      <c r="E498" s="235" t="s">
        <v>965</v>
      </c>
      <c r="F498" s="235" t="s">
        <v>966</v>
      </c>
      <c r="G498" s="222"/>
      <c r="H498" s="222"/>
      <c r="I498" s="225"/>
      <c r="J498" s="236">
        <f>BK498</f>
        <v>0</v>
      </c>
      <c r="K498" s="222"/>
      <c r="L498" s="227"/>
      <c r="M498" s="228"/>
      <c r="N498" s="229"/>
      <c r="O498" s="229"/>
      <c r="P498" s="230">
        <f>SUM(P499:P522)</f>
        <v>0</v>
      </c>
      <c r="Q498" s="229"/>
      <c r="R498" s="230">
        <f>SUM(R499:R522)</f>
        <v>1.0051686499999999</v>
      </c>
      <c r="S498" s="229"/>
      <c r="T498" s="231">
        <f>SUM(T499:T522)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32" t="s">
        <v>89</v>
      </c>
      <c r="AT498" s="233" t="s">
        <v>78</v>
      </c>
      <c r="AU498" s="233" t="s">
        <v>87</v>
      </c>
      <c r="AY498" s="232" t="s">
        <v>125</v>
      </c>
      <c r="BK498" s="234">
        <f>SUM(BK499:BK522)</f>
        <v>0</v>
      </c>
    </row>
    <row r="499" s="2" customFormat="1" ht="21.75" customHeight="1">
      <c r="A499" s="39"/>
      <c r="B499" s="40"/>
      <c r="C499" s="237" t="s">
        <v>742</v>
      </c>
      <c r="D499" s="237" t="s">
        <v>128</v>
      </c>
      <c r="E499" s="238" t="s">
        <v>1790</v>
      </c>
      <c r="F499" s="239" t="s">
        <v>1791</v>
      </c>
      <c r="G499" s="240" t="s">
        <v>316</v>
      </c>
      <c r="H499" s="241">
        <v>125.63</v>
      </c>
      <c r="I499" s="242"/>
      <c r="J499" s="243">
        <f>ROUND(I499*H499,2)</f>
        <v>0</v>
      </c>
      <c r="K499" s="244"/>
      <c r="L499" s="45"/>
      <c r="M499" s="245" t="s">
        <v>1</v>
      </c>
      <c r="N499" s="246" t="s">
        <v>44</v>
      </c>
      <c r="O499" s="92"/>
      <c r="P499" s="247">
        <f>O499*H499</f>
        <v>0</v>
      </c>
      <c r="Q499" s="247">
        <v>0.00029999999999999997</v>
      </c>
      <c r="R499" s="247">
        <f>Q499*H499</f>
        <v>0.037688999999999993</v>
      </c>
      <c r="S499" s="247">
        <v>0</v>
      </c>
      <c r="T499" s="248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9" t="s">
        <v>322</v>
      </c>
      <c r="AT499" s="249" t="s">
        <v>128</v>
      </c>
      <c r="AU499" s="249" t="s">
        <v>89</v>
      </c>
      <c r="AY499" s="18" t="s">
        <v>125</v>
      </c>
      <c r="BE499" s="250">
        <f>IF(N499="základní",J499,0)</f>
        <v>0</v>
      </c>
      <c r="BF499" s="250">
        <f>IF(N499="snížená",J499,0)</f>
        <v>0</v>
      </c>
      <c r="BG499" s="250">
        <f>IF(N499="zákl. přenesená",J499,0)</f>
        <v>0</v>
      </c>
      <c r="BH499" s="250">
        <f>IF(N499="sníž. přenesená",J499,0)</f>
        <v>0</v>
      </c>
      <c r="BI499" s="250">
        <f>IF(N499="nulová",J499,0)</f>
        <v>0</v>
      </c>
      <c r="BJ499" s="18" t="s">
        <v>87</v>
      </c>
      <c r="BK499" s="250">
        <f>ROUND(I499*H499,2)</f>
        <v>0</v>
      </c>
      <c r="BL499" s="18" t="s">
        <v>322</v>
      </c>
      <c r="BM499" s="249" t="s">
        <v>1792</v>
      </c>
    </row>
    <row r="500" s="2" customFormat="1">
      <c r="A500" s="39"/>
      <c r="B500" s="40"/>
      <c r="C500" s="41"/>
      <c r="D500" s="251" t="s">
        <v>134</v>
      </c>
      <c r="E500" s="41"/>
      <c r="F500" s="252" t="s">
        <v>1793</v>
      </c>
      <c r="G500" s="41"/>
      <c r="H500" s="41"/>
      <c r="I500" s="145"/>
      <c r="J500" s="41"/>
      <c r="K500" s="41"/>
      <c r="L500" s="45"/>
      <c r="M500" s="253"/>
      <c r="N500" s="254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134</v>
      </c>
      <c r="AU500" s="18" t="s">
        <v>89</v>
      </c>
    </row>
    <row r="501" s="13" customFormat="1">
      <c r="A501" s="13"/>
      <c r="B501" s="255"/>
      <c r="C501" s="256"/>
      <c r="D501" s="251" t="s">
        <v>136</v>
      </c>
      <c r="E501" s="257" t="s">
        <v>1</v>
      </c>
      <c r="F501" s="258" t="s">
        <v>1794</v>
      </c>
      <c r="G501" s="256"/>
      <c r="H501" s="259">
        <v>125.63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5" t="s">
        <v>136</v>
      </c>
      <c r="AU501" s="265" t="s">
        <v>89</v>
      </c>
      <c r="AV501" s="13" t="s">
        <v>89</v>
      </c>
      <c r="AW501" s="13" t="s">
        <v>34</v>
      </c>
      <c r="AX501" s="13" t="s">
        <v>87</v>
      </c>
      <c r="AY501" s="265" t="s">
        <v>125</v>
      </c>
    </row>
    <row r="502" s="2" customFormat="1" ht="21.75" customHeight="1">
      <c r="A502" s="39"/>
      <c r="B502" s="40"/>
      <c r="C502" s="292" t="s">
        <v>747</v>
      </c>
      <c r="D502" s="292" t="s">
        <v>263</v>
      </c>
      <c r="E502" s="293" t="s">
        <v>1016</v>
      </c>
      <c r="F502" s="294" t="s">
        <v>1017</v>
      </c>
      <c r="G502" s="295" t="s">
        <v>316</v>
      </c>
      <c r="H502" s="296">
        <v>128.143</v>
      </c>
      <c r="I502" s="297"/>
      <c r="J502" s="298">
        <f>ROUND(I502*H502,2)</f>
        <v>0</v>
      </c>
      <c r="K502" s="299"/>
      <c r="L502" s="300"/>
      <c r="M502" s="301" t="s">
        <v>1</v>
      </c>
      <c r="N502" s="302" t="s">
        <v>44</v>
      </c>
      <c r="O502" s="92"/>
      <c r="P502" s="247">
        <f>O502*H502</f>
        <v>0</v>
      </c>
      <c r="Q502" s="247">
        <v>0.0028800000000000002</v>
      </c>
      <c r="R502" s="247">
        <f>Q502*H502</f>
        <v>0.36905184000000002</v>
      </c>
      <c r="S502" s="247">
        <v>0</v>
      </c>
      <c r="T502" s="248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9" t="s">
        <v>434</v>
      </c>
      <c r="AT502" s="249" t="s">
        <v>263</v>
      </c>
      <c r="AU502" s="249" t="s">
        <v>89</v>
      </c>
      <c r="AY502" s="18" t="s">
        <v>125</v>
      </c>
      <c r="BE502" s="250">
        <f>IF(N502="základní",J502,0)</f>
        <v>0</v>
      </c>
      <c r="BF502" s="250">
        <f>IF(N502="snížená",J502,0)</f>
        <v>0</v>
      </c>
      <c r="BG502" s="250">
        <f>IF(N502="zákl. přenesená",J502,0)</f>
        <v>0</v>
      </c>
      <c r="BH502" s="250">
        <f>IF(N502="sníž. přenesená",J502,0)</f>
        <v>0</v>
      </c>
      <c r="BI502" s="250">
        <f>IF(N502="nulová",J502,0)</f>
        <v>0</v>
      </c>
      <c r="BJ502" s="18" t="s">
        <v>87</v>
      </c>
      <c r="BK502" s="250">
        <f>ROUND(I502*H502,2)</f>
        <v>0</v>
      </c>
      <c r="BL502" s="18" t="s">
        <v>322</v>
      </c>
      <c r="BM502" s="249" t="s">
        <v>1795</v>
      </c>
    </row>
    <row r="503" s="2" customFormat="1">
      <c r="A503" s="39"/>
      <c r="B503" s="40"/>
      <c r="C503" s="41"/>
      <c r="D503" s="251" t="s">
        <v>134</v>
      </c>
      <c r="E503" s="41"/>
      <c r="F503" s="252" t="s">
        <v>1017</v>
      </c>
      <c r="G503" s="41"/>
      <c r="H503" s="41"/>
      <c r="I503" s="145"/>
      <c r="J503" s="41"/>
      <c r="K503" s="41"/>
      <c r="L503" s="45"/>
      <c r="M503" s="253"/>
      <c r="N503" s="254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134</v>
      </c>
      <c r="AU503" s="18" t="s">
        <v>89</v>
      </c>
    </row>
    <row r="504" s="13" customFormat="1">
      <c r="A504" s="13"/>
      <c r="B504" s="255"/>
      <c r="C504" s="256"/>
      <c r="D504" s="251" t="s">
        <v>136</v>
      </c>
      <c r="E504" s="257" t="s">
        <v>1</v>
      </c>
      <c r="F504" s="258" t="s">
        <v>1794</v>
      </c>
      <c r="G504" s="256"/>
      <c r="H504" s="259">
        <v>125.63</v>
      </c>
      <c r="I504" s="260"/>
      <c r="J504" s="256"/>
      <c r="K504" s="256"/>
      <c r="L504" s="261"/>
      <c r="M504" s="262"/>
      <c r="N504" s="263"/>
      <c r="O504" s="263"/>
      <c r="P504" s="263"/>
      <c r="Q504" s="263"/>
      <c r="R504" s="263"/>
      <c r="S504" s="263"/>
      <c r="T504" s="26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5" t="s">
        <v>136</v>
      </c>
      <c r="AU504" s="265" t="s">
        <v>89</v>
      </c>
      <c r="AV504" s="13" t="s">
        <v>89</v>
      </c>
      <c r="AW504" s="13" t="s">
        <v>34</v>
      </c>
      <c r="AX504" s="13" t="s">
        <v>87</v>
      </c>
      <c r="AY504" s="265" t="s">
        <v>125</v>
      </c>
    </row>
    <row r="505" s="13" customFormat="1">
      <c r="A505" s="13"/>
      <c r="B505" s="255"/>
      <c r="C505" s="256"/>
      <c r="D505" s="251" t="s">
        <v>136</v>
      </c>
      <c r="E505" s="256"/>
      <c r="F505" s="258" t="s">
        <v>1796</v>
      </c>
      <c r="G505" s="256"/>
      <c r="H505" s="259">
        <v>128.143</v>
      </c>
      <c r="I505" s="260"/>
      <c r="J505" s="256"/>
      <c r="K505" s="256"/>
      <c r="L505" s="261"/>
      <c r="M505" s="262"/>
      <c r="N505" s="263"/>
      <c r="O505" s="263"/>
      <c r="P505" s="263"/>
      <c r="Q505" s="263"/>
      <c r="R505" s="263"/>
      <c r="S505" s="263"/>
      <c r="T505" s="26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5" t="s">
        <v>136</v>
      </c>
      <c r="AU505" s="265" t="s">
        <v>89</v>
      </c>
      <c r="AV505" s="13" t="s">
        <v>89</v>
      </c>
      <c r="AW505" s="13" t="s">
        <v>4</v>
      </c>
      <c r="AX505" s="13" t="s">
        <v>87</v>
      </c>
      <c r="AY505" s="265" t="s">
        <v>125</v>
      </c>
    </row>
    <row r="506" s="2" customFormat="1" ht="21.75" customHeight="1">
      <c r="A506" s="39"/>
      <c r="B506" s="40"/>
      <c r="C506" s="292" t="s">
        <v>753</v>
      </c>
      <c r="D506" s="292" t="s">
        <v>263</v>
      </c>
      <c r="E506" s="293" t="s">
        <v>1026</v>
      </c>
      <c r="F506" s="294" t="s">
        <v>1027</v>
      </c>
      <c r="G506" s="295" t="s">
        <v>316</v>
      </c>
      <c r="H506" s="296">
        <v>128.143</v>
      </c>
      <c r="I506" s="297"/>
      <c r="J506" s="298">
        <f>ROUND(I506*H506,2)</f>
        <v>0</v>
      </c>
      <c r="K506" s="299"/>
      <c r="L506" s="300"/>
      <c r="M506" s="301" t="s">
        <v>1</v>
      </c>
      <c r="N506" s="302" t="s">
        <v>44</v>
      </c>
      <c r="O506" s="92"/>
      <c r="P506" s="247">
        <f>O506*H506</f>
        <v>0</v>
      </c>
      <c r="Q506" s="247">
        <v>0.0021700000000000001</v>
      </c>
      <c r="R506" s="247">
        <f>Q506*H506</f>
        <v>0.27807030999999999</v>
      </c>
      <c r="S506" s="247">
        <v>0</v>
      </c>
      <c r="T506" s="248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9" t="s">
        <v>434</v>
      </c>
      <c r="AT506" s="249" t="s">
        <v>263</v>
      </c>
      <c r="AU506" s="249" t="s">
        <v>89</v>
      </c>
      <c r="AY506" s="18" t="s">
        <v>125</v>
      </c>
      <c r="BE506" s="250">
        <f>IF(N506="základní",J506,0)</f>
        <v>0</v>
      </c>
      <c r="BF506" s="250">
        <f>IF(N506="snížená",J506,0)</f>
        <v>0</v>
      </c>
      <c r="BG506" s="250">
        <f>IF(N506="zákl. přenesená",J506,0)</f>
        <v>0</v>
      </c>
      <c r="BH506" s="250">
        <f>IF(N506="sníž. přenesená",J506,0)</f>
        <v>0</v>
      </c>
      <c r="BI506" s="250">
        <f>IF(N506="nulová",J506,0)</f>
        <v>0</v>
      </c>
      <c r="BJ506" s="18" t="s">
        <v>87</v>
      </c>
      <c r="BK506" s="250">
        <f>ROUND(I506*H506,2)</f>
        <v>0</v>
      </c>
      <c r="BL506" s="18" t="s">
        <v>322</v>
      </c>
      <c r="BM506" s="249" t="s">
        <v>1797</v>
      </c>
    </row>
    <row r="507" s="2" customFormat="1">
      <c r="A507" s="39"/>
      <c r="B507" s="40"/>
      <c r="C507" s="41"/>
      <c r="D507" s="251" t="s">
        <v>134</v>
      </c>
      <c r="E507" s="41"/>
      <c r="F507" s="252" t="s">
        <v>1027</v>
      </c>
      <c r="G507" s="41"/>
      <c r="H507" s="41"/>
      <c r="I507" s="145"/>
      <c r="J507" s="41"/>
      <c r="K507" s="41"/>
      <c r="L507" s="45"/>
      <c r="M507" s="253"/>
      <c r="N507" s="254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134</v>
      </c>
      <c r="AU507" s="18" t="s">
        <v>89</v>
      </c>
    </row>
    <row r="508" s="13" customFormat="1">
      <c r="A508" s="13"/>
      <c r="B508" s="255"/>
      <c r="C508" s="256"/>
      <c r="D508" s="251" t="s">
        <v>136</v>
      </c>
      <c r="E508" s="257" t="s">
        <v>1</v>
      </c>
      <c r="F508" s="258" t="s">
        <v>1794</v>
      </c>
      <c r="G508" s="256"/>
      <c r="H508" s="259">
        <v>125.63</v>
      </c>
      <c r="I508" s="260"/>
      <c r="J508" s="256"/>
      <c r="K508" s="256"/>
      <c r="L508" s="261"/>
      <c r="M508" s="262"/>
      <c r="N508" s="263"/>
      <c r="O508" s="263"/>
      <c r="P508" s="263"/>
      <c r="Q508" s="263"/>
      <c r="R508" s="263"/>
      <c r="S508" s="263"/>
      <c r="T508" s="26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5" t="s">
        <v>136</v>
      </c>
      <c r="AU508" s="265" t="s">
        <v>89</v>
      </c>
      <c r="AV508" s="13" t="s">
        <v>89</v>
      </c>
      <c r="AW508" s="13" t="s">
        <v>34</v>
      </c>
      <c r="AX508" s="13" t="s">
        <v>87</v>
      </c>
      <c r="AY508" s="265" t="s">
        <v>125</v>
      </c>
    </row>
    <row r="509" s="13" customFormat="1">
      <c r="A509" s="13"/>
      <c r="B509" s="255"/>
      <c r="C509" s="256"/>
      <c r="D509" s="251" t="s">
        <v>136</v>
      </c>
      <c r="E509" s="256"/>
      <c r="F509" s="258" t="s">
        <v>1796</v>
      </c>
      <c r="G509" s="256"/>
      <c r="H509" s="259">
        <v>128.143</v>
      </c>
      <c r="I509" s="260"/>
      <c r="J509" s="256"/>
      <c r="K509" s="256"/>
      <c r="L509" s="261"/>
      <c r="M509" s="262"/>
      <c r="N509" s="263"/>
      <c r="O509" s="263"/>
      <c r="P509" s="263"/>
      <c r="Q509" s="263"/>
      <c r="R509" s="263"/>
      <c r="S509" s="263"/>
      <c r="T509" s="26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5" t="s">
        <v>136</v>
      </c>
      <c r="AU509" s="265" t="s">
        <v>89</v>
      </c>
      <c r="AV509" s="13" t="s">
        <v>89</v>
      </c>
      <c r="AW509" s="13" t="s">
        <v>4</v>
      </c>
      <c r="AX509" s="13" t="s">
        <v>87</v>
      </c>
      <c r="AY509" s="265" t="s">
        <v>125</v>
      </c>
    </row>
    <row r="510" s="2" customFormat="1" ht="21.75" customHeight="1">
      <c r="A510" s="39"/>
      <c r="B510" s="40"/>
      <c r="C510" s="237" t="s">
        <v>758</v>
      </c>
      <c r="D510" s="237" t="s">
        <v>128</v>
      </c>
      <c r="E510" s="238" t="s">
        <v>968</v>
      </c>
      <c r="F510" s="239" t="s">
        <v>969</v>
      </c>
      <c r="G510" s="240" t="s">
        <v>316</v>
      </c>
      <c r="H510" s="241">
        <v>125.63</v>
      </c>
      <c r="I510" s="242"/>
      <c r="J510" s="243">
        <f>ROUND(I510*H510,2)</f>
        <v>0</v>
      </c>
      <c r="K510" s="244"/>
      <c r="L510" s="45"/>
      <c r="M510" s="245" t="s">
        <v>1</v>
      </c>
      <c r="N510" s="246" t="s">
        <v>44</v>
      </c>
      <c r="O510" s="92"/>
      <c r="P510" s="247">
        <f>O510*H510</f>
        <v>0</v>
      </c>
      <c r="Q510" s="247">
        <v>0</v>
      </c>
      <c r="R510" s="247">
        <f>Q510*H510</f>
        <v>0</v>
      </c>
      <c r="S510" s="247">
        <v>0</v>
      </c>
      <c r="T510" s="248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9" t="s">
        <v>322</v>
      </c>
      <c r="AT510" s="249" t="s">
        <v>128</v>
      </c>
      <c r="AU510" s="249" t="s">
        <v>89</v>
      </c>
      <c r="AY510" s="18" t="s">
        <v>125</v>
      </c>
      <c r="BE510" s="250">
        <f>IF(N510="základní",J510,0)</f>
        <v>0</v>
      </c>
      <c r="BF510" s="250">
        <f>IF(N510="snížená",J510,0)</f>
        <v>0</v>
      </c>
      <c r="BG510" s="250">
        <f>IF(N510="zákl. přenesená",J510,0)</f>
        <v>0</v>
      </c>
      <c r="BH510" s="250">
        <f>IF(N510="sníž. přenesená",J510,0)</f>
        <v>0</v>
      </c>
      <c r="BI510" s="250">
        <f>IF(N510="nulová",J510,0)</f>
        <v>0</v>
      </c>
      <c r="BJ510" s="18" t="s">
        <v>87</v>
      </c>
      <c r="BK510" s="250">
        <f>ROUND(I510*H510,2)</f>
        <v>0</v>
      </c>
      <c r="BL510" s="18" t="s">
        <v>322</v>
      </c>
      <c r="BM510" s="249" t="s">
        <v>970</v>
      </c>
    </row>
    <row r="511" s="2" customFormat="1">
      <c r="A511" s="39"/>
      <c r="B511" s="40"/>
      <c r="C511" s="41"/>
      <c r="D511" s="251" t="s">
        <v>134</v>
      </c>
      <c r="E511" s="41"/>
      <c r="F511" s="252" t="s">
        <v>971</v>
      </c>
      <c r="G511" s="41"/>
      <c r="H511" s="41"/>
      <c r="I511" s="145"/>
      <c r="J511" s="41"/>
      <c r="K511" s="41"/>
      <c r="L511" s="45"/>
      <c r="M511" s="253"/>
      <c r="N511" s="254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134</v>
      </c>
      <c r="AU511" s="18" t="s">
        <v>89</v>
      </c>
    </row>
    <row r="512" s="13" customFormat="1">
      <c r="A512" s="13"/>
      <c r="B512" s="255"/>
      <c r="C512" s="256"/>
      <c r="D512" s="251" t="s">
        <v>136</v>
      </c>
      <c r="E512" s="257" t="s">
        <v>1</v>
      </c>
      <c r="F512" s="258" t="s">
        <v>1763</v>
      </c>
      <c r="G512" s="256"/>
      <c r="H512" s="259">
        <v>101.38</v>
      </c>
      <c r="I512" s="260"/>
      <c r="J512" s="256"/>
      <c r="K512" s="256"/>
      <c r="L512" s="261"/>
      <c r="M512" s="262"/>
      <c r="N512" s="263"/>
      <c r="O512" s="263"/>
      <c r="P512" s="263"/>
      <c r="Q512" s="263"/>
      <c r="R512" s="263"/>
      <c r="S512" s="263"/>
      <c r="T512" s="26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5" t="s">
        <v>136</v>
      </c>
      <c r="AU512" s="265" t="s">
        <v>89</v>
      </c>
      <c r="AV512" s="13" t="s">
        <v>89</v>
      </c>
      <c r="AW512" s="13" t="s">
        <v>34</v>
      </c>
      <c r="AX512" s="13" t="s">
        <v>79</v>
      </c>
      <c r="AY512" s="265" t="s">
        <v>125</v>
      </c>
    </row>
    <row r="513" s="13" customFormat="1">
      <c r="A513" s="13"/>
      <c r="B513" s="255"/>
      <c r="C513" s="256"/>
      <c r="D513" s="251" t="s">
        <v>136</v>
      </c>
      <c r="E513" s="257" t="s">
        <v>1</v>
      </c>
      <c r="F513" s="258" t="s">
        <v>1764</v>
      </c>
      <c r="G513" s="256"/>
      <c r="H513" s="259">
        <v>24.25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5" t="s">
        <v>136</v>
      </c>
      <c r="AU513" s="265" t="s">
        <v>89</v>
      </c>
      <c r="AV513" s="13" t="s">
        <v>89</v>
      </c>
      <c r="AW513" s="13" t="s">
        <v>34</v>
      </c>
      <c r="AX513" s="13" t="s">
        <v>79</v>
      </c>
      <c r="AY513" s="265" t="s">
        <v>125</v>
      </c>
    </row>
    <row r="514" s="14" customFormat="1">
      <c r="A514" s="14"/>
      <c r="B514" s="266"/>
      <c r="C514" s="267"/>
      <c r="D514" s="251" t="s">
        <v>136</v>
      </c>
      <c r="E514" s="268" t="s">
        <v>1</v>
      </c>
      <c r="F514" s="269" t="s">
        <v>167</v>
      </c>
      <c r="G514" s="267"/>
      <c r="H514" s="270">
        <v>125.63</v>
      </c>
      <c r="I514" s="271"/>
      <c r="J514" s="267"/>
      <c r="K514" s="267"/>
      <c r="L514" s="272"/>
      <c r="M514" s="273"/>
      <c r="N514" s="274"/>
      <c r="O514" s="274"/>
      <c r="P514" s="274"/>
      <c r="Q514" s="274"/>
      <c r="R514" s="274"/>
      <c r="S514" s="274"/>
      <c r="T514" s="27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6" t="s">
        <v>136</v>
      </c>
      <c r="AU514" s="276" t="s">
        <v>89</v>
      </c>
      <c r="AV514" s="14" t="s">
        <v>132</v>
      </c>
      <c r="AW514" s="14" t="s">
        <v>34</v>
      </c>
      <c r="AX514" s="14" t="s">
        <v>87</v>
      </c>
      <c r="AY514" s="276" t="s">
        <v>125</v>
      </c>
    </row>
    <row r="515" s="2" customFormat="1" ht="21.75" customHeight="1">
      <c r="A515" s="39"/>
      <c r="B515" s="40"/>
      <c r="C515" s="292" t="s">
        <v>764</v>
      </c>
      <c r="D515" s="292" t="s">
        <v>263</v>
      </c>
      <c r="E515" s="293" t="s">
        <v>990</v>
      </c>
      <c r="F515" s="294" t="s">
        <v>991</v>
      </c>
      <c r="G515" s="295" t="s">
        <v>316</v>
      </c>
      <c r="H515" s="296">
        <v>128.143</v>
      </c>
      <c r="I515" s="297"/>
      <c r="J515" s="298">
        <f>ROUND(I515*H515,2)</f>
        <v>0</v>
      </c>
      <c r="K515" s="299"/>
      <c r="L515" s="300"/>
      <c r="M515" s="301" t="s">
        <v>1</v>
      </c>
      <c r="N515" s="302" t="s">
        <v>44</v>
      </c>
      <c r="O515" s="92"/>
      <c r="P515" s="247">
        <f>O515*H515</f>
        <v>0</v>
      </c>
      <c r="Q515" s="247">
        <v>0.0025000000000000001</v>
      </c>
      <c r="R515" s="247">
        <f>Q515*H515</f>
        <v>0.32035750000000002</v>
      </c>
      <c r="S515" s="247">
        <v>0</v>
      </c>
      <c r="T515" s="248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9" t="s">
        <v>434</v>
      </c>
      <c r="AT515" s="249" t="s">
        <v>263</v>
      </c>
      <c r="AU515" s="249" t="s">
        <v>89</v>
      </c>
      <c r="AY515" s="18" t="s">
        <v>125</v>
      </c>
      <c r="BE515" s="250">
        <f>IF(N515="základní",J515,0)</f>
        <v>0</v>
      </c>
      <c r="BF515" s="250">
        <f>IF(N515="snížená",J515,0)</f>
        <v>0</v>
      </c>
      <c r="BG515" s="250">
        <f>IF(N515="zákl. přenesená",J515,0)</f>
        <v>0</v>
      </c>
      <c r="BH515" s="250">
        <f>IF(N515="sníž. přenesená",J515,0)</f>
        <v>0</v>
      </c>
      <c r="BI515" s="250">
        <f>IF(N515="nulová",J515,0)</f>
        <v>0</v>
      </c>
      <c r="BJ515" s="18" t="s">
        <v>87</v>
      </c>
      <c r="BK515" s="250">
        <f>ROUND(I515*H515,2)</f>
        <v>0</v>
      </c>
      <c r="BL515" s="18" t="s">
        <v>322</v>
      </c>
      <c r="BM515" s="249" t="s">
        <v>1798</v>
      </c>
    </row>
    <row r="516" s="2" customFormat="1">
      <c r="A516" s="39"/>
      <c r="B516" s="40"/>
      <c r="C516" s="41"/>
      <c r="D516" s="251" t="s">
        <v>134</v>
      </c>
      <c r="E516" s="41"/>
      <c r="F516" s="252" t="s">
        <v>991</v>
      </c>
      <c r="G516" s="41"/>
      <c r="H516" s="41"/>
      <c r="I516" s="145"/>
      <c r="J516" s="41"/>
      <c r="K516" s="41"/>
      <c r="L516" s="45"/>
      <c r="M516" s="253"/>
      <c r="N516" s="254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134</v>
      </c>
      <c r="AU516" s="18" t="s">
        <v>89</v>
      </c>
    </row>
    <row r="517" s="13" customFormat="1">
      <c r="A517" s="13"/>
      <c r="B517" s="255"/>
      <c r="C517" s="256"/>
      <c r="D517" s="251" t="s">
        <v>136</v>
      </c>
      <c r="E517" s="257" t="s">
        <v>1</v>
      </c>
      <c r="F517" s="258" t="s">
        <v>1763</v>
      </c>
      <c r="G517" s="256"/>
      <c r="H517" s="259">
        <v>101.38</v>
      </c>
      <c r="I517" s="260"/>
      <c r="J517" s="256"/>
      <c r="K517" s="256"/>
      <c r="L517" s="261"/>
      <c r="M517" s="262"/>
      <c r="N517" s="263"/>
      <c r="O517" s="263"/>
      <c r="P517" s="263"/>
      <c r="Q517" s="263"/>
      <c r="R517" s="263"/>
      <c r="S517" s="263"/>
      <c r="T517" s="26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5" t="s">
        <v>136</v>
      </c>
      <c r="AU517" s="265" t="s">
        <v>89</v>
      </c>
      <c r="AV517" s="13" t="s">
        <v>89</v>
      </c>
      <c r="AW517" s="13" t="s">
        <v>34</v>
      </c>
      <c r="AX517" s="13" t="s">
        <v>79</v>
      </c>
      <c r="AY517" s="265" t="s">
        <v>125</v>
      </c>
    </row>
    <row r="518" s="13" customFormat="1">
      <c r="A518" s="13"/>
      <c r="B518" s="255"/>
      <c r="C518" s="256"/>
      <c r="D518" s="251" t="s">
        <v>136</v>
      </c>
      <c r="E518" s="257" t="s">
        <v>1</v>
      </c>
      <c r="F518" s="258" t="s">
        <v>1764</v>
      </c>
      <c r="G518" s="256"/>
      <c r="H518" s="259">
        <v>24.25</v>
      </c>
      <c r="I518" s="260"/>
      <c r="J518" s="256"/>
      <c r="K518" s="256"/>
      <c r="L518" s="261"/>
      <c r="M518" s="262"/>
      <c r="N518" s="263"/>
      <c r="O518" s="263"/>
      <c r="P518" s="263"/>
      <c r="Q518" s="263"/>
      <c r="R518" s="263"/>
      <c r="S518" s="263"/>
      <c r="T518" s="26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5" t="s">
        <v>136</v>
      </c>
      <c r="AU518" s="265" t="s">
        <v>89</v>
      </c>
      <c r="AV518" s="13" t="s">
        <v>89</v>
      </c>
      <c r="AW518" s="13" t="s">
        <v>34</v>
      </c>
      <c r="AX518" s="13" t="s">
        <v>79</v>
      </c>
      <c r="AY518" s="265" t="s">
        <v>125</v>
      </c>
    </row>
    <row r="519" s="14" customFormat="1">
      <c r="A519" s="14"/>
      <c r="B519" s="266"/>
      <c r="C519" s="267"/>
      <c r="D519" s="251" t="s">
        <v>136</v>
      </c>
      <c r="E519" s="268" t="s">
        <v>1</v>
      </c>
      <c r="F519" s="269" t="s">
        <v>167</v>
      </c>
      <c r="G519" s="267"/>
      <c r="H519" s="270">
        <v>125.63</v>
      </c>
      <c r="I519" s="271"/>
      <c r="J519" s="267"/>
      <c r="K519" s="267"/>
      <c r="L519" s="272"/>
      <c r="M519" s="273"/>
      <c r="N519" s="274"/>
      <c r="O519" s="274"/>
      <c r="P519" s="274"/>
      <c r="Q519" s="274"/>
      <c r="R519" s="274"/>
      <c r="S519" s="274"/>
      <c r="T519" s="27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6" t="s">
        <v>136</v>
      </c>
      <c r="AU519" s="276" t="s">
        <v>89</v>
      </c>
      <c r="AV519" s="14" t="s">
        <v>132</v>
      </c>
      <c r="AW519" s="14" t="s">
        <v>34</v>
      </c>
      <c r="AX519" s="14" t="s">
        <v>87</v>
      </c>
      <c r="AY519" s="276" t="s">
        <v>125</v>
      </c>
    </row>
    <row r="520" s="13" customFormat="1">
      <c r="A520" s="13"/>
      <c r="B520" s="255"/>
      <c r="C520" s="256"/>
      <c r="D520" s="251" t="s">
        <v>136</v>
      </c>
      <c r="E520" s="256"/>
      <c r="F520" s="258" t="s">
        <v>1796</v>
      </c>
      <c r="G520" s="256"/>
      <c r="H520" s="259">
        <v>128.143</v>
      </c>
      <c r="I520" s="260"/>
      <c r="J520" s="256"/>
      <c r="K520" s="256"/>
      <c r="L520" s="261"/>
      <c r="M520" s="262"/>
      <c r="N520" s="263"/>
      <c r="O520" s="263"/>
      <c r="P520" s="263"/>
      <c r="Q520" s="263"/>
      <c r="R520" s="263"/>
      <c r="S520" s="263"/>
      <c r="T520" s="26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5" t="s">
        <v>136</v>
      </c>
      <c r="AU520" s="265" t="s">
        <v>89</v>
      </c>
      <c r="AV520" s="13" t="s">
        <v>89</v>
      </c>
      <c r="AW520" s="13" t="s">
        <v>4</v>
      </c>
      <c r="AX520" s="13" t="s">
        <v>87</v>
      </c>
      <c r="AY520" s="265" t="s">
        <v>125</v>
      </c>
    </row>
    <row r="521" s="2" customFormat="1" ht="21.75" customHeight="1">
      <c r="A521" s="39"/>
      <c r="B521" s="40"/>
      <c r="C521" s="237" t="s">
        <v>770</v>
      </c>
      <c r="D521" s="237" t="s">
        <v>128</v>
      </c>
      <c r="E521" s="238" t="s">
        <v>1030</v>
      </c>
      <c r="F521" s="239" t="s">
        <v>1031</v>
      </c>
      <c r="G521" s="240" t="s">
        <v>142</v>
      </c>
      <c r="H521" s="241">
        <v>1.0049999999999999</v>
      </c>
      <c r="I521" s="242"/>
      <c r="J521" s="243">
        <f>ROUND(I521*H521,2)</f>
        <v>0</v>
      </c>
      <c r="K521" s="244"/>
      <c r="L521" s="45"/>
      <c r="M521" s="245" t="s">
        <v>1</v>
      </c>
      <c r="N521" s="246" t="s">
        <v>44</v>
      </c>
      <c r="O521" s="92"/>
      <c r="P521" s="247">
        <f>O521*H521</f>
        <v>0</v>
      </c>
      <c r="Q521" s="247">
        <v>0</v>
      </c>
      <c r="R521" s="247">
        <f>Q521*H521</f>
        <v>0</v>
      </c>
      <c r="S521" s="247">
        <v>0</v>
      </c>
      <c r="T521" s="248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9" t="s">
        <v>322</v>
      </c>
      <c r="AT521" s="249" t="s">
        <v>128</v>
      </c>
      <c r="AU521" s="249" t="s">
        <v>89</v>
      </c>
      <c r="AY521" s="18" t="s">
        <v>125</v>
      </c>
      <c r="BE521" s="250">
        <f>IF(N521="základní",J521,0)</f>
        <v>0</v>
      </c>
      <c r="BF521" s="250">
        <f>IF(N521="snížená",J521,0)</f>
        <v>0</v>
      </c>
      <c r="BG521" s="250">
        <f>IF(N521="zákl. přenesená",J521,0)</f>
        <v>0</v>
      </c>
      <c r="BH521" s="250">
        <f>IF(N521="sníž. přenesená",J521,0)</f>
        <v>0</v>
      </c>
      <c r="BI521" s="250">
        <f>IF(N521="nulová",J521,0)</f>
        <v>0</v>
      </c>
      <c r="BJ521" s="18" t="s">
        <v>87</v>
      </c>
      <c r="BK521" s="250">
        <f>ROUND(I521*H521,2)</f>
        <v>0</v>
      </c>
      <c r="BL521" s="18" t="s">
        <v>322</v>
      </c>
      <c r="BM521" s="249" t="s">
        <v>1032</v>
      </c>
    </row>
    <row r="522" s="2" customFormat="1">
      <c r="A522" s="39"/>
      <c r="B522" s="40"/>
      <c r="C522" s="41"/>
      <c r="D522" s="251" t="s">
        <v>134</v>
      </c>
      <c r="E522" s="41"/>
      <c r="F522" s="252" t="s">
        <v>1033</v>
      </c>
      <c r="G522" s="41"/>
      <c r="H522" s="41"/>
      <c r="I522" s="145"/>
      <c r="J522" s="41"/>
      <c r="K522" s="41"/>
      <c r="L522" s="45"/>
      <c r="M522" s="253"/>
      <c r="N522" s="254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134</v>
      </c>
      <c r="AU522" s="18" t="s">
        <v>89</v>
      </c>
    </row>
    <row r="523" s="12" customFormat="1" ht="22.8" customHeight="1">
      <c r="A523" s="12"/>
      <c r="B523" s="221"/>
      <c r="C523" s="222"/>
      <c r="D523" s="223" t="s">
        <v>78</v>
      </c>
      <c r="E523" s="235" t="s">
        <v>1034</v>
      </c>
      <c r="F523" s="235" t="s">
        <v>1035</v>
      </c>
      <c r="G523" s="222"/>
      <c r="H523" s="222"/>
      <c r="I523" s="225"/>
      <c r="J523" s="236">
        <f>BK523</f>
        <v>0</v>
      </c>
      <c r="K523" s="222"/>
      <c r="L523" s="227"/>
      <c r="M523" s="228"/>
      <c r="N523" s="229"/>
      <c r="O523" s="229"/>
      <c r="P523" s="230">
        <f>SUM(P524:P525)</f>
        <v>0</v>
      </c>
      <c r="Q523" s="229"/>
      <c r="R523" s="230">
        <f>SUM(R524:R525)</f>
        <v>0</v>
      </c>
      <c r="S523" s="229"/>
      <c r="T523" s="231">
        <f>SUM(T524:T525)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32" t="s">
        <v>89</v>
      </c>
      <c r="AT523" s="233" t="s">
        <v>78</v>
      </c>
      <c r="AU523" s="233" t="s">
        <v>87</v>
      </c>
      <c r="AY523" s="232" t="s">
        <v>125</v>
      </c>
      <c r="BK523" s="234">
        <f>SUM(BK524:BK525)</f>
        <v>0</v>
      </c>
    </row>
    <row r="524" s="2" customFormat="1" ht="16.5" customHeight="1">
      <c r="A524" s="39"/>
      <c r="B524" s="40"/>
      <c r="C524" s="237" t="s">
        <v>779</v>
      </c>
      <c r="D524" s="237" t="s">
        <v>128</v>
      </c>
      <c r="E524" s="238" t="s">
        <v>1037</v>
      </c>
      <c r="F524" s="239" t="s">
        <v>1038</v>
      </c>
      <c r="G524" s="240" t="s">
        <v>1039</v>
      </c>
      <c r="H524" s="241">
        <v>1</v>
      </c>
      <c r="I524" s="242"/>
      <c r="J524" s="243">
        <f>ROUND(I524*H524,2)</f>
        <v>0</v>
      </c>
      <c r="K524" s="244"/>
      <c r="L524" s="45"/>
      <c r="M524" s="245" t="s">
        <v>1</v>
      </c>
      <c r="N524" s="246" t="s">
        <v>44</v>
      </c>
      <c r="O524" s="92"/>
      <c r="P524" s="247">
        <f>O524*H524</f>
        <v>0</v>
      </c>
      <c r="Q524" s="247">
        <v>0</v>
      </c>
      <c r="R524" s="247">
        <f>Q524*H524</f>
        <v>0</v>
      </c>
      <c r="S524" s="247">
        <v>0</v>
      </c>
      <c r="T524" s="248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9" t="s">
        <v>322</v>
      </c>
      <c r="AT524" s="249" t="s">
        <v>128</v>
      </c>
      <c r="AU524" s="249" t="s">
        <v>89</v>
      </c>
      <c r="AY524" s="18" t="s">
        <v>125</v>
      </c>
      <c r="BE524" s="250">
        <f>IF(N524="základní",J524,0)</f>
        <v>0</v>
      </c>
      <c r="BF524" s="250">
        <f>IF(N524="snížená",J524,0)</f>
        <v>0</v>
      </c>
      <c r="BG524" s="250">
        <f>IF(N524="zákl. přenesená",J524,0)</f>
        <v>0</v>
      </c>
      <c r="BH524" s="250">
        <f>IF(N524="sníž. přenesená",J524,0)</f>
        <v>0</v>
      </c>
      <c r="BI524" s="250">
        <f>IF(N524="nulová",J524,0)</f>
        <v>0</v>
      </c>
      <c r="BJ524" s="18" t="s">
        <v>87</v>
      </c>
      <c r="BK524" s="250">
        <f>ROUND(I524*H524,2)</f>
        <v>0</v>
      </c>
      <c r="BL524" s="18" t="s">
        <v>322</v>
      </c>
      <c r="BM524" s="249" t="s">
        <v>1799</v>
      </c>
    </row>
    <row r="525" s="2" customFormat="1">
      <c r="A525" s="39"/>
      <c r="B525" s="40"/>
      <c r="C525" s="41"/>
      <c r="D525" s="251" t="s">
        <v>134</v>
      </c>
      <c r="E525" s="41"/>
      <c r="F525" s="252" t="s">
        <v>1038</v>
      </c>
      <c r="G525" s="41"/>
      <c r="H525" s="41"/>
      <c r="I525" s="145"/>
      <c r="J525" s="41"/>
      <c r="K525" s="41"/>
      <c r="L525" s="45"/>
      <c r="M525" s="253"/>
      <c r="N525" s="254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134</v>
      </c>
      <c r="AU525" s="18" t="s">
        <v>89</v>
      </c>
    </row>
    <row r="526" s="12" customFormat="1" ht="22.8" customHeight="1">
      <c r="A526" s="12"/>
      <c r="B526" s="221"/>
      <c r="C526" s="222"/>
      <c r="D526" s="223" t="s">
        <v>78</v>
      </c>
      <c r="E526" s="235" t="s">
        <v>1047</v>
      </c>
      <c r="F526" s="235" t="s">
        <v>1048</v>
      </c>
      <c r="G526" s="222"/>
      <c r="H526" s="222"/>
      <c r="I526" s="225"/>
      <c r="J526" s="236">
        <f>BK526</f>
        <v>0</v>
      </c>
      <c r="K526" s="222"/>
      <c r="L526" s="227"/>
      <c r="M526" s="228"/>
      <c r="N526" s="229"/>
      <c r="O526" s="229"/>
      <c r="P526" s="230">
        <f>SUM(P527:P528)</f>
        <v>0</v>
      </c>
      <c r="Q526" s="229"/>
      <c r="R526" s="230">
        <f>SUM(R527:R528)</f>
        <v>0</v>
      </c>
      <c r="S526" s="229"/>
      <c r="T526" s="231">
        <f>SUM(T527:T528)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32" t="s">
        <v>89</v>
      </c>
      <c r="AT526" s="233" t="s">
        <v>78</v>
      </c>
      <c r="AU526" s="233" t="s">
        <v>87</v>
      </c>
      <c r="AY526" s="232" t="s">
        <v>125</v>
      </c>
      <c r="BK526" s="234">
        <f>SUM(BK527:BK528)</f>
        <v>0</v>
      </c>
    </row>
    <row r="527" s="2" customFormat="1" ht="16.5" customHeight="1">
      <c r="A527" s="39"/>
      <c r="B527" s="40"/>
      <c r="C527" s="237" t="s">
        <v>786</v>
      </c>
      <c r="D527" s="237" t="s">
        <v>128</v>
      </c>
      <c r="E527" s="238" t="s">
        <v>1050</v>
      </c>
      <c r="F527" s="239" t="s">
        <v>1051</v>
      </c>
      <c r="G527" s="240" t="s">
        <v>1039</v>
      </c>
      <c r="H527" s="241">
        <v>1</v>
      </c>
      <c r="I527" s="242"/>
      <c r="J527" s="243">
        <f>ROUND(I527*H527,2)</f>
        <v>0</v>
      </c>
      <c r="K527" s="244"/>
      <c r="L527" s="45"/>
      <c r="M527" s="245" t="s">
        <v>1</v>
      </c>
      <c r="N527" s="246" t="s">
        <v>44</v>
      </c>
      <c r="O527" s="92"/>
      <c r="P527" s="247">
        <f>O527*H527</f>
        <v>0</v>
      </c>
      <c r="Q527" s="247">
        <v>0</v>
      </c>
      <c r="R527" s="247">
        <f>Q527*H527</f>
        <v>0</v>
      </c>
      <c r="S527" s="247">
        <v>0</v>
      </c>
      <c r="T527" s="248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9" t="s">
        <v>132</v>
      </c>
      <c r="AT527" s="249" t="s">
        <v>128</v>
      </c>
      <c r="AU527" s="249" t="s">
        <v>89</v>
      </c>
      <c r="AY527" s="18" t="s">
        <v>125</v>
      </c>
      <c r="BE527" s="250">
        <f>IF(N527="základní",J527,0)</f>
        <v>0</v>
      </c>
      <c r="BF527" s="250">
        <f>IF(N527="snížená",J527,0)</f>
        <v>0</v>
      </c>
      <c r="BG527" s="250">
        <f>IF(N527="zákl. přenesená",J527,0)</f>
        <v>0</v>
      </c>
      <c r="BH527" s="250">
        <f>IF(N527="sníž. přenesená",J527,0)</f>
        <v>0</v>
      </c>
      <c r="BI527" s="250">
        <f>IF(N527="nulová",J527,0)</f>
        <v>0</v>
      </c>
      <c r="BJ527" s="18" t="s">
        <v>87</v>
      </c>
      <c r="BK527" s="250">
        <f>ROUND(I527*H527,2)</f>
        <v>0</v>
      </c>
      <c r="BL527" s="18" t="s">
        <v>132</v>
      </c>
      <c r="BM527" s="249" t="s">
        <v>1800</v>
      </c>
    </row>
    <row r="528" s="2" customFormat="1">
      <c r="A528" s="39"/>
      <c r="B528" s="40"/>
      <c r="C528" s="41"/>
      <c r="D528" s="251" t="s">
        <v>134</v>
      </c>
      <c r="E528" s="41"/>
      <c r="F528" s="252" t="s">
        <v>1051</v>
      </c>
      <c r="G528" s="41"/>
      <c r="H528" s="41"/>
      <c r="I528" s="145"/>
      <c r="J528" s="41"/>
      <c r="K528" s="41"/>
      <c r="L528" s="45"/>
      <c r="M528" s="253"/>
      <c r="N528" s="254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134</v>
      </c>
      <c r="AU528" s="18" t="s">
        <v>89</v>
      </c>
    </row>
    <row r="529" s="12" customFormat="1" ht="22.8" customHeight="1">
      <c r="A529" s="12"/>
      <c r="B529" s="221"/>
      <c r="C529" s="222"/>
      <c r="D529" s="223" t="s">
        <v>78</v>
      </c>
      <c r="E529" s="235" t="s">
        <v>1053</v>
      </c>
      <c r="F529" s="235" t="s">
        <v>1054</v>
      </c>
      <c r="G529" s="222"/>
      <c r="H529" s="222"/>
      <c r="I529" s="225"/>
      <c r="J529" s="236">
        <f>BK529</f>
        <v>0</v>
      </c>
      <c r="K529" s="222"/>
      <c r="L529" s="227"/>
      <c r="M529" s="228"/>
      <c r="N529" s="229"/>
      <c r="O529" s="229"/>
      <c r="P529" s="230">
        <f>SUM(P530:P531)</f>
        <v>0</v>
      </c>
      <c r="Q529" s="229"/>
      <c r="R529" s="230">
        <f>SUM(R530:R531)</f>
        <v>0</v>
      </c>
      <c r="S529" s="229"/>
      <c r="T529" s="231">
        <f>SUM(T530:T531)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32" t="s">
        <v>89</v>
      </c>
      <c r="AT529" s="233" t="s">
        <v>78</v>
      </c>
      <c r="AU529" s="233" t="s">
        <v>87</v>
      </c>
      <c r="AY529" s="232" t="s">
        <v>125</v>
      </c>
      <c r="BK529" s="234">
        <f>SUM(BK530:BK531)</f>
        <v>0</v>
      </c>
    </row>
    <row r="530" s="2" customFormat="1" ht="16.5" customHeight="1">
      <c r="A530" s="39"/>
      <c r="B530" s="40"/>
      <c r="C530" s="237" t="s">
        <v>791</v>
      </c>
      <c r="D530" s="237" t="s">
        <v>128</v>
      </c>
      <c r="E530" s="238" t="s">
        <v>1056</v>
      </c>
      <c r="F530" s="239" t="s">
        <v>1057</v>
      </c>
      <c r="G530" s="240" t="s">
        <v>1039</v>
      </c>
      <c r="H530" s="241">
        <v>1</v>
      </c>
      <c r="I530" s="242"/>
      <c r="J530" s="243">
        <f>ROUND(I530*H530,2)</f>
        <v>0</v>
      </c>
      <c r="K530" s="244"/>
      <c r="L530" s="45"/>
      <c r="M530" s="245" t="s">
        <v>1</v>
      </c>
      <c r="N530" s="246" t="s">
        <v>44</v>
      </c>
      <c r="O530" s="92"/>
      <c r="P530" s="247">
        <f>O530*H530</f>
        <v>0</v>
      </c>
      <c r="Q530" s="247">
        <v>0</v>
      </c>
      <c r="R530" s="247">
        <f>Q530*H530</f>
        <v>0</v>
      </c>
      <c r="S530" s="247">
        <v>0</v>
      </c>
      <c r="T530" s="248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9" t="s">
        <v>322</v>
      </c>
      <c r="AT530" s="249" t="s">
        <v>128</v>
      </c>
      <c r="AU530" s="249" t="s">
        <v>89</v>
      </c>
      <c r="AY530" s="18" t="s">
        <v>125</v>
      </c>
      <c r="BE530" s="250">
        <f>IF(N530="základní",J530,0)</f>
        <v>0</v>
      </c>
      <c r="BF530" s="250">
        <f>IF(N530="snížená",J530,0)</f>
        <v>0</v>
      </c>
      <c r="BG530" s="250">
        <f>IF(N530="zákl. přenesená",J530,0)</f>
        <v>0</v>
      </c>
      <c r="BH530" s="250">
        <f>IF(N530="sníž. přenesená",J530,0)</f>
        <v>0</v>
      </c>
      <c r="BI530" s="250">
        <f>IF(N530="nulová",J530,0)</f>
        <v>0</v>
      </c>
      <c r="BJ530" s="18" t="s">
        <v>87</v>
      </c>
      <c r="BK530" s="250">
        <f>ROUND(I530*H530,2)</f>
        <v>0</v>
      </c>
      <c r="BL530" s="18" t="s">
        <v>322</v>
      </c>
      <c r="BM530" s="249" t="s">
        <v>1801</v>
      </c>
    </row>
    <row r="531" s="2" customFormat="1">
      <c r="A531" s="39"/>
      <c r="B531" s="40"/>
      <c r="C531" s="41"/>
      <c r="D531" s="251" t="s">
        <v>134</v>
      </c>
      <c r="E531" s="41"/>
      <c r="F531" s="252" t="s">
        <v>1057</v>
      </c>
      <c r="G531" s="41"/>
      <c r="H531" s="41"/>
      <c r="I531" s="145"/>
      <c r="J531" s="41"/>
      <c r="K531" s="41"/>
      <c r="L531" s="45"/>
      <c r="M531" s="253"/>
      <c r="N531" s="254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134</v>
      </c>
      <c r="AU531" s="18" t="s">
        <v>89</v>
      </c>
    </row>
    <row r="532" s="12" customFormat="1" ht="22.8" customHeight="1">
      <c r="A532" s="12"/>
      <c r="B532" s="221"/>
      <c r="C532" s="222"/>
      <c r="D532" s="223" t="s">
        <v>78</v>
      </c>
      <c r="E532" s="235" t="s">
        <v>1059</v>
      </c>
      <c r="F532" s="235" t="s">
        <v>1060</v>
      </c>
      <c r="G532" s="222"/>
      <c r="H532" s="222"/>
      <c r="I532" s="225"/>
      <c r="J532" s="236">
        <f>BK532</f>
        <v>0</v>
      </c>
      <c r="K532" s="222"/>
      <c r="L532" s="227"/>
      <c r="M532" s="228"/>
      <c r="N532" s="229"/>
      <c r="O532" s="229"/>
      <c r="P532" s="230">
        <f>SUM(P533:P534)</f>
        <v>0</v>
      </c>
      <c r="Q532" s="229"/>
      <c r="R532" s="230">
        <f>SUM(R533:R534)</f>
        <v>0</v>
      </c>
      <c r="S532" s="229"/>
      <c r="T532" s="231">
        <f>SUM(T533:T534)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32" t="s">
        <v>89</v>
      </c>
      <c r="AT532" s="233" t="s">
        <v>78</v>
      </c>
      <c r="AU532" s="233" t="s">
        <v>87</v>
      </c>
      <c r="AY532" s="232" t="s">
        <v>125</v>
      </c>
      <c r="BK532" s="234">
        <f>SUM(BK533:BK534)</f>
        <v>0</v>
      </c>
    </row>
    <row r="533" s="2" customFormat="1" ht="16.5" customHeight="1">
      <c r="A533" s="39"/>
      <c r="B533" s="40"/>
      <c r="C533" s="237" t="s">
        <v>796</v>
      </c>
      <c r="D533" s="237" t="s">
        <v>128</v>
      </c>
      <c r="E533" s="238" t="s">
        <v>1062</v>
      </c>
      <c r="F533" s="239" t="s">
        <v>1063</v>
      </c>
      <c r="G533" s="240" t="s">
        <v>1039</v>
      </c>
      <c r="H533" s="241">
        <v>1</v>
      </c>
      <c r="I533" s="242"/>
      <c r="J533" s="243">
        <f>ROUND(I533*H533,2)</f>
        <v>0</v>
      </c>
      <c r="K533" s="244"/>
      <c r="L533" s="45"/>
      <c r="M533" s="245" t="s">
        <v>1</v>
      </c>
      <c r="N533" s="246" t="s">
        <v>44</v>
      </c>
      <c r="O533" s="92"/>
      <c r="P533" s="247">
        <f>O533*H533</f>
        <v>0</v>
      </c>
      <c r="Q533" s="247">
        <v>0</v>
      </c>
      <c r="R533" s="247">
        <f>Q533*H533</f>
        <v>0</v>
      </c>
      <c r="S533" s="247">
        <v>0</v>
      </c>
      <c r="T533" s="248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9" t="s">
        <v>322</v>
      </c>
      <c r="AT533" s="249" t="s">
        <v>128</v>
      </c>
      <c r="AU533" s="249" t="s">
        <v>89</v>
      </c>
      <c r="AY533" s="18" t="s">
        <v>125</v>
      </c>
      <c r="BE533" s="250">
        <f>IF(N533="základní",J533,0)</f>
        <v>0</v>
      </c>
      <c r="BF533" s="250">
        <f>IF(N533="snížená",J533,0)</f>
        <v>0</v>
      </c>
      <c r="BG533" s="250">
        <f>IF(N533="zákl. přenesená",J533,0)</f>
        <v>0</v>
      </c>
      <c r="BH533" s="250">
        <f>IF(N533="sníž. přenesená",J533,0)</f>
        <v>0</v>
      </c>
      <c r="BI533" s="250">
        <f>IF(N533="nulová",J533,0)</f>
        <v>0</v>
      </c>
      <c r="BJ533" s="18" t="s">
        <v>87</v>
      </c>
      <c r="BK533" s="250">
        <f>ROUND(I533*H533,2)</f>
        <v>0</v>
      </c>
      <c r="BL533" s="18" t="s">
        <v>322</v>
      </c>
      <c r="BM533" s="249" t="s">
        <v>1802</v>
      </c>
    </row>
    <row r="534" s="2" customFormat="1">
      <c r="A534" s="39"/>
      <c r="B534" s="40"/>
      <c r="C534" s="41"/>
      <c r="D534" s="251" t="s">
        <v>134</v>
      </c>
      <c r="E534" s="41"/>
      <c r="F534" s="252" t="s">
        <v>1063</v>
      </c>
      <c r="G534" s="41"/>
      <c r="H534" s="41"/>
      <c r="I534" s="145"/>
      <c r="J534" s="41"/>
      <c r="K534" s="41"/>
      <c r="L534" s="45"/>
      <c r="M534" s="253"/>
      <c r="N534" s="254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134</v>
      </c>
      <c r="AU534" s="18" t="s">
        <v>89</v>
      </c>
    </row>
    <row r="535" s="12" customFormat="1" ht="22.8" customHeight="1">
      <c r="A535" s="12"/>
      <c r="B535" s="221"/>
      <c r="C535" s="222"/>
      <c r="D535" s="223" t="s">
        <v>78</v>
      </c>
      <c r="E535" s="235" t="s">
        <v>1226</v>
      </c>
      <c r="F535" s="235" t="s">
        <v>1227</v>
      </c>
      <c r="G535" s="222"/>
      <c r="H535" s="222"/>
      <c r="I535" s="225"/>
      <c r="J535" s="236">
        <f>BK535</f>
        <v>0</v>
      </c>
      <c r="K535" s="222"/>
      <c r="L535" s="227"/>
      <c r="M535" s="228"/>
      <c r="N535" s="229"/>
      <c r="O535" s="229"/>
      <c r="P535" s="230">
        <f>SUM(P536:P543)</f>
        <v>0</v>
      </c>
      <c r="Q535" s="229"/>
      <c r="R535" s="230">
        <f>SUM(R536:R543)</f>
        <v>1.5520665</v>
      </c>
      <c r="S535" s="229"/>
      <c r="T535" s="231">
        <f>SUM(T536:T543)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32" t="s">
        <v>89</v>
      </c>
      <c r="AT535" s="233" t="s">
        <v>78</v>
      </c>
      <c r="AU535" s="233" t="s">
        <v>87</v>
      </c>
      <c r="AY535" s="232" t="s">
        <v>125</v>
      </c>
      <c r="BK535" s="234">
        <f>SUM(BK536:BK543)</f>
        <v>0</v>
      </c>
    </row>
    <row r="536" s="2" customFormat="1" ht="21.75" customHeight="1">
      <c r="A536" s="39"/>
      <c r="B536" s="40"/>
      <c r="C536" s="237" t="s">
        <v>806</v>
      </c>
      <c r="D536" s="237" t="s">
        <v>128</v>
      </c>
      <c r="E536" s="238" t="s">
        <v>1229</v>
      </c>
      <c r="F536" s="239" t="s">
        <v>1230</v>
      </c>
      <c r="G536" s="240" t="s">
        <v>316</v>
      </c>
      <c r="H536" s="241">
        <v>75.269999999999996</v>
      </c>
      <c r="I536" s="242"/>
      <c r="J536" s="243">
        <f>ROUND(I536*H536,2)</f>
        <v>0</v>
      </c>
      <c r="K536" s="244"/>
      <c r="L536" s="45"/>
      <c r="M536" s="245" t="s">
        <v>1</v>
      </c>
      <c r="N536" s="246" t="s">
        <v>44</v>
      </c>
      <c r="O536" s="92"/>
      <c r="P536" s="247">
        <f>O536*H536</f>
        <v>0</v>
      </c>
      <c r="Q536" s="247">
        <v>0.01223</v>
      </c>
      <c r="R536" s="247">
        <f>Q536*H536</f>
        <v>0.92055209999999987</v>
      </c>
      <c r="S536" s="247">
        <v>0</v>
      </c>
      <c r="T536" s="248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9" t="s">
        <v>322</v>
      </c>
      <c r="AT536" s="249" t="s">
        <v>128</v>
      </c>
      <c r="AU536" s="249" t="s">
        <v>89</v>
      </c>
      <c r="AY536" s="18" t="s">
        <v>125</v>
      </c>
      <c r="BE536" s="250">
        <f>IF(N536="základní",J536,0)</f>
        <v>0</v>
      </c>
      <c r="BF536" s="250">
        <f>IF(N536="snížená",J536,0)</f>
        <v>0</v>
      </c>
      <c r="BG536" s="250">
        <f>IF(N536="zákl. přenesená",J536,0)</f>
        <v>0</v>
      </c>
      <c r="BH536" s="250">
        <f>IF(N536="sníž. přenesená",J536,0)</f>
        <v>0</v>
      </c>
      <c r="BI536" s="250">
        <f>IF(N536="nulová",J536,0)</f>
        <v>0</v>
      </c>
      <c r="BJ536" s="18" t="s">
        <v>87</v>
      </c>
      <c r="BK536" s="250">
        <f>ROUND(I536*H536,2)</f>
        <v>0</v>
      </c>
      <c r="BL536" s="18" t="s">
        <v>322</v>
      </c>
      <c r="BM536" s="249" t="s">
        <v>1231</v>
      </c>
    </row>
    <row r="537" s="2" customFormat="1">
      <c r="A537" s="39"/>
      <c r="B537" s="40"/>
      <c r="C537" s="41"/>
      <c r="D537" s="251" t="s">
        <v>134</v>
      </c>
      <c r="E537" s="41"/>
      <c r="F537" s="252" t="s">
        <v>1232</v>
      </c>
      <c r="G537" s="41"/>
      <c r="H537" s="41"/>
      <c r="I537" s="145"/>
      <c r="J537" s="41"/>
      <c r="K537" s="41"/>
      <c r="L537" s="45"/>
      <c r="M537" s="253"/>
      <c r="N537" s="254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134</v>
      </c>
      <c r="AU537" s="18" t="s">
        <v>89</v>
      </c>
    </row>
    <row r="538" s="13" customFormat="1">
      <c r="A538" s="13"/>
      <c r="B538" s="255"/>
      <c r="C538" s="256"/>
      <c r="D538" s="251" t="s">
        <v>136</v>
      </c>
      <c r="E538" s="257" t="s">
        <v>1</v>
      </c>
      <c r="F538" s="258" t="s">
        <v>1803</v>
      </c>
      <c r="G538" s="256"/>
      <c r="H538" s="259">
        <v>75.269999999999996</v>
      </c>
      <c r="I538" s="260"/>
      <c r="J538" s="256"/>
      <c r="K538" s="256"/>
      <c r="L538" s="261"/>
      <c r="M538" s="262"/>
      <c r="N538" s="263"/>
      <c r="O538" s="263"/>
      <c r="P538" s="263"/>
      <c r="Q538" s="263"/>
      <c r="R538" s="263"/>
      <c r="S538" s="263"/>
      <c r="T538" s="26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5" t="s">
        <v>136</v>
      </c>
      <c r="AU538" s="265" t="s">
        <v>89</v>
      </c>
      <c r="AV538" s="13" t="s">
        <v>89</v>
      </c>
      <c r="AW538" s="13" t="s">
        <v>34</v>
      </c>
      <c r="AX538" s="13" t="s">
        <v>87</v>
      </c>
      <c r="AY538" s="265" t="s">
        <v>125</v>
      </c>
    </row>
    <row r="539" s="2" customFormat="1" ht="21.75" customHeight="1">
      <c r="A539" s="39"/>
      <c r="B539" s="40"/>
      <c r="C539" s="237" t="s">
        <v>812</v>
      </c>
      <c r="D539" s="237" t="s">
        <v>128</v>
      </c>
      <c r="E539" s="238" t="s">
        <v>1245</v>
      </c>
      <c r="F539" s="239" t="s">
        <v>1246</v>
      </c>
      <c r="G539" s="240" t="s">
        <v>316</v>
      </c>
      <c r="H539" s="241">
        <v>50.359999999999999</v>
      </c>
      <c r="I539" s="242"/>
      <c r="J539" s="243">
        <f>ROUND(I539*H539,2)</f>
        <v>0</v>
      </c>
      <c r="K539" s="244"/>
      <c r="L539" s="45"/>
      <c r="M539" s="245" t="s">
        <v>1</v>
      </c>
      <c r="N539" s="246" t="s">
        <v>44</v>
      </c>
      <c r="O539" s="92"/>
      <c r="P539" s="247">
        <f>O539*H539</f>
        <v>0</v>
      </c>
      <c r="Q539" s="247">
        <v>0.012540000000000001</v>
      </c>
      <c r="R539" s="247">
        <f>Q539*H539</f>
        <v>0.63151440000000003</v>
      </c>
      <c r="S539" s="247">
        <v>0</v>
      </c>
      <c r="T539" s="248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9" t="s">
        <v>322</v>
      </c>
      <c r="AT539" s="249" t="s">
        <v>128</v>
      </c>
      <c r="AU539" s="249" t="s">
        <v>89</v>
      </c>
      <c r="AY539" s="18" t="s">
        <v>125</v>
      </c>
      <c r="BE539" s="250">
        <f>IF(N539="základní",J539,0)</f>
        <v>0</v>
      </c>
      <c r="BF539" s="250">
        <f>IF(N539="snížená",J539,0)</f>
        <v>0</v>
      </c>
      <c r="BG539" s="250">
        <f>IF(N539="zákl. přenesená",J539,0)</f>
        <v>0</v>
      </c>
      <c r="BH539" s="250">
        <f>IF(N539="sníž. přenesená",J539,0)</f>
        <v>0</v>
      </c>
      <c r="BI539" s="250">
        <f>IF(N539="nulová",J539,0)</f>
        <v>0</v>
      </c>
      <c r="BJ539" s="18" t="s">
        <v>87</v>
      </c>
      <c r="BK539" s="250">
        <f>ROUND(I539*H539,2)</f>
        <v>0</v>
      </c>
      <c r="BL539" s="18" t="s">
        <v>322</v>
      </c>
      <c r="BM539" s="249" t="s">
        <v>1247</v>
      </c>
    </row>
    <row r="540" s="2" customFormat="1">
      <c r="A540" s="39"/>
      <c r="B540" s="40"/>
      <c r="C540" s="41"/>
      <c r="D540" s="251" t="s">
        <v>134</v>
      </c>
      <c r="E540" s="41"/>
      <c r="F540" s="252" t="s">
        <v>1248</v>
      </c>
      <c r="G540" s="41"/>
      <c r="H540" s="41"/>
      <c r="I540" s="145"/>
      <c r="J540" s="41"/>
      <c r="K540" s="41"/>
      <c r="L540" s="45"/>
      <c r="M540" s="253"/>
      <c r="N540" s="254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134</v>
      </c>
      <c r="AU540" s="18" t="s">
        <v>89</v>
      </c>
    </row>
    <row r="541" s="13" customFormat="1">
      <c r="A541" s="13"/>
      <c r="B541" s="255"/>
      <c r="C541" s="256"/>
      <c r="D541" s="251" t="s">
        <v>136</v>
      </c>
      <c r="E541" s="257" t="s">
        <v>1</v>
      </c>
      <c r="F541" s="258" t="s">
        <v>1804</v>
      </c>
      <c r="G541" s="256"/>
      <c r="H541" s="259">
        <v>50.359999999999999</v>
      </c>
      <c r="I541" s="260"/>
      <c r="J541" s="256"/>
      <c r="K541" s="256"/>
      <c r="L541" s="261"/>
      <c r="M541" s="262"/>
      <c r="N541" s="263"/>
      <c r="O541" s="263"/>
      <c r="P541" s="263"/>
      <c r="Q541" s="263"/>
      <c r="R541" s="263"/>
      <c r="S541" s="263"/>
      <c r="T541" s="26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5" t="s">
        <v>136</v>
      </c>
      <c r="AU541" s="265" t="s">
        <v>89</v>
      </c>
      <c r="AV541" s="13" t="s">
        <v>89</v>
      </c>
      <c r="AW541" s="13" t="s">
        <v>34</v>
      </c>
      <c r="AX541" s="13" t="s">
        <v>87</v>
      </c>
      <c r="AY541" s="265" t="s">
        <v>125</v>
      </c>
    </row>
    <row r="542" s="2" customFormat="1" ht="21.75" customHeight="1">
      <c r="A542" s="39"/>
      <c r="B542" s="40"/>
      <c r="C542" s="237" t="s">
        <v>824</v>
      </c>
      <c r="D542" s="237" t="s">
        <v>128</v>
      </c>
      <c r="E542" s="238" t="s">
        <v>1257</v>
      </c>
      <c r="F542" s="239" t="s">
        <v>1258</v>
      </c>
      <c r="G542" s="240" t="s">
        <v>142</v>
      </c>
      <c r="H542" s="241">
        <v>1.5520000000000001</v>
      </c>
      <c r="I542" s="242"/>
      <c r="J542" s="243">
        <f>ROUND(I542*H542,2)</f>
        <v>0</v>
      </c>
      <c r="K542" s="244"/>
      <c r="L542" s="45"/>
      <c r="M542" s="245" t="s">
        <v>1</v>
      </c>
      <c r="N542" s="246" t="s">
        <v>44</v>
      </c>
      <c r="O542" s="92"/>
      <c r="P542" s="247">
        <f>O542*H542</f>
        <v>0</v>
      </c>
      <c r="Q542" s="247">
        <v>0</v>
      </c>
      <c r="R542" s="247">
        <f>Q542*H542</f>
        <v>0</v>
      </c>
      <c r="S542" s="247">
        <v>0</v>
      </c>
      <c r="T542" s="248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9" t="s">
        <v>322</v>
      </c>
      <c r="AT542" s="249" t="s">
        <v>128</v>
      </c>
      <c r="AU542" s="249" t="s">
        <v>89</v>
      </c>
      <c r="AY542" s="18" t="s">
        <v>125</v>
      </c>
      <c r="BE542" s="250">
        <f>IF(N542="základní",J542,0)</f>
        <v>0</v>
      </c>
      <c r="BF542" s="250">
        <f>IF(N542="snížená",J542,0)</f>
        <v>0</v>
      </c>
      <c r="BG542" s="250">
        <f>IF(N542="zákl. přenesená",J542,0)</f>
        <v>0</v>
      </c>
      <c r="BH542" s="250">
        <f>IF(N542="sníž. přenesená",J542,0)</f>
        <v>0</v>
      </c>
      <c r="BI542" s="250">
        <f>IF(N542="nulová",J542,0)</f>
        <v>0</v>
      </c>
      <c r="BJ542" s="18" t="s">
        <v>87</v>
      </c>
      <c r="BK542" s="250">
        <f>ROUND(I542*H542,2)</f>
        <v>0</v>
      </c>
      <c r="BL542" s="18" t="s">
        <v>322</v>
      </c>
      <c r="BM542" s="249" t="s">
        <v>1259</v>
      </c>
    </row>
    <row r="543" s="2" customFormat="1">
      <c r="A543" s="39"/>
      <c r="B543" s="40"/>
      <c r="C543" s="41"/>
      <c r="D543" s="251" t="s">
        <v>134</v>
      </c>
      <c r="E543" s="41"/>
      <c r="F543" s="252" t="s">
        <v>1260</v>
      </c>
      <c r="G543" s="41"/>
      <c r="H543" s="41"/>
      <c r="I543" s="145"/>
      <c r="J543" s="41"/>
      <c r="K543" s="41"/>
      <c r="L543" s="45"/>
      <c r="M543" s="253"/>
      <c r="N543" s="254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134</v>
      </c>
      <c r="AU543" s="18" t="s">
        <v>89</v>
      </c>
    </row>
    <row r="544" s="12" customFormat="1" ht="22.8" customHeight="1">
      <c r="A544" s="12"/>
      <c r="B544" s="221"/>
      <c r="C544" s="222"/>
      <c r="D544" s="223" t="s">
        <v>78</v>
      </c>
      <c r="E544" s="235" t="s">
        <v>1261</v>
      </c>
      <c r="F544" s="235" t="s">
        <v>1262</v>
      </c>
      <c r="G544" s="222"/>
      <c r="H544" s="222"/>
      <c r="I544" s="225"/>
      <c r="J544" s="236">
        <f>BK544</f>
        <v>0</v>
      </c>
      <c r="K544" s="222"/>
      <c r="L544" s="227"/>
      <c r="M544" s="228"/>
      <c r="N544" s="229"/>
      <c r="O544" s="229"/>
      <c r="P544" s="230">
        <f>SUM(P545:P550)</f>
        <v>0</v>
      </c>
      <c r="Q544" s="229"/>
      <c r="R544" s="230">
        <f>SUM(R545:R550)</f>
        <v>0.026460000000000001</v>
      </c>
      <c r="S544" s="229"/>
      <c r="T544" s="231">
        <f>SUM(T545:T550)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32" t="s">
        <v>89</v>
      </c>
      <c r="AT544" s="233" t="s">
        <v>78</v>
      </c>
      <c r="AU544" s="233" t="s">
        <v>87</v>
      </c>
      <c r="AY544" s="232" t="s">
        <v>125</v>
      </c>
      <c r="BK544" s="234">
        <f>SUM(BK545:BK550)</f>
        <v>0</v>
      </c>
    </row>
    <row r="545" s="2" customFormat="1" ht="21.75" customHeight="1">
      <c r="A545" s="39"/>
      <c r="B545" s="40"/>
      <c r="C545" s="237" t="s">
        <v>830</v>
      </c>
      <c r="D545" s="237" t="s">
        <v>128</v>
      </c>
      <c r="E545" s="238" t="s">
        <v>1274</v>
      </c>
      <c r="F545" s="239" t="s">
        <v>1275</v>
      </c>
      <c r="G545" s="240" t="s">
        <v>259</v>
      </c>
      <c r="H545" s="241">
        <v>12.25</v>
      </c>
      <c r="I545" s="242"/>
      <c r="J545" s="243">
        <f>ROUND(I545*H545,2)</f>
        <v>0</v>
      </c>
      <c r="K545" s="244"/>
      <c r="L545" s="45"/>
      <c r="M545" s="245" t="s">
        <v>1</v>
      </c>
      <c r="N545" s="246" t="s">
        <v>44</v>
      </c>
      <c r="O545" s="92"/>
      <c r="P545" s="247">
        <f>O545*H545</f>
        <v>0</v>
      </c>
      <c r="Q545" s="247">
        <v>0.00216</v>
      </c>
      <c r="R545" s="247">
        <f>Q545*H545</f>
        <v>0.026460000000000001</v>
      </c>
      <c r="S545" s="247">
        <v>0</v>
      </c>
      <c r="T545" s="248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9" t="s">
        <v>322</v>
      </c>
      <c r="AT545" s="249" t="s">
        <v>128</v>
      </c>
      <c r="AU545" s="249" t="s">
        <v>89</v>
      </c>
      <c r="AY545" s="18" t="s">
        <v>125</v>
      </c>
      <c r="BE545" s="250">
        <f>IF(N545="základní",J545,0)</f>
        <v>0</v>
      </c>
      <c r="BF545" s="250">
        <f>IF(N545="snížená",J545,0)</f>
        <v>0</v>
      </c>
      <c r="BG545" s="250">
        <f>IF(N545="zákl. přenesená",J545,0)</f>
        <v>0</v>
      </c>
      <c r="BH545" s="250">
        <f>IF(N545="sníž. přenesená",J545,0)</f>
        <v>0</v>
      </c>
      <c r="BI545" s="250">
        <f>IF(N545="nulová",J545,0)</f>
        <v>0</v>
      </c>
      <c r="BJ545" s="18" t="s">
        <v>87</v>
      </c>
      <c r="BK545" s="250">
        <f>ROUND(I545*H545,2)</f>
        <v>0</v>
      </c>
      <c r="BL545" s="18" t="s">
        <v>322</v>
      </c>
      <c r="BM545" s="249" t="s">
        <v>1805</v>
      </c>
    </row>
    <row r="546" s="2" customFormat="1">
      <c r="A546" s="39"/>
      <c r="B546" s="40"/>
      <c r="C546" s="41"/>
      <c r="D546" s="251" t="s">
        <v>134</v>
      </c>
      <c r="E546" s="41"/>
      <c r="F546" s="252" t="s">
        <v>1277</v>
      </c>
      <c r="G546" s="41"/>
      <c r="H546" s="41"/>
      <c r="I546" s="145"/>
      <c r="J546" s="41"/>
      <c r="K546" s="41"/>
      <c r="L546" s="45"/>
      <c r="M546" s="253"/>
      <c r="N546" s="254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134</v>
      </c>
      <c r="AU546" s="18" t="s">
        <v>89</v>
      </c>
    </row>
    <row r="547" s="13" customFormat="1">
      <c r="A547" s="13"/>
      <c r="B547" s="255"/>
      <c r="C547" s="256"/>
      <c r="D547" s="251" t="s">
        <v>136</v>
      </c>
      <c r="E547" s="257" t="s">
        <v>1</v>
      </c>
      <c r="F547" s="258" t="s">
        <v>1806</v>
      </c>
      <c r="G547" s="256"/>
      <c r="H547" s="259">
        <v>12.25</v>
      </c>
      <c r="I547" s="260"/>
      <c r="J547" s="256"/>
      <c r="K547" s="256"/>
      <c r="L547" s="261"/>
      <c r="M547" s="262"/>
      <c r="N547" s="263"/>
      <c r="O547" s="263"/>
      <c r="P547" s="263"/>
      <c r="Q547" s="263"/>
      <c r="R547" s="263"/>
      <c r="S547" s="263"/>
      <c r="T547" s="26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5" t="s">
        <v>136</v>
      </c>
      <c r="AU547" s="265" t="s">
        <v>89</v>
      </c>
      <c r="AV547" s="13" t="s">
        <v>89</v>
      </c>
      <c r="AW547" s="13" t="s">
        <v>34</v>
      </c>
      <c r="AX547" s="13" t="s">
        <v>79</v>
      </c>
      <c r="AY547" s="265" t="s">
        <v>125</v>
      </c>
    </row>
    <row r="548" s="14" customFormat="1">
      <c r="A548" s="14"/>
      <c r="B548" s="266"/>
      <c r="C548" s="267"/>
      <c r="D548" s="251" t="s">
        <v>136</v>
      </c>
      <c r="E548" s="268" t="s">
        <v>1</v>
      </c>
      <c r="F548" s="269" t="s">
        <v>167</v>
      </c>
      <c r="G548" s="267"/>
      <c r="H548" s="270">
        <v>12.25</v>
      </c>
      <c r="I548" s="271"/>
      <c r="J548" s="267"/>
      <c r="K548" s="267"/>
      <c r="L548" s="272"/>
      <c r="M548" s="273"/>
      <c r="N548" s="274"/>
      <c r="O548" s="274"/>
      <c r="P548" s="274"/>
      <c r="Q548" s="274"/>
      <c r="R548" s="274"/>
      <c r="S548" s="274"/>
      <c r="T548" s="27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76" t="s">
        <v>136</v>
      </c>
      <c r="AU548" s="276" t="s">
        <v>89</v>
      </c>
      <c r="AV548" s="14" t="s">
        <v>132</v>
      </c>
      <c r="AW548" s="14" t="s">
        <v>34</v>
      </c>
      <c r="AX548" s="14" t="s">
        <v>87</v>
      </c>
      <c r="AY548" s="276" t="s">
        <v>125</v>
      </c>
    </row>
    <row r="549" s="2" customFormat="1" ht="21.75" customHeight="1">
      <c r="A549" s="39"/>
      <c r="B549" s="40"/>
      <c r="C549" s="237" t="s">
        <v>836</v>
      </c>
      <c r="D549" s="237" t="s">
        <v>128</v>
      </c>
      <c r="E549" s="238" t="s">
        <v>1292</v>
      </c>
      <c r="F549" s="239" t="s">
        <v>1293</v>
      </c>
      <c r="G549" s="240" t="s">
        <v>142</v>
      </c>
      <c r="H549" s="241">
        <v>0.025999999999999999</v>
      </c>
      <c r="I549" s="242"/>
      <c r="J549" s="243">
        <f>ROUND(I549*H549,2)</f>
        <v>0</v>
      </c>
      <c r="K549" s="244"/>
      <c r="L549" s="45"/>
      <c r="M549" s="245" t="s">
        <v>1</v>
      </c>
      <c r="N549" s="246" t="s">
        <v>44</v>
      </c>
      <c r="O549" s="92"/>
      <c r="P549" s="247">
        <f>O549*H549</f>
        <v>0</v>
      </c>
      <c r="Q549" s="247">
        <v>0</v>
      </c>
      <c r="R549" s="247">
        <f>Q549*H549</f>
        <v>0</v>
      </c>
      <c r="S549" s="247">
        <v>0</v>
      </c>
      <c r="T549" s="24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49" t="s">
        <v>322</v>
      </c>
      <c r="AT549" s="249" t="s">
        <v>128</v>
      </c>
      <c r="AU549" s="249" t="s">
        <v>89</v>
      </c>
      <c r="AY549" s="18" t="s">
        <v>125</v>
      </c>
      <c r="BE549" s="250">
        <f>IF(N549="základní",J549,0)</f>
        <v>0</v>
      </c>
      <c r="BF549" s="250">
        <f>IF(N549="snížená",J549,0)</f>
        <v>0</v>
      </c>
      <c r="BG549" s="250">
        <f>IF(N549="zákl. přenesená",J549,0)</f>
        <v>0</v>
      </c>
      <c r="BH549" s="250">
        <f>IF(N549="sníž. přenesená",J549,0)</f>
        <v>0</v>
      </c>
      <c r="BI549" s="250">
        <f>IF(N549="nulová",J549,0)</f>
        <v>0</v>
      </c>
      <c r="BJ549" s="18" t="s">
        <v>87</v>
      </c>
      <c r="BK549" s="250">
        <f>ROUND(I549*H549,2)</f>
        <v>0</v>
      </c>
      <c r="BL549" s="18" t="s">
        <v>322</v>
      </c>
      <c r="BM549" s="249" t="s">
        <v>1807</v>
      </c>
    </row>
    <row r="550" s="2" customFormat="1">
      <c r="A550" s="39"/>
      <c r="B550" s="40"/>
      <c r="C550" s="41"/>
      <c r="D550" s="251" t="s">
        <v>134</v>
      </c>
      <c r="E550" s="41"/>
      <c r="F550" s="252" t="s">
        <v>1295</v>
      </c>
      <c r="G550" s="41"/>
      <c r="H550" s="41"/>
      <c r="I550" s="145"/>
      <c r="J550" s="41"/>
      <c r="K550" s="41"/>
      <c r="L550" s="45"/>
      <c r="M550" s="253"/>
      <c r="N550" s="254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134</v>
      </c>
      <c r="AU550" s="18" t="s">
        <v>89</v>
      </c>
    </row>
    <row r="551" s="12" customFormat="1" ht="22.8" customHeight="1">
      <c r="A551" s="12"/>
      <c r="B551" s="221"/>
      <c r="C551" s="222"/>
      <c r="D551" s="223" t="s">
        <v>78</v>
      </c>
      <c r="E551" s="235" t="s">
        <v>1324</v>
      </c>
      <c r="F551" s="235" t="s">
        <v>1325</v>
      </c>
      <c r="G551" s="222"/>
      <c r="H551" s="222"/>
      <c r="I551" s="225"/>
      <c r="J551" s="236">
        <f>BK551</f>
        <v>0</v>
      </c>
      <c r="K551" s="222"/>
      <c r="L551" s="227"/>
      <c r="M551" s="228"/>
      <c r="N551" s="229"/>
      <c r="O551" s="229"/>
      <c r="P551" s="230">
        <f>SUM(P552:P589)</f>
        <v>0</v>
      </c>
      <c r="Q551" s="229"/>
      <c r="R551" s="230">
        <f>SUM(R552:R589)</f>
        <v>0.024254999999999999</v>
      </c>
      <c r="S551" s="229"/>
      <c r="T551" s="231">
        <f>SUM(T552:T589)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32" t="s">
        <v>89</v>
      </c>
      <c r="AT551" s="233" t="s">
        <v>78</v>
      </c>
      <c r="AU551" s="233" t="s">
        <v>87</v>
      </c>
      <c r="AY551" s="232" t="s">
        <v>125</v>
      </c>
      <c r="BK551" s="234">
        <f>SUM(BK552:BK589)</f>
        <v>0</v>
      </c>
    </row>
    <row r="552" s="2" customFormat="1" ht="21.75" customHeight="1">
      <c r="A552" s="39"/>
      <c r="B552" s="40"/>
      <c r="C552" s="237" t="s">
        <v>841</v>
      </c>
      <c r="D552" s="237" t="s">
        <v>128</v>
      </c>
      <c r="E552" s="238" t="s">
        <v>1349</v>
      </c>
      <c r="F552" s="239" t="s">
        <v>1350</v>
      </c>
      <c r="G552" s="240" t="s">
        <v>367</v>
      </c>
      <c r="H552" s="241">
        <v>5</v>
      </c>
      <c r="I552" s="242"/>
      <c r="J552" s="243">
        <f>ROUND(I552*H552,2)</f>
        <v>0</v>
      </c>
      <c r="K552" s="244"/>
      <c r="L552" s="45"/>
      <c r="M552" s="245" t="s">
        <v>1</v>
      </c>
      <c r="N552" s="246" t="s">
        <v>44</v>
      </c>
      <c r="O552" s="92"/>
      <c r="P552" s="247">
        <f>O552*H552</f>
        <v>0</v>
      </c>
      <c r="Q552" s="247">
        <v>0</v>
      </c>
      <c r="R552" s="247">
        <f>Q552*H552</f>
        <v>0</v>
      </c>
      <c r="S552" s="247">
        <v>0</v>
      </c>
      <c r="T552" s="248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9" t="s">
        <v>322</v>
      </c>
      <c r="AT552" s="249" t="s">
        <v>128</v>
      </c>
      <c r="AU552" s="249" t="s">
        <v>89</v>
      </c>
      <c r="AY552" s="18" t="s">
        <v>125</v>
      </c>
      <c r="BE552" s="250">
        <f>IF(N552="základní",J552,0)</f>
        <v>0</v>
      </c>
      <c r="BF552" s="250">
        <f>IF(N552="snížená",J552,0)</f>
        <v>0</v>
      </c>
      <c r="BG552" s="250">
        <f>IF(N552="zákl. přenesená",J552,0)</f>
        <v>0</v>
      </c>
      <c r="BH552" s="250">
        <f>IF(N552="sníž. přenesená",J552,0)</f>
        <v>0</v>
      </c>
      <c r="BI552" s="250">
        <f>IF(N552="nulová",J552,0)</f>
        <v>0</v>
      </c>
      <c r="BJ552" s="18" t="s">
        <v>87</v>
      </c>
      <c r="BK552" s="250">
        <f>ROUND(I552*H552,2)</f>
        <v>0</v>
      </c>
      <c r="BL552" s="18" t="s">
        <v>322</v>
      </c>
      <c r="BM552" s="249" t="s">
        <v>1808</v>
      </c>
    </row>
    <row r="553" s="2" customFormat="1">
      <c r="A553" s="39"/>
      <c r="B553" s="40"/>
      <c r="C553" s="41"/>
      <c r="D553" s="251" t="s">
        <v>134</v>
      </c>
      <c r="E553" s="41"/>
      <c r="F553" s="252" t="s">
        <v>1352</v>
      </c>
      <c r="G553" s="41"/>
      <c r="H553" s="41"/>
      <c r="I553" s="145"/>
      <c r="J553" s="41"/>
      <c r="K553" s="41"/>
      <c r="L553" s="45"/>
      <c r="M553" s="253"/>
      <c r="N553" s="254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134</v>
      </c>
      <c r="AU553" s="18" t="s">
        <v>89</v>
      </c>
    </row>
    <row r="554" s="2" customFormat="1" ht="21.75" customHeight="1">
      <c r="A554" s="39"/>
      <c r="B554" s="40"/>
      <c r="C554" s="237" t="s">
        <v>846</v>
      </c>
      <c r="D554" s="237" t="s">
        <v>128</v>
      </c>
      <c r="E554" s="238" t="s">
        <v>1354</v>
      </c>
      <c r="F554" s="239" t="s">
        <v>1355</v>
      </c>
      <c r="G554" s="240" t="s">
        <v>367</v>
      </c>
      <c r="H554" s="241">
        <v>6</v>
      </c>
      <c r="I554" s="242"/>
      <c r="J554" s="243">
        <f>ROUND(I554*H554,2)</f>
        <v>0</v>
      </c>
      <c r="K554" s="244"/>
      <c r="L554" s="45"/>
      <c r="M554" s="245" t="s">
        <v>1</v>
      </c>
      <c r="N554" s="246" t="s">
        <v>44</v>
      </c>
      <c r="O554" s="92"/>
      <c r="P554" s="247">
        <f>O554*H554</f>
        <v>0</v>
      </c>
      <c r="Q554" s="247">
        <v>0</v>
      </c>
      <c r="R554" s="247">
        <f>Q554*H554</f>
        <v>0</v>
      </c>
      <c r="S554" s="247">
        <v>0</v>
      </c>
      <c r="T554" s="248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9" t="s">
        <v>322</v>
      </c>
      <c r="AT554" s="249" t="s">
        <v>128</v>
      </c>
      <c r="AU554" s="249" t="s">
        <v>89</v>
      </c>
      <c r="AY554" s="18" t="s">
        <v>125</v>
      </c>
      <c r="BE554" s="250">
        <f>IF(N554="základní",J554,0)</f>
        <v>0</v>
      </c>
      <c r="BF554" s="250">
        <f>IF(N554="snížená",J554,0)</f>
        <v>0</v>
      </c>
      <c r="BG554" s="250">
        <f>IF(N554="zákl. přenesená",J554,0)</f>
        <v>0</v>
      </c>
      <c r="BH554" s="250">
        <f>IF(N554="sníž. přenesená",J554,0)</f>
        <v>0</v>
      </c>
      <c r="BI554" s="250">
        <f>IF(N554="nulová",J554,0)</f>
        <v>0</v>
      </c>
      <c r="BJ554" s="18" t="s">
        <v>87</v>
      </c>
      <c r="BK554" s="250">
        <f>ROUND(I554*H554,2)</f>
        <v>0</v>
      </c>
      <c r="BL554" s="18" t="s">
        <v>322</v>
      </c>
      <c r="BM554" s="249" t="s">
        <v>1809</v>
      </c>
    </row>
    <row r="555" s="2" customFormat="1">
      <c r="A555" s="39"/>
      <c r="B555" s="40"/>
      <c r="C555" s="41"/>
      <c r="D555" s="251" t="s">
        <v>134</v>
      </c>
      <c r="E555" s="41"/>
      <c r="F555" s="252" t="s">
        <v>1357</v>
      </c>
      <c r="G555" s="41"/>
      <c r="H555" s="41"/>
      <c r="I555" s="145"/>
      <c r="J555" s="41"/>
      <c r="K555" s="41"/>
      <c r="L555" s="45"/>
      <c r="M555" s="253"/>
      <c r="N555" s="254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134</v>
      </c>
      <c r="AU555" s="18" t="s">
        <v>89</v>
      </c>
    </row>
    <row r="556" s="2" customFormat="1" ht="16.5" customHeight="1">
      <c r="A556" s="39"/>
      <c r="B556" s="40"/>
      <c r="C556" s="292" t="s">
        <v>851</v>
      </c>
      <c r="D556" s="292" t="s">
        <v>263</v>
      </c>
      <c r="E556" s="293" t="s">
        <v>1359</v>
      </c>
      <c r="F556" s="294" t="s">
        <v>1360</v>
      </c>
      <c r="G556" s="295" t="s">
        <v>259</v>
      </c>
      <c r="H556" s="296">
        <v>13.475</v>
      </c>
      <c r="I556" s="297"/>
      <c r="J556" s="298">
        <f>ROUND(I556*H556,2)</f>
        <v>0</v>
      </c>
      <c r="K556" s="299"/>
      <c r="L556" s="300"/>
      <c r="M556" s="301" t="s">
        <v>1</v>
      </c>
      <c r="N556" s="302" t="s">
        <v>44</v>
      </c>
      <c r="O556" s="92"/>
      <c r="P556" s="247">
        <f>O556*H556</f>
        <v>0</v>
      </c>
      <c r="Q556" s="247">
        <v>0.0018</v>
      </c>
      <c r="R556" s="247">
        <f>Q556*H556</f>
        <v>0.024254999999999999</v>
      </c>
      <c r="S556" s="247">
        <v>0</v>
      </c>
      <c r="T556" s="248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9" t="s">
        <v>434</v>
      </c>
      <c r="AT556" s="249" t="s">
        <v>263</v>
      </c>
      <c r="AU556" s="249" t="s">
        <v>89</v>
      </c>
      <c r="AY556" s="18" t="s">
        <v>125</v>
      </c>
      <c r="BE556" s="250">
        <f>IF(N556="základní",J556,0)</f>
        <v>0</v>
      </c>
      <c r="BF556" s="250">
        <f>IF(N556="snížená",J556,0)</f>
        <v>0</v>
      </c>
      <c r="BG556" s="250">
        <f>IF(N556="zákl. přenesená",J556,0)</f>
        <v>0</v>
      </c>
      <c r="BH556" s="250">
        <f>IF(N556="sníž. přenesená",J556,0)</f>
        <v>0</v>
      </c>
      <c r="BI556" s="250">
        <f>IF(N556="nulová",J556,0)</f>
        <v>0</v>
      </c>
      <c r="BJ556" s="18" t="s">
        <v>87</v>
      </c>
      <c r="BK556" s="250">
        <f>ROUND(I556*H556,2)</f>
        <v>0</v>
      </c>
      <c r="BL556" s="18" t="s">
        <v>322</v>
      </c>
      <c r="BM556" s="249" t="s">
        <v>1810</v>
      </c>
    </row>
    <row r="557" s="2" customFormat="1">
      <c r="A557" s="39"/>
      <c r="B557" s="40"/>
      <c r="C557" s="41"/>
      <c r="D557" s="251" t="s">
        <v>134</v>
      </c>
      <c r="E557" s="41"/>
      <c r="F557" s="252" t="s">
        <v>1360</v>
      </c>
      <c r="G557" s="41"/>
      <c r="H557" s="41"/>
      <c r="I557" s="145"/>
      <c r="J557" s="41"/>
      <c r="K557" s="41"/>
      <c r="L557" s="45"/>
      <c r="M557" s="253"/>
      <c r="N557" s="254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134</v>
      </c>
      <c r="AU557" s="18" t="s">
        <v>89</v>
      </c>
    </row>
    <row r="558" s="13" customFormat="1">
      <c r="A558" s="13"/>
      <c r="B558" s="255"/>
      <c r="C558" s="256"/>
      <c r="D558" s="251" t="s">
        <v>136</v>
      </c>
      <c r="E558" s="257" t="s">
        <v>1</v>
      </c>
      <c r="F558" s="258" t="s">
        <v>1811</v>
      </c>
      <c r="G558" s="256"/>
      <c r="H558" s="259">
        <v>12.25</v>
      </c>
      <c r="I558" s="260"/>
      <c r="J558" s="256"/>
      <c r="K558" s="256"/>
      <c r="L558" s="261"/>
      <c r="M558" s="262"/>
      <c r="N558" s="263"/>
      <c r="O558" s="263"/>
      <c r="P558" s="263"/>
      <c r="Q558" s="263"/>
      <c r="R558" s="263"/>
      <c r="S558" s="263"/>
      <c r="T558" s="26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5" t="s">
        <v>136</v>
      </c>
      <c r="AU558" s="265" t="s">
        <v>89</v>
      </c>
      <c r="AV558" s="13" t="s">
        <v>89</v>
      </c>
      <c r="AW558" s="13" t="s">
        <v>34</v>
      </c>
      <c r="AX558" s="13" t="s">
        <v>87</v>
      </c>
      <c r="AY558" s="265" t="s">
        <v>125</v>
      </c>
    </row>
    <row r="559" s="13" customFormat="1">
      <c r="A559" s="13"/>
      <c r="B559" s="255"/>
      <c r="C559" s="256"/>
      <c r="D559" s="251" t="s">
        <v>136</v>
      </c>
      <c r="E559" s="256"/>
      <c r="F559" s="258" t="s">
        <v>1812</v>
      </c>
      <c r="G559" s="256"/>
      <c r="H559" s="259">
        <v>13.475</v>
      </c>
      <c r="I559" s="260"/>
      <c r="J559" s="256"/>
      <c r="K559" s="256"/>
      <c r="L559" s="261"/>
      <c r="M559" s="262"/>
      <c r="N559" s="263"/>
      <c r="O559" s="263"/>
      <c r="P559" s="263"/>
      <c r="Q559" s="263"/>
      <c r="R559" s="263"/>
      <c r="S559" s="263"/>
      <c r="T559" s="26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65" t="s">
        <v>136</v>
      </c>
      <c r="AU559" s="265" t="s">
        <v>89</v>
      </c>
      <c r="AV559" s="13" t="s">
        <v>89</v>
      </c>
      <c r="AW559" s="13" t="s">
        <v>4</v>
      </c>
      <c r="AX559" s="13" t="s">
        <v>87</v>
      </c>
      <c r="AY559" s="265" t="s">
        <v>125</v>
      </c>
    </row>
    <row r="560" s="2" customFormat="1" ht="33" customHeight="1">
      <c r="A560" s="39"/>
      <c r="B560" s="40"/>
      <c r="C560" s="237" t="s">
        <v>856</v>
      </c>
      <c r="D560" s="237" t="s">
        <v>128</v>
      </c>
      <c r="E560" s="238" t="s">
        <v>1813</v>
      </c>
      <c r="F560" s="239" t="s">
        <v>1814</v>
      </c>
      <c r="G560" s="240" t="s">
        <v>865</v>
      </c>
      <c r="H560" s="241">
        <v>1</v>
      </c>
      <c r="I560" s="242"/>
      <c r="J560" s="243">
        <f>ROUND(I560*H560,2)</f>
        <v>0</v>
      </c>
      <c r="K560" s="244"/>
      <c r="L560" s="45"/>
      <c r="M560" s="245" t="s">
        <v>1</v>
      </c>
      <c r="N560" s="246" t="s">
        <v>44</v>
      </c>
      <c r="O560" s="92"/>
      <c r="P560" s="247">
        <f>O560*H560</f>
        <v>0</v>
      </c>
      <c r="Q560" s="247">
        <v>0</v>
      </c>
      <c r="R560" s="247">
        <f>Q560*H560</f>
        <v>0</v>
      </c>
      <c r="S560" s="247">
        <v>0</v>
      </c>
      <c r="T560" s="248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9" t="s">
        <v>322</v>
      </c>
      <c r="AT560" s="249" t="s">
        <v>128</v>
      </c>
      <c r="AU560" s="249" t="s">
        <v>89</v>
      </c>
      <c r="AY560" s="18" t="s">
        <v>125</v>
      </c>
      <c r="BE560" s="250">
        <f>IF(N560="základní",J560,0)</f>
        <v>0</v>
      </c>
      <c r="BF560" s="250">
        <f>IF(N560="snížená",J560,0)</f>
        <v>0</v>
      </c>
      <c r="BG560" s="250">
        <f>IF(N560="zákl. přenesená",J560,0)</f>
        <v>0</v>
      </c>
      <c r="BH560" s="250">
        <f>IF(N560="sníž. přenesená",J560,0)</f>
        <v>0</v>
      </c>
      <c r="BI560" s="250">
        <f>IF(N560="nulová",J560,0)</f>
        <v>0</v>
      </c>
      <c r="BJ560" s="18" t="s">
        <v>87</v>
      </c>
      <c r="BK560" s="250">
        <f>ROUND(I560*H560,2)</f>
        <v>0</v>
      </c>
      <c r="BL560" s="18" t="s">
        <v>322</v>
      </c>
      <c r="BM560" s="249" t="s">
        <v>1815</v>
      </c>
    </row>
    <row r="561" s="2" customFormat="1">
      <c r="A561" s="39"/>
      <c r="B561" s="40"/>
      <c r="C561" s="41"/>
      <c r="D561" s="251" t="s">
        <v>134</v>
      </c>
      <c r="E561" s="41"/>
      <c r="F561" s="252" t="s">
        <v>1816</v>
      </c>
      <c r="G561" s="41"/>
      <c r="H561" s="41"/>
      <c r="I561" s="145"/>
      <c r="J561" s="41"/>
      <c r="K561" s="41"/>
      <c r="L561" s="45"/>
      <c r="M561" s="253"/>
      <c r="N561" s="254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134</v>
      </c>
      <c r="AU561" s="18" t="s">
        <v>89</v>
      </c>
    </row>
    <row r="562" s="2" customFormat="1" ht="33" customHeight="1">
      <c r="A562" s="39"/>
      <c r="B562" s="40"/>
      <c r="C562" s="237" t="s">
        <v>862</v>
      </c>
      <c r="D562" s="237" t="s">
        <v>128</v>
      </c>
      <c r="E562" s="238" t="s">
        <v>1377</v>
      </c>
      <c r="F562" s="239" t="s">
        <v>1378</v>
      </c>
      <c r="G562" s="240" t="s">
        <v>865</v>
      </c>
      <c r="H562" s="241">
        <v>5</v>
      </c>
      <c r="I562" s="242"/>
      <c r="J562" s="243">
        <f>ROUND(I562*H562,2)</f>
        <v>0</v>
      </c>
      <c r="K562" s="244"/>
      <c r="L562" s="45"/>
      <c r="M562" s="245" t="s">
        <v>1</v>
      </c>
      <c r="N562" s="246" t="s">
        <v>44</v>
      </c>
      <c r="O562" s="92"/>
      <c r="P562" s="247">
        <f>O562*H562</f>
        <v>0</v>
      </c>
      <c r="Q562" s="247">
        <v>0</v>
      </c>
      <c r="R562" s="247">
        <f>Q562*H562</f>
        <v>0</v>
      </c>
      <c r="S562" s="247">
        <v>0</v>
      </c>
      <c r="T562" s="248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9" t="s">
        <v>322</v>
      </c>
      <c r="AT562" s="249" t="s">
        <v>128</v>
      </c>
      <c r="AU562" s="249" t="s">
        <v>89</v>
      </c>
      <c r="AY562" s="18" t="s">
        <v>125</v>
      </c>
      <c r="BE562" s="250">
        <f>IF(N562="základní",J562,0)</f>
        <v>0</v>
      </c>
      <c r="BF562" s="250">
        <f>IF(N562="snížená",J562,0)</f>
        <v>0</v>
      </c>
      <c r="BG562" s="250">
        <f>IF(N562="zákl. přenesená",J562,0)</f>
        <v>0</v>
      </c>
      <c r="BH562" s="250">
        <f>IF(N562="sníž. přenesená",J562,0)</f>
        <v>0</v>
      </c>
      <c r="BI562" s="250">
        <f>IF(N562="nulová",J562,0)</f>
        <v>0</v>
      </c>
      <c r="BJ562" s="18" t="s">
        <v>87</v>
      </c>
      <c r="BK562" s="250">
        <f>ROUND(I562*H562,2)</f>
        <v>0</v>
      </c>
      <c r="BL562" s="18" t="s">
        <v>322</v>
      </c>
      <c r="BM562" s="249" t="s">
        <v>1379</v>
      </c>
    </row>
    <row r="563" s="2" customFormat="1">
      <c r="A563" s="39"/>
      <c r="B563" s="40"/>
      <c r="C563" s="41"/>
      <c r="D563" s="251" t="s">
        <v>134</v>
      </c>
      <c r="E563" s="41"/>
      <c r="F563" s="252" t="s">
        <v>1380</v>
      </c>
      <c r="G563" s="41"/>
      <c r="H563" s="41"/>
      <c r="I563" s="145"/>
      <c r="J563" s="41"/>
      <c r="K563" s="41"/>
      <c r="L563" s="45"/>
      <c r="M563" s="253"/>
      <c r="N563" s="254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134</v>
      </c>
      <c r="AU563" s="18" t="s">
        <v>89</v>
      </c>
    </row>
    <row r="564" s="2" customFormat="1" ht="33" customHeight="1">
      <c r="A564" s="39"/>
      <c r="B564" s="40"/>
      <c r="C564" s="237" t="s">
        <v>867</v>
      </c>
      <c r="D564" s="237" t="s">
        <v>128</v>
      </c>
      <c r="E564" s="238" t="s">
        <v>1817</v>
      </c>
      <c r="F564" s="239" t="s">
        <v>1378</v>
      </c>
      <c r="G564" s="240" t="s">
        <v>865</v>
      </c>
      <c r="H564" s="241">
        <v>1</v>
      </c>
      <c r="I564" s="242"/>
      <c r="J564" s="243">
        <f>ROUND(I564*H564,2)</f>
        <v>0</v>
      </c>
      <c r="K564" s="244"/>
      <c r="L564" s="45"/>
      <c r="M564" s="245" t="s">
        <v>1</v>
      </c>
      <c r="N564" s="246" t="s">
        <v>44</v>
      </c>
      <c r="O564" s="92"/>
      <c r="P564" s="247">
        <f>O564*H564</f>
        <v>0</v>
      </c>
      <c r="Q564" s="247">
        <v>0</v>
      </c>
      <c r="R564" s="247">
        <f>Q564*H564</f>
        <v>0</v>
      </c>
      <c r="S564" s="247">
        <v>0</v>
      </c>
      <c r="T564" s="248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9" t="s">
        <v>322</v>
      </c>
      <c r="AT564" s="249" t="s">
        <v>128</v>
      </c>
      <c r="AU564" s="249" t="s">
        <v>89</v>
      </c>
      <c r="AY564" s="18" t="s">
        <v>125</v>
      </c>
      <c r="BE564" s="250">
        <f>IF(N564="základní",J564,0)</f>
        <v>0</v>
      </c>
      <c r="BF564" s="250">
        <f>IF(N564="snížená",J564,0)</f>
        <v>0</v>
      </c>
      <c r="BG564" s="250">
        <f>IF(N564="zákl. přenesená",J564,0)</f>
        <v>0</v>
      </c>
      <c r="BH564" s="250">
        <f>IF(N564="sníž. přenesená",J564,0)</f>
        <v>0</v>
      </c>
      <c r="BI564" s="250">
        <f>IF(N564="nulová",J564,0)</f>
        <v>0</v>
      </c>
      <c r="BJ564" s="18" t="s">
        <v>87</v>
      </c>
      <c r="BK564" s="250">
        <f>ROUND(I564*H564,2)</f>
        <v>0</v>
      </c>
      <c r="BL564" s="18" t="s">
        <v>322</v>
      </c>
      <c r="BM564" s="249" t="s">
        <v>1818</v>
      </c>
    </row>
    <row r="565" s="2" customFormat="1">
      <c r="A565" s="39"/>
      <c r="B565" s="40"/>
      <c r="C565" s="41"/>
      <c r="D565" s="251" t="s">
        <v>134</v>
      </c>
      <c r="E565" s="41"/>
      <c r="F565" s="252" t="s">
        <v>1819</v>
      </c>
      <c r="G565" s="41"/>
      <c r="H565" s="41"/>
      <c r="I565" s="145"/>
      <c r="J565" s="41"/>
      <c r="K565" s="41"/>
      <c r="L565" s="45"/>
      <c r="M565" s="253"/>
      <c r="N565" s="254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134</v>
      </c>
      <c r="AU565" s="18" t="s">
        <v>89</v>
      </c>
    </row>
    <row r="566" s="2" customFormat="1" ht="33" customHeight="1">
      <c r="A566" s="39"/>
      <c r="B566" s="40"/>
      <c r="C566" s="237" t="s">
        <v>871</v>
      </c>
      <c r="D566" s="237" t="s">
        <v>128</v>
      </c>
      <c r="E566" s="238" t="s">
        <v>1387</v>
      </c>
      <c r="F566" s="239" t="s">
        <v>1388</v>
      </c>
      <c r="G566" s="240" t="s">
        <v>865</v>
      </c>
      <c r="H566" s="241">
        <v>4</v>
      </c>
      <c r="I566" s="242"/>
      <c r="J566" s="243">
        <f>ROUND(I566*H566,2)</f>
        <v>0</v>
      </c>
      <c r="K566" s="244"/>
      <c r="L566" s="45"/>
      <c r="M566" s="245" t="s">
        <v>1</v>
      </c>
      <c r="N566" s="246" t="s">
        <v>44</v>
      </c>
      <c r="O566" s="92"/>
      <c r="P566" s="247">
        <f>O566*H566</f>
        <v>0</v>
      </c>
      <c r="Q566" s="247">
        <v>0</v>
      </c>
      <c r="R566" s="247">
        <f>Q566*H566</f>
        <v>0</v>
      </c>
      <c r="S566" s="247">
        <v>0</v>
      </c>
      <c r="T566" s="24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9" t="s">
        <v>322</v>
      </c>
      <c r="AT566" s="249" t="s">
        <v>128</v>
      </c>
      <c r="AU566" s="249" t="s">
        <v>89</v>
      </c>
      <c r="AY566" s="18" t="s">
        <v>125</v>
      </c>
      <c r="BE566" s="250">
        <f>IF(N566="základní",J566,0)</f>
        <v>0</v>
      </c>
      <c r="BF566" s="250">
        <f>IF(N566="snížená",J566,0)</f>
        <v>0</v>
      </c>
      <c r="BG566" s="250">
        <f>IF(N566="zákl. přenesená",J566,0)</f>
        <v>0</v>
      </c>
      <c r="BH566" s="250">
        <f>IF(N566="sníž. přenesená",J566,0)</f>
        <v>0</v>
      </c>
      <c r="BI566" s="250">
        <f>IF(N566="nulová",J566,0)</f>
        <v>0</v>
      </c>
      <c r="BJ566" s="18" t="s">
        <v>87</v>
      </c>
      <c r="BK566" s="250">
        <f>ROUND(I566*H566,2)</f>
        <v>0</v>
      </c>
      <c r="BL566" s="18" t="s">
        <v>322</v>
      </c>
      <c r="BM566" s="249" t="s">
        <v>1389</v>
      </c>
    </row>
    <row r="567" s="2" customFormat="1">
      <c r="A567" s="39"/>
      <c r="B567" s="40"/>
      <c r="C567" s="41"/>
      <c r="D567" s="251" t="s">
        <v>134</v>
      </c>
      <c r="E567" s="41"/>
      <c r="F567" s="252" t="s">
        <v>1390</v>
      </c>
      <c r="G567" s="41"/>
      <c r="H567" s="41"/>
      <c r="I567" s="145"/>
      <c r="J567" s="41"/>
      <c r="K567" s="41"/>
      <c r="L567" s="45"/>
      <c r="M567" s="253"/>
      <c r="N567" s="254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134</v>
      </c>
      <c r="AU567" s="18" t="s">
        <v>89</v>
      </c>
    </row>
    <row r="568" s="2" customFormat="1" ht="33" customHeight="1">
      <c r="A568" s="39"/>
      <c r="B568" s="40"/>
      <c r="C568" s="237" t="s">
        <v>876</v>
      </c>
      <c r="D568" s="237" t="s">
        <v>128</v>
      </c>
      <c r="E568" s="238" t="s">
        <v>1392</v>
      </c>
      <c r="F568" s="239" t="s">
        <v>1393</v>
      </c>
      <c r="G568" s="240" t="s">
        <v>865</v>
      </c>
      <c r="H568" s="241">
        <v>2</v>
      </c>
      <c r="I568" s="242"/>
      <c r="J568" s="243">
        <f>ROUND(I568*H568,2)</f>
        <v>0</v>
      </c>
      <c r="K568" s="244"/>
      <c r="L568" s="45"/>
      <c r="M568" s="245" t="s">
        <v>1</v>
      </c>
      <c r="N568" s="246" t="s">
        <v>44</v>
      </c>
      <c r="O568" s="92"/>
      <c r="P568" s="247">
        <f>O568*H568</f>
        <v>0</v>
      </c>
      <c r="Q568" s="247">
        <v>0</v>
      </c>
      <c r="R568" s="247">
        <f>Q568*H568</f>
        <v>0</v>
      </c>
      <c r="S568" s="247">
        <v>0</v>
      </c>
      <c r="T568" s="248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9" t="s">
        <v>322</v>
      </c>
      <c r="AT568" s="249" t="s">
        <v>128</v>
      </c>
      <c r="AU568" s="249" t="s">
        <v>89</v>
      </c>
      <c r="AY568" s="18" t="s">
        <v>125</v>
      </c>
      <c r="BE568" s="250">
        <f>IF(N568="základní",J568,0)</f>
        <v>0</v>
      </c>
      <c r="BF568" s="250">
        <f>IF(N568="snížená",J568,0)</f>
        <v>0</v>
      </c>
      <c r="BG568" s="250">
        <f>IF(N568="zákl. přenesená",J568,0)</f>
        <v>0</v>
      </c>
      <c r="BH568" s="250">
        <f>IF(N568="sníž. přenesená",J568,0)</f>
        <v>0</v>
      </c>
      <c r="BI568" s="250">
        <f>IF(N568="nulová",J568,0)</f>
        <v>0</v>
      </c>
      <c r="BJ568" s="18" t="s">
        <v>87</v>
      </c>
      <c r="BK568" s="250">
        <f>ROUND(I568*H568,2)</f>
        <v>0</v>
      </c>
      <c r="BL568" s="18" t="s">
        <v>322</v>
      </c>
      <c r="BM568" s="249" t="s">
        <v>1394</v>
      </c>
    </row>
    <row r="569" s="2" customFormat="1">
      <c r="A569" s="39"/>
      <c r="B569" s="40"/>
      <c r="C569" s="41"/>
      <c r="D569" s="251" t="s">
        <v>134</v>
      </c>
      <c r="E569" s="41"/>
      <c r="F569" s="252" t="s">
        <v>1395</v>
      </c>
      <c r="G569" s="41"/>
      <c r="H569" s="41"/>
      <c r="I569" s="145"/>
      <c r="J569" s="41"/>
      <c r="K569" s="41"/>
      <c r="L569" s="45"/>
      <c r="M569" s="253"/>
      <c r="N569" s="254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134</v>
      </c>
      <c r="AU569" s="18" t="s">
        <v>89</v>
      </c>
    </row>
    <row r="570" s="2" customFormat="1" ht="33" customHeight="1">
      <c r="A570" s="39"/>
      <c r="B570" s="40"/>
      <c r="C570" s="237" t="s">
        <v>883</v>
      </c>
      <c r="D570" s="237" t="s">
        <v>128</v>
      </c>
      <c r="E570" s="238" t="s">
        <v>1422</v>
      </c>
      <c r="F570" s="239" t="s">
        <v>1423</v>
      </c>
      <c r="G570" s="240" t="s">
        <v>865</v>
      </c>
      <c r="H570" s="241">
        <v>2</v>
      </c>
      <c r="I570" s="242"/>
      <c r="J570" s="243">
        <f>ROUND(I570*H570,2)</f>
        <v>0</v>
      </c>
      <c r="K570" s="244"/>
      <c r="L570" s="45"/>
      <c r="M570" s="245" t="s">
        <v>1</v>
      </c>
      <c r="N570" s="246" t="s">
        <v>44</v>
      </c>
      <c r="O570" s="92"/>
      <c r="P570" s="247">
        <f>O570*H570</f>
        <v>0</v>
      </c>
      <c r="Q570" s="247">
        <v>0</v>
      </c>
      <c r="R570" s="247">
        <f>Q570*H570</f>
        <v>0</v>
      </c>
      <c r="S570" s="247">
        <v>0</v>
      </c>
      <c r="T570" s="248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9" t="s">
        <v>322</v>
      </c>
      <c r="AT570" s="249" t="s">
        <v>128</v>
      </c>
      <c r="AU570" s="249" t="s">
        <v>89</v>
      </c>
      <c r="AY570" s="18" t="s">
        <v>125</v>
      </c>
      <c r="BE570" s="250">
        <f>IF(N570="základní",J570,0)</f>
        <v>0</v>
      </c>
      <c r="BF570" s="250">
        <f>IF(N570="snížená",J570,0)</f>
        <v>0</v>
      </c>
      <c r="BG570" s="250">
        <f>IF(N570="zákl. přenesená",J570,0)</f>
        <v>0</v>
      </c>
      <c r="BH570" s="250">
        <f>IF(N570="sníž. přenesená",J570,0)</f>
        <v>0</v>
      </c>
      <c r="BI570" s="250">
        <f>IF(N570="nulová",J570,0)</f>
        <v>0</v>
      </c>
      <c r="BJ570" s="18" t="s">
        <v>87</v>
      </c>
      <c r="BK570" s="250">
        <f>ROUND(I570*H570,2)</f>
        <v>0</v>
      </c>
      <c r="BL570" s="18" t="s">
        <v>322</v>
      </c>
      <c r="BM570" s="249" t="s">
        <v>1424</v>
      </c>
    </row>
    <row r="571" s="2" customFormat="1">
      <c r="A571" s="39"/>
      <c r="B571" s="40"/>
      <c r="C571" s="41"/>
      <c r="D571" s="251" t="s">
        <v>134</v>
      </c>
      <c r="E571" s="41"/>
      <c r="F571" s="252" t="s">
        <v>1423</v>
      </c>
      <c r="G571" s="41"/>
      <c r="H571" s="41"/>
      <c r="I571" s="145"/>
      <c r="J571" s="41"/>
      <c r="K571" s="41"/>
      <c r="L571" s="45"/>
      <c r="M571" s="253"/>
      <c r="N571" s="254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134</v>
      </c>
      <c r="AU571" s="18" t="s">
        <v>89</v>
      </c>
    </row>
    <row r="572" s="2" customFormat="1" ht="33" customHeight="1">
      <c r="A572" s="39"/>
      <c r="B572" s="40"/>
      <c r="C572" s="237" t="s">
        <v>892</v>
      </c>
      <c r="D572" s="237" t="s">
        <v>128</v>
      </c>
      <c r="E572" s="238" t="s">
        <v>1426</v>
      </c>
      <c r="F572" s="239" t="s">
        <v>1427</v>
      </c>
      <c r="G572" s="240" t="s">
        <v>865</v>
      </c>
      <c r="H572" s="241">
        <v>3</v>
      </c>
      <c r="I572" s="242"/>
      <c r="J572" s="243">
        <f>ROUND(I572*H572,2)</f>
        <v>0</v>
      </c>
      <c r="K572" s="244"/>
      <c r="L572" s="45"/>
      <c r="M572" s="245" t="s">
        <v>1</v>
      </c>
      <c r="N572" s="246" t="s">
        <v>44</v>
      </c>
      <c r="O572" s="92"/>
      <c r="P572" s="247">
        <f>O572*H572</f>
        <v>0</v>
      </c>
      <c r="Q572" s="247">
        <v>0</v>
      </c>
      <c r="R572" s="247">
        <f>Q572*H572</f>
        <v>0</v>
      </c>
      <c r="S572" s="247">
        <v>0</v>
      </c>
      <c r="T572" s="248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9" t="s">
        <v>322</v>
      </c>
      <c r="AT572" s="249" t="s">
        <v>128</v>
      </c>
      <c r="AU572" s="249" t="s">
        <v>89</v>
      </c>
      <c r="AY572" s="18" t="s">
        <v>125</v>
      </c>
      <c r="BE572" s="250">
        <f>IF(N572="základní",J572,0)</f>
        <v>0</v>
      </c>
      <c r="BF572" s="250">
        <f>IF(N572="snížená",J572,0)</f>
        <v>0</v>
      </c>
      <c r="BG572" s="250">
        <f>IF(N572="zákl. přenesená",J572,0)</f>
        <v>0</v>
      </c>
      <c r="BH572" s="250">
        <f>IF(N572="sníž. přenesená",J572,0)</f>
        <v>0</v>
      </c>
      <c r="BI572" s="250">
        <f>IF(N572="nulová",J572,0)</f>
        <v>0</v>
      </c>
      <c r="BJ572" s="18" t="s">
        <v>87</v>
      </c>
      <c r="BK572" s="250">
        <f>ROUND(I572*H572,2)</f>
        <v>0</v>
      </c>
      <c r="BL572" s="18" t="s">
        <v>322</v>
      </c>
      <c r="BM572" s="249" t="s">
        <v>1428</v>
      </c>
    </row>
    <row r="573" s="2" customFormat="1">
      <c r="A573" s="39"/>
      <c r="B573" s="40"/>
      <c r="C573" s="41"/>
      <c r="D573" s="251" t="s">
        <v>134</v>
      </c>
      <c r="E573" s="41"/>
      <c r="F573" s="252" t="s">
        <v>1427</v>
      </c>
      <c r="G573" s="41"/>
      <c r="H573" s="41"/>
      <c r="I573" s="145"/>
      <c r="J573" s="41"/>
      <c r="K573" s="41"/>
      <c r="L573" s="45"/>
      <c r="M573" s="253"/>
      <c r="N573" s="254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134</v>
      </c>
      <c r="AU573" s="18" t="s">
        <v>89</v>
      </c>
    </row>
    <row r="574" s="2" customFormat="1" ht="33" customHeight="1">
      <c r="A574" s="39"/>
      <c r="B574" s="40"/>
      <c r="C574" s="237" t="s">
        <v>900</v>
      </c>
      <c r="D574" s="237" t="s">
        <v>128</v>
      </c>
      <c r="E574" s="238" t="s">
        <v>1820</v>
      </c>
      <c r="F574" s="239" t="s">
        <v>1821</v>
      </c>
      <c r="G574" s="240" t="s">
        <v>865</v>
      </c>
      <c r="H574" s="241">
        <v>3</v>
      </c>
      <c r="I574" s="242"/>
      <c r="J574" s="243">
        <f>ROUND(I574*H574,2)</f>
        <v>0</v>
      </c>
      <c r="K574" s="244"/>
      <c r="L574" s="45"/>
      <c r="M574" s="245" t="s">
        <v>1</v>
      </c>
      <c r="N574" s="246" t="s">
        <v>44</v>
      </c>
      <c r="O574" s="92"/>
      <c r="P574" s="247">
        <f>O574*H574</f>
        <v>0</v>
      </c>
      <c r="Q574" s="247">
        <v>0</v>
      </c>
      <c r="R574" s="247">
        <f>Q574*H574</f>
        <v>0</v>
      </c>
      <c r="S574" s="247">
        <v>0</v>
      </c>
      <c r="T574" s="248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9" t="s">
        <v>322</v>
      </c>
      <c r="AT574" s="249" t="s">
        <v>128</v>
      </c>
      <c r="AU574" s="249" t="s">
        <v>89</v>
      </c>
      <c r="AY574" s="18" t="s">
        <v>125</v>
      </c>
      <c r="BE574" s="250">
        <f>IF(N574="základní",J574,0)</f>
        <v>0</v>
      </c>
      <c r="BF574" s="250">
        <f>IF(N574="snížená",J574,0)</f>
        <v>0</v>
      </c>
      <c r="BG574" s="250">
        <f>IF(N574="zákl. přenesená",J574,0)</f>
        <v>0</v>
      </c>
      <c r="BH574" s="250">
        <f>IF(N574="sníž. přenesená",J574,0)</f>
        <v>0</v>
      </c>
      <c r="BI574" s="250">
        <f>IF(N574="nulová",J574,0)</f>
        <v>0</v>
      </c>
      <c r="BJ574" s="18" t="s">
        <v>87</v>
      </c>
      <c r="BK574" s="250">
        <f>ROUND(I574*H574,2)</f>
        <v>0</v>
      </c>
      <c r="BL574" s="18" t="s">
        <v>322</v>
      </c>
      <c r="BM574" s="249" t="s">
        <v>1822</v>
      </c>
    </row>
    <row r="575" s="2" customFormat="1">
      <c r="A575" s="39"/>
      <c r="B575" s="40"/>
      <c r="C575" s="41"/>
      <c r="D575" s="251" t="s">
        <v>134</v>
      </c>
      <c r="E575" s="41"/>
      <c r="F575" s="252" t="s">
        <v>1821</v>
      </c>
      <c r="G575" s="41"/>
      <c r="H575" s="41"/>
      <c r="I575" s="145"/>
      <c r="J575" s="41"/>
      <c r="K575" s="41"/>
      <c r="L575" s="45"/>
      <c r="M575" s="253"/>
      <c r="N575" s="254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134</v>
      </c>
      <c r="AU575" s="18" t="s">
        <v>89</v>
      </c>
    </row>
    <row r="576" s="2" customFormat="1" ht="33" customHeight="1">
      <c r="A576" s="39"/>
      <c r="B576" s="40"/>
      <c r="C576" s="237" t="s">
        <v>906</v>
      </c>
      <c r="D576" s="237" t="s">
        <v>128</v>
      </c>
      <c r="E576" s="238" t="s">
        <v>1823</v>
      </c>
      <c r="F576" s="239" t="s">
        <v>1824</v>
      </c>
      <c r="G576" s="240" t="s">
        <v>865</v>
      </c>
      <c r="H576" s="241">
        <v>1</v>
      </c>
      <c r="I576" s="242"/>
      <c r="J576" s="243">
        <f>ROUND(I576*H576,2)</f>
        <v>0</v>
      </c>
      <c r="K576" s="244"/>
      <c r="L576" s="45"/>
      <c r="M576" s="245" t="s">
        <v>1</v>
      </c>
      <c r="N576" s="246" t="s">
        <v>44</v>
      </c>
      <c r="O576" s="92"/>
      <c r="P576" s="247">
        <f>O576*H576</f>
        <v>0</v>
      </c>
      <c r="Q576" s="247">
        <v>0</v>
      </c>
      <c r="R576" s="247">
        <f>Q576*H576</f>
        <v>0</v>
      </c>
      <c r="S576" s="247">
        <v>0</v>
      </c>
      <c r="T576" s="248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9" t="s">
        <v>322</v>
      </c>
      <c r="AT576" s="249" t="s">
        <v>128</v>
      </c>
      <c r="AU576" s="249" t="s">
        <v>89</v>
      </c>
      <c r="AY576" s="18" t="s">
        <v>125</v>
      </c>
      <c r="BE576" s="250">
        <f>IF(N576="základní",J576,0)</f>
        <v>0</v>
      </c>
      <c r="BF576" s="250">
        <f>IF(N576="snížená",J576,0)</f>
        <v>0</v>
      </c>
      <c r="BG576" s="250">
        <f>IF(N576="zákl. přenesená",J576,0)</f>
        <v>0</v>
      </c>
      <c r="BH576" s="250">
        <f>IF(N576="sníž. přenesená",J576,0)</f>
        <v>0</v>
      </c>
      <c r="BI576" s="250">
        <f>IF(N576="nulová",J576,0)</f>
        <v>0</v>
      </c>
      <c r="BJ576" s="18" t="s">
        <v>87</v>
      </c>
      <c r="BK576" s="250">
        <f>ROUND(I576*H576,2)</f>
        <v>0</v>
      </c>
      <c r="BL576" s="18" t="s">
        <v>322</v>
      </c>
      <c r="BM576" s="249" t="s">
        <v>1825</v>
      </c>
    </row>
    <row r="577" s="2" customFormat="1">
      <c r="A577" s="39"/>
      <c r="B577" s="40"/>
      <c r="C577" s="41"/>
      <c r="D577" s="251" t="s">
        <v>134</v>
      </c>
      <c r="E577" s="41"/>
      <c r="F577" s="252" t="s">
        <v>1824</v>
      </c>
      <c r="G577" s="41"/>
      <c r="H577" s="41"/>
      <c r="I577" s="145"/>
      <c r="J577" s="41"/>
      <c r="K577" s="41"/>
      <c r="L577" s="45"/>
      <c r="M577" s="253"/>
      <c r="N577" s="254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134</v>
      </c>
      <c r="AU577" s="18" t="s">
        <v>89</v>
      </c>
    </row>
    <row r="578" s="2" customFormat="1" ht="33" customHeight="1">
      <c r="A578" s="39"/>
      <c r="B578" s="40"/>
      <c r="C578" s="237" t="s">
        <v>914</v>
      </c>
      <c r="D578" s="237" t="s">
        <v>128</v>
      </c>
      <c r="E578" s="238" t="s">
        <v>1430</v>
      </c>
      <c r="F578" s="239" t="s">
        <v>1431</v>
      </c>
      <c r="G578" s="240" t="s">
        <v>865</v>
      </c>
      <c r="H578" s="241">
        <v>1</v>
      </c>
      <c r="I578" s="242"/>
      <c r="J578" s="243">
        <f>ROUND(I578*H578,2)</f>
        <v>0</v>
      </c>
      <c r="K578" s="244"/>
      <c r="L578" s="45"/>
      <c r="M578" s="245" t="s">
        <v>1</v>
      </c>
      <c r="N578" s="246" t="s">
        <v>44</v>
      </c>
      <c r="O578" s="92"/>
      <c r="P578" s="247">
        <f>O578*H578</f>
        <v>0</v>
      </c>
      <c r="Q578" s="247">
        <v>0</v>
      </c>
      <c r="R578" s="247">
        <f>Q578*H578</f>
        <v>0</v>
      </c>
      <c r="S578" s="247">
        <v>0</v>
      </c>
      <c r="T578" s="248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9" t="s">
        <v>322</v>
      </c>
      <c r="AT578" s="249" t="s">
        <v>128</v>
      </c>
      <c r="AU578" s="249" t="s">
        <v>89</v>
      </c>
      <c r="AY578" s="18" t="s">
        <v>125</v>
      </c>
      <c r="BE578" s="250">
        <f>IF(N578="základní",J578,0)</f>
        <v>0</v>
      </c>
      <c r="BF578" s="250">
        <f>IF(N578="snížená",J578,0)</f>
        <v>0</v>
      </c>
      <c r="BG578" s="250">
        <f>IF(N578="zákl. přenesená",J578,0)</f>
        <v>0</v>
      </c>
      <c r="BH578" s="250">
        <f>IF(N578="sníž. přenesená",J578,0)</f>
        <v>0</v>
      </c>
      <c r="BI578" s="250">
        <f>IF(N578="nulová",J578,0)</f>
        <v>0</v>
      </c>
      <c r="BJ578" s="18" t="s">
        <v>87</v>
      </c>
      <c r="BK578" s="250">
        <f>ROUND(I578*H578,2)</f>
        <v>0</v>
      </c>
      <c r="BL578" s="18" t="s">
        <v>322</v>
      </c>
      <c r="BM578" s="249" t="s">
        <v>1432</v>
      </c>
    </row>
    <row r="579" s="2" customFormat="1">
      <c r="A579" s="39"/>
      <c r="B579" s="40"/>
      <c r="C579" s="41"/>
      <c r="D579" s="251" t="s">
        <v>134</v>
      </c>
      <c r="E579" s="41"/>
      <c r="F579" s="252" t="s">
        <v>1431</v>
      </c>
      <c r="G579" s="41"/>
      <c r="H579" s="41"/>
      <c r="I579" s="145"/>
      <c r="J579" s="41"/>
      <c r="K579" s="41"/>
      <c r="L579" s="45"/>
      <c r="M579" s="253"/>
      <c r="N579" s="254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134</v>
      </c>
      <c r="AU579" s="18" t="s">
        <v>89</v>
      </c>
    </row>
    <row r="580" s="2" customFormat="1" ht="33" customHeight="1">
      <c r="A580" s="39"/>
      <c r="B580" s="40"/>
      <c r="C580" s="237" t="s">
        <v>917</v>
      </c>
      <c r="D580" s="237" t="s">
        <v>128</v>
      </c>
      <c r="E580" s="238" t="s">
        <v>1826</v>
      </c>
      <c r="F580" s="239" t="s">
        <v>1827</v>
      </c>
      <c r="G580" s="240" t="s">
        <v>865</v>
      </c>
      <c r="H580" s="241">
        <v>1</v>
      </c>
      <c r="I580" s="242"/>
      <c r="J580" s="243">
        <f>ROUND(I580*H580,2)</f>
        <v>0</v>
      </c>
      <c r="K580" s="244"/>
      <c r="L580" s="45"/>
      <c r="M580" s="245" t="s">
        <v>1</v>
      </c>
      <c r="N580" s="246" t="s">
        <v>44</v>
      </c>
      <c r="O580" s="92"/>
      <c r="P580" s="247">
        <f>O580*H580</f>
        <v>0</v>
      </c>
      <c r="Q580" s="247">
        <v>0</v>
      </c>
      <c r="R580" s="247">
        <f>Q580*H580</f>
        <v>0</v>
      </c>
      <c r="S580" s="247">
        <v>0</v>
      </c>
      <c r="T580" s="248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9" t="s">
        <v>322</v>
      </c>
      <c r="AT580" s="249" t="s">
        <v>128</v>
      </c>
      <c r="AU580" s="249" t="s">
        <v>89</v>
      </c>
      <c r="AY580" s="18" t="s">
        <v>125</v>
      </c>
      <c r="BE580" s="250">
        <f>IF(N580="základní",J580,0)</f>
        <v>0</v>
      </c>
      <c r="BF580" s="250">
        <f>IF(N580="snížená",J580,0)</f>
        <v>0</v>
      </c>
      <c r="BG580" s="250">
        <f>IF(N580="zákl. přenesená",J580,0)</f>
        <v>0</v>
      </c>
      <c r="BH580" s="250">
        <f>IF(N580="sníž. přenesená",J580,0)</f>
        <v>0</v>
      </c>
      <c r="BI580" s="250">
        <f>IF(N580="nulová",J580,0)</f>
        <v>0</v>
      </c>
      <c r="BJ580" s="18" t="s">
        <v>87</v>
      </c>
      <c r="BK580" s="250">
        <f>ROUND(I580*H580,2)</f>
        <v>0</v>
      </c>
      <c r="BL580" s="18" t="s">
        <v>322</v>
      </c>
      <c r="BM580" s="249" t="s">
        <v>1828</v>
      </c>
    </row>
    <row r="581" s="2" customFormat="1">
      <c r="A581" s="39"/>
      <c r="B581" s="40"/>
      <c r="C581" s="41"/>
      <c r="D581" s="251" t="s">
        <v>134</v>
      </c>
      <c r="E581" s="41"/>
      <c r="F581" s="252" t="s">
        <v>1827</v>
      </c>
      <c r="G581" s="41"/>
      <c r="H581" s="41"/>
      <c r="I581" s="145"/>
      <c r="J581" s="41"/>
      <c r="K581" s="41"/>
      <c r="L581" s="45"/>
      <c r="M581" s="253"/>
      <c r="N581" s="254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134</v>
      </c>
      <c r="AU581" s="18" t="s">
        <v>89</v>
      </c>
    </row>
    <row r="582" s="2" customFormat="1" ht="21.75" customHeight="1">
      <c r="A582" s="39"/>
      <c r="B582" s="40"/>
      <c r="C582" s="237" t="s">
        <v>923</v>
      </c>
      <c r="D582" s="237" t="s">
        <v>128</v>
      </c>
      <c r="E582" s="238" t="s">
        <v>1829</v>
      </c>
      <c r="F582" s="239" t="s">
        <v>1830</v>
      </c>
      <c r="G582" s="240" t="s">
        <v>865</v>
      </c>
      <c r="H582" s="241">
        <v>1</v>
      </c>
      <c r="I582" s="242"/>
      <c r="J582" s="243">
        <f>ROUND(I582*H582,2)</f>
        <v>0</v>
      </c>
      <c r="K582" s="244"/>
      <c r="L582" s="45"/>
      <c r="M582" s="245" t="s">
        <v>1</v>
      </c>
      <c r="N582" s="246" t="s">
        <v>44</v>
      </c>
      <c r="O582" s="92"/>
      <c r="P582" s="247">
        <f>O582*H582</f>
        <v>0</v>
      </c>
      <c r="Q582" s="247">
        <v>0</v>
      </c>
      <c r="R582" s="247">
        <f>Q582*H582</f>
        <v>0</v>
      </c>
      <c r="S582" s="247">
        <v>0</v>
      </c>
      <c r="T582" s="248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9" t="s">
        <v>322</v>
      </c>
      <c r="AT582" s="249" t="s">
        <v>128</v>
      </c>
      <c r="AU582" s="249" t="s">
        <v>89</v>
      </c>
      <c r="AY582" s="18" t="s">
        <v>125</v>
      </c>
      <c r="BE582" s="250">
        <f>IF(N582="základní",J582,0)</f>
        <v>0</v>
      </c>
      <c r="BF582" s="250">
        <f>IF(N582="snížená",J582,0)</f>
        <v>0</v>
      </c>
      <c r="BG582" s="250">
        <f>IF(N582="zákl. přenesená",J582,0)</f>
        <v>0</v>
      </c>
      <c r="BH582" s="250">
        <f>IF(N582="sníž. přenesená",J582,0)</f>
        <v>0</v>
      </c>
      <c r="BI582" s="250">
        <f>IF(N582="nulová",J582,0)</f>
        <v>0</v>
      </c>
      <c r="BJ582" s="18" t="s">
        <v>87</v>
      </c>
      <c r="BK582" s="250">
        <f>ROUND(I582*H582,2)</f>
        <v>0</v>
      </c>
      <c r="BL582" s="18" t="s">
        <v>322</v>
      </c>
      <c r="BM582" s="249" t="s">
        <v>1831</v>
      </c>
    </row>
    <row r="583" s="2" customFormat="1">
      <c r="A583" s="39"/>
      <c r="B583" s="40"/>
      <c r="C583" s="41"/>
      <c r="D583" s="251" t="s">
        <v>134</v>
      </c>
      <c r="E583" s="41"/>
      <c r="F583" s="252" t="s">
        <v>1830</v>
      </c>
      <c r="G583" s="41"/>
      <c r="H583" s="41"/>
      <c r="I583" s="145"/>
      <c r="J583" s="41"/>
      <c r="K583" s="41"/>
      <c r="L583" s="45"/>
      <c r="M583" s="253"/>
      <c r="N583" s="254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134</v>
      </c>
      <c r="AU583" s="18" t="s">
        <v>89</v>
      </c>
    </row>
    <row r="584" s="2" customFormat="1" ht="21.75" customHeight="1">
      <c r="A584" s="39"/>
      <c r="B584" s="40"/>
      <c r="C584" s="237" t="s">
        <v>928</v>
      </c>
      <c r="D584" s="237" t="s">
        <v>128</v>
      </c>
      <c r="E584" s="238" t="s">
        <v>1832</v>
      </c>
      <c r="F584" s="239" t="s">
        <v>1833</v>
      </c>
      <c r="G584" s="240" t="s">
        <v>865</v>
      </c>
      <c r="H584" s="241">
        <v>1</v>
      </c>
      <c r="I584" s="242"/>
      <c r="J584" s="243">
        <f>ROUND(I584*H584,2)</f>
        <v>0</v>
      </c>
      <c r="K584" s="244"/>
      <c r="L584" s="45"/>
      <c r="M584" s="245" t="s">
        <v>1</v>
      </c>
      <c r="N584" s="246" t="s">
        <v>44</v>
      </c>
      <c r="O584" s="92"/>
      <c r="P584" s="247">
        <f>O584*H584</f>
        <v>0</v>
      </c>
      <c r="Q584" s="247">
        <v>0</v>
      </c>
      <c r="R584" s="247">
        <f>Q584*H584</f>
        <v>0</v>
      </c>
      <c r="S584" s="247">
        <v>0</v>
      </c>
      <c r="T584" s="248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9" t="s">
        <v>322</v>
      </c>
      <c r="AT584" s="249" t="s">
        <v>128</v>
      </c>
      <c r="AU584" s="249" t="s">
        <v>89</v>
      </c>
      <c r="AY584" s="18" t="s">
        <v>125</v>
      </c>
      <c r="BE584" s="250">
        <f>IF(N584="základní",J584,0)</f>
        <v>0</v>
      </c>
      <c r="BF584" s="250">
        <f>IF(N584="snížená",J584,0)</f>
        <v>0</v>
      </c>
      <c r="BG584" s="250">
        <f>IF(N584="zákl. přenesená",J584,0)</f>
        <v>0</v>
      </c>
      <c r="BH584" s="250">
        <f>IF(N584="sníž. přenesená",J584,0)</f>
        <v>0</v>
      </c>
      <c r="BI584" s="250">
        <f>IF(N584="nulová",J584,0)</f>
        <v>0</v>
      </c>
      <c r="BJ584" s="18" t="s">
        <v>87</v>
      </c>
      <c r="BK584" s="250">
        <f>ROUND(I584*H584,2)</f>
        <v>0</v>
      </c>
      <c r="BL584" s="18" t="s">
        <v>322</v>
      </c>
      <c r="BM584" s="249" t="s">
        <v>1834</v>
      </c>
    </row>
    <row r="585" s="2" customFormat="1">
      <c r="A585" s="39"/>
      <c r="B585" s="40"/>
      <c r="C585" s="41"/>
      <c r="D585" s="251" t="s">
        <v>134</v>
      </c>
      <c r="E585" s="41"/>
      <c r="F585" s="252" t="s">
        <v>1833</v>
      </c>
      <c r="G585" s="41"/>
      <c r="H585" s="41"/>
      <c r="I585" s="145"/>
      <c r="J585" s="41"/>
      <c r="K585" s="41"/>
      <c r="L585" s="45"/>
      <c r="M585" s="253"/>
      <c r="N585" s="254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134</v>
      </c>
      <c r="AU585" s="18" t="s">
        <v>89</v>
      </c>
    </row>
    <row r="586" s="2" customFormat="1" ht="16.5" customHeight="1">
      <c r="A586" s="39"/>
      <c r="B586" s="40"/>
      <c r="C586" s="237" t="s">
        <v>934</v>
      </c>
      <c r="D586" s="237" t="s">
        <v>128</v>
      </c>
      <c r="E586" s="238" t="s">
        <v>1835</v>
      </c>
      <c r="F586" s="239" t="s">
        <v>1836</v>
      </c>
      <c r="G586" s="240" t="s">
        <v>865</v>
      </c>
      <c r="H586" s="241">
        <v>1</v>
      </c>
      <c r="I586" s="242"/>
      <c r="J586" s="243">
        <f>ROUND(I586*H586,2)</f>
        <v>0</v>
      </c>
      <c r="K586" s="244"/>
      <c r="L586" s="45"/>
      <c r="M586" s="245" t="s">
        <v>1</v>
      </c>
      <c r="N586" s="246" t="s">
        <v>44</v>
      </c>
      <c r="O586" s="92"/>
      <c r="P586" s="247">
        <f>O586*H586</f>
        <v>0</v>
      </c>
      <c r="Q586" s="247">
        <v>0</v>
      </c>
      <c r="R586" s="247">
        <f>Q586*H586</f>
        <v>0</v>
      </c>
      <c r="S586" s="247">
        <v>0</v>
      </c>
      <c r="T586" s="248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9" t="s">
        <v>322</v>
      </c>
      <c r="AT586" s="249" t="s">
        <v>128</v>
      </c>
      <c r="AU586" s="249" t="s">
        <v>89</v>
      </c>
      <c r="AY586" s="18" t="s">
        <v>125</v>
      </c>
      <c r="BE586" s="250">
        <f>IF(N586="základní",J586,0)</f>
        <v>0</v>
      </c>
      <c r="BF586" s="250">
        <f>IF(N586="snížená",J586,0)</f>
        <v>0</v>
      </c>
      <c r="BG586" s="250">
        <f>IF(N586="zákl. přenesená",J586,0)</f>
        <v>0</v>
      </c>
      <c r="BH586" s="250">
        <f>IF(N586="sníž. přenesená",J586,0)</f>
        <v>0</v>
      </c>
      <c r="BI586" s="250">
        <f>IF(N586="nulová",J586,0)</f>
        <v>0</v>
      </c>
      <c r="BJ586" s="18" t="s">
        <v>87</v>
      </c>
      <c r="BK586" s="250">
        <f>ROUND(I586*H586,2)</f>
        <v>0</v>
      </c>
      <c r="BL586" s="18" t="s">
        <v>322</v>
      </c>
      <c r="BM586" s="249" t="s">
        <v>1837</v>
      </c>
    </row>
    <row r="587" s="2" customFormat="1">
      <c r="A587" s="39"/>
      <c r="B587" s="40"/>
      <c r="C587" s="41"/>
      <c r="D587" s="251" t="s">
        <v>134</v>
      </c>
      <c r="E587" s="41"/>
      <c r="F587" s="252" t="s">
        <v>1836</v>
      </c>
      <c r="G587" s="41"/>
      <c r="H587" s="41"/>
      <c r="I587" s="145"/>
      <c r="J587" s="41"/>
      <c r="K587" s="41"/>
      <c r="L587" s="45"/>
      <c r="M587" s="253"/>
      <c r="N587" s="254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134</v>
      </c>
      <c r="AU587" s="18" t="s">
        <v>89</v>
      </c>
    </row>
    <row r="588" s="2" customFormat="1" ht="21.75" customHeight="1">
      <c r="A588" s="39"/>
      <c r="B588" s="40"/>
      <c r="C588" s="237" t="s">
        <v>937</v>
      </c>
      <c r="D588" s="237" t="s">
        <v>128</v>
      </c>
      <c r="E588" s="238" t="s">
        <v>1838</v>
      </c>
      <c r="F588" s="239" t="s">
        <v>1839</v>
      </c>
      <c r="G588" s="240" t="s">
        <v>1492</v>
      </c>
      <c r="H588" s="313"/>
      <c r="I588" s="242"/>
      <c r="J588" s="243">
        <f>ROUND(I588*H588,2)</f>
        <v>0</v>
      </c>
      <c r="K588" s="244"/>
      <c r="L588" s="45"/>
      <c r="M588" s="245" t="s">
        <v>1</v>
      </c>
      <c r="N588" s="246" t="s">
        <v>44</v>
      </c>
      <c r="O588" s="92"/>
      <c r="P588" s="247">
        <f>O588*H588</f>
        <v>0</v>
      </c>
      <c r="Q588" s="247">
        <v>0</v>
      </c>
      <c r="R588" s="247">
        <f>Q588*H588</f>
        <v>0</v>
      </c>
      <c r="S588" s="247">
        <v>0</v>
      </c>
      <c r="T588" s="248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9" t="s">
        <v>322</v>
      </c>
      <c r="AT588" s="249" t="s">
        <v>128</v>
      </c>
      <c r="AU588" s="249" t="s">
        <v>89</v>
      </c>
      <c r="AY588" s="18" t="s">
        <v>125</v>
      </c>
      <c r="BE588" s="250">
        <f>IF(N588="základní",J588,0)</f>
        <v>0</v>
      </c>
      <c r="BF588" s="250">
        <f>IF(N588="snížená",J588,0)</f>
        <v>0</v>
      </c>
      <c r="BG588" s="250">
        <f>IF(N588="zákl. přenesená",J588,0)</f>
        <v>0</v>
      </c>
      <c r="BH588" s="250">
        <f>IF(N588="sníž. přenesená",J588,0)</f>
        <v>0</v>
      </c>
      <c r="BI588" s="250">
        <f>IF(N588="nulová",J588,0)</f>
        <v>0</v>
      </c>
      <c r="BJ588" s="18" t="s">
        <v>87</v>
      </c>
      <c r="BK588" s="250">
        <f>ROUND(I588*H588,2)</f>
        <v>0</v>
      </c>
      <c r="BL588" s="18" t="s">
        <v>322</v>
      </c>
      <c r="BM588" s="249" t="s">
        <v>1840</v>
      </c>
    </row>
    <row r="589" s="2" customFormat="1">
      <c r="A589" s="39"/>
      <c r="B589" s="40"/>
      <c r="C589" s="41"/>
      <c r="D589" s="251" t="s">
        <v>134</v>
      </c>
      <c r="E589" s="41"/>
      <c r="F589" s="252" t="s">
        <v>1841</v>
      </c>
      <c r="G589" s="41"/>
      <c r="H589" s="41"/>
      <c r="I589" s="145"/>
      <c r="J589" s="41"/>
      <c r="K589" s="41"/>
      <c r="L589" s="45"/>
      <c r="M589" s="253"/>
      <c r="N589" s="254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134</v>
      </c>
      <c r="AU589" s="18" t="s">
        <v>89</v>
      </c>
    </row>
    <row r="590" s="12" customFormat="1" ht="22.8" customHeight="1">
      <c r="A590" s="12"/>
      <c r="B590" s="221"/>
      <c r="C590" s="222"/>
      <c r="D590" s="223" t="s">
        <v>78</v>
      </c>
      <c r="E590" s="235" t="s">
        <v>1495</v>
      </c>
      <c r="F590" s="235" t="s">
        <v>1496</v>
      </c>
      <c r="G590" s="222"/>
      <c r="H590" s="222"/>
      <c r="I590" s="225"/>
      <c r="J590" s="236">
        <f>BK590</f>
        <v>0</v>
      </c>
      <c r="K590" s="222"/>
      <c r="L590" s="227"/>
      <c r="M590" s="228"/>
      <c r="N590" s="229"/>
      <c r="O590" s="229"/>
      <c r="P590" s="230">
        <f>SUM(P591:P632)</f>
        <v>0</v>
      </c>
      <c r="Q590" s="229"/>
      <c r="R590" s="230">
        <f>SUM(R591:R632)</f>
        <v>5.0883105999999998</v>
      </c>
      <c r="S590" s="229"/>
      <c r="T590" s="231">
        <f>SUM(T591:T632)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32" t="s">
        <v>89</v>
      </c>
      <c r="AT590" s="233" t="s">
        <v>78</v>
      </c>
      <c r="AU590" s="233" t="s">
        <v>87</v>
      </c>
      <c r="AY590" s="232" t="s">
        <v>125</v>
      </c>
      <c r="BK590" s="234">
        <f>SUM(BK591:BK632)</f>
        <v>0</v>
      </c>
    </row>
    <row r="591" s="2" customFormat="1" ht="16.5" customHeight="1">
      <c r="A591" s="39"/>
      <c r="B591" s="40"/>
      <c r="C591" s="237" t="s">
        <v>943</v>
      </c>
      <c r="D591" s="237" t="s">
        <v>128</v>
      </c>
      <c r="E591" s="238" t="s">
        <v>1498</v>
      </c>
      <c r="F591" s="239" t="s">
        <v>1499</v>
      </c>
      <c r="G591" s="240" t="s">
        <v>316</v>
      </c>
      <c r="H591" s="241">
        <v>125.63</v>
      </c>
      <c r="I591" s="242"/>
      <c r="J591" s="243">
        <f>ROUND(I591*H591,2)</f>
        <v>0</v>
      </c>
      <c r="K591" s="244"/>
      <c r="L591" s="45"/>
      <c r="M591" s="245" t="s">
        <v>1</v>
      </c>
      <c r="N591" s="246" t="s">
        <v>44</v>
      </c>
      <c r="O591" s="92"/>
      <c r="P591" s="247">
        <f>O591*H591</f>
        <v>0</v>
      </c>
      <c r="Q591" s="247">
        <v>0</v>
      </c>
      <c r="R591" s="247">
        <f>Q591*H591</f>
        <v>0</v>
      </c>
      <c r="S591" s="247">
        <v>0</v>
      </c>
      <c r="T591" s="248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9" t="s">
        <v>322</v>
      </c>
      <c r="AT591" s="249" t="s">
        <v>128</v>
      </c>
      <c r="AU591" s="249" t="s">
        <v>89</v>
      </c>
      <c r="AY591" s="18" t="s">
        <v>125</v>
      </c>
      <c r="BE591" s="250">
        <f>IF(N591="základní",J591,0)</f>
        <v>0</v>
      </c>
      <c r="BF591" s="250">
        <f>IF(N591="snížená",J591,0)</f>
        <v>0</v>
      </c>
      <c r="BG591" s="250">
        <f>IF(N591="zákl. přenesená",J591,0)</f>
        <v>0</v>
      </c>
      <c r="BH591" s="250">
        <f>IF(N591="sníž. přenesená",J591,0)</f>
        <v>0</v>
      </c>
      <c r="BI591" s="250">
        <f>IF(N591="nulová",J591,0)</f>
        <v>0</v>
      </c>
      <c r="BJ591" s="18" t="s">
        <v>87</v>
      </c>
      <c r="BK591" s="250">
        <f>ROUND(I591*H591,2)</f>
        <v>0</v>
      </c>
      <c r="BL591" s="18" t="s">
        <v>322</v>
      </c>
      <c r="BM591" s="249" t="s">
        <v>1500</v>
      </c>
    </row>
    <row r="592" s="2" customFormat="1">
      <c r="A592" s="39"/>
      <c r="B592" s="40"/>
      <c r="C592" s="41"/>
      <c r="D592" s="251" t="s">
        <v>134</v>
      </c>
      <c r="E592" s="41"/>
      <c r="F592" s="252" t="s">
        <v>1501</v>
      </c>
      <c r="G592" s="41"/>
      <c r="H592" s="41"/>
      <c r="I592" s="145"/>
      <c r="J592" s="41"/>
      <c r="K592" s="41"/>
      <c r="L592" s="45"/>
      <c r="M592" s="253"/>
      <c r="N592" s="254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134</v>
      </c>
      <c r="AU592" s="18" t="s">
        <v>89</v>
      </c>
    </row>
    <row r="593" s="13" customFormat="1">
      <c r="A593" s="13"/>
      <c r="B593" s="255"/>
      <c r="C593" s="256"/>
      <c r="D593" s="251" t="s">
        <v>136</v>
      </c>
      <c r="E593" s="257" t="s">
        <v>1</v>
      </c>
      <c r="F593" s="258" t="s">
        <v>1763</v>
      </c>
      <c r="G593" s="256"/>
      <c r="H593" s="259">
        <v>101.38</v>
      </c>
      <c r="I593" s="260"/>
      <c r="J593" s="256"/>
      <c r="K593" s="256"/>
      <c r="L593" s="261"/>
      <c r="M593" s="262"/>
      <c r="N593" s="263"/>
      <c r="O593" s="263"/>
      <c r="P593" s="263"/>
      <c r="Q593" s="263"/>
      <c r="R593" s="263"/>
      <c r="S593" s="263"/>
      <c r="T593" s="26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5" t="s">
        <v>136</v>
      </c>
      <c r="AU593" s="265" t="s">
        <v>89</v>
      </c>
      <c r="AV593" s="13" t="s">
        <v>89</v>
      </c>
      <c r="AW593" s="13" t="s">
        <v>34</v>
      </c>
      <c r="AX593" s="13" t="s">
        <v>79</v>
      </c>
      <c r="AY593" s="265" t="s">
        <v>125</v>
      </c>
    </row>
    <row r="594" s="13" customFormat="1">
      <c r="A594" s="13"/>
      <c r="B594" s="255"/>
      <c r="C594" s="256"/>
      <c r="D594" s="251" t="s">
        <v>136</v>
      </c>
      <c r="E594" s="257" t="s">
        <v>1</v>
      </c>
      <c r="F594" s="258" t="s">
        <v>1764</v>
      </c>
      <c r="G594" s="256"/>
      <c r="H594" s="259">
        <v>24.25</v>
      </c>
      <c r="I594" s="260"/>
      <c r="J594" s="256"/>
      <c r="K594" s="256"/>
      <c r="L594" s="261"/>
      <c r="M594" s="262"/>
      <c r="N594" s="263"/>
      <c r="O594" s="263"/>
      <c r="P594" s="263"/>
      <c r="Q594" s="263"/>
      <c r="R594" s="263"/>
      <c r="S594" s="263"/>
      <c r="T594" s="26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5" t="s">
        <v>136</v>
      </c>
      <c r="AU594" s="265" t="s">
        <v>89</v>
      </c>
      <c r="AV594" s="13" t="s">
        <v>89</v>
      </c>
      <c r="AW594" s="13" t="s">
        <v>34</v>
      </c>
      <c r="AX594" s="13" t="s">
        <v>79</v>
      </c>
      <c r="AY594" s="265" t="s">
        <v>125</v>
      </c>
    </row>
    <row r="595" s="14" customFormat="1">
      <c r="A595" s="14"/>
      <c r="B595" s="266"/>
      <c r="C595" s="267"/>
      <c r="D595" s="251" t="s">
        <v>136</v>
      </c>
      <c r="E595" s="268" t="s">
        <v>1</v>
      </c>
      <c r="F595" s="269" t="s">
        <v>167</v>
      </c>
      <c r="G595" s="267"/>
      <c r="H595" s="270">
        <v>125.63</v>
      </c>
      <c r="I595" s="271"/>
      <c r="J595" s="267"/>
      <c r="K595" s="267"/>
      <c r="L595" s="272"/>
      <c r="M595" s="273"/>
      <c r="N595" s="274"/>
      <c r="O595" s="274"/>
      <c r="P595" s="274"/>
      <c r="Q595" s="274"/>
      <c r="R595" s="274"/>
      <c r="S595" s="274"/>
      <c r="T595" s="27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6" t="s">
        <v>136</v>
      </c>
      <c r="AU595" s="276" t="s">
        <v>89</v>
      </c>
      <c r="AV595" s="14" t="s">
        <v>132</v>
      </c>
      <c r="AW595" s="14" t="s">
        <v>34</v>
      </c>
      <c r="AX595" s="14" t="s">
        <v>87</v>
      </c>
      <c r="AY595" s="276" t="s">
        <v>125</v>
      </c>
    </row>
    <row r="596" s="2" customFormat="1" ht="16.5" customHeight="1">
      <c r="A596" s="39"/>
      <c r="B596" s="40"/>
      <c r="C596" s="237" t="s">
        <v>948</v>
      </c>
      <c r="D596" s="237" t="s">
        <v>128</v>
      </c>
      <c r="E596" s="238" t="s">
        <v>1503</v>
      </c>
      <c r="F596" s="239" t="s">
        <v>1504</v>
      </c>
      <c r="G596" s="240" t="s">
        <v>316</v>
      </c>
      <c r="H596" s="241">
        <v>125.63</v>
      </c>
      <c r="I596" s="242"/>
      <c r="J596" s="243">
        <f>ROUND(I596*H596,2)</f>
        <v>0</v>
      </c>
      <c r="K596" s="244"/>
      <c r="L596" s="45"/>
      <c r="M596" s="245" t="s">
        <v>1</v>
      </c>
      <c r="N596" s="246" t="s">
        <v>44</v>
      </c>
      <c r="O596" s="92"/>
      <c r="P596" s="247">
        <f>O596*H596</f>
        <v>0</v>
      </c>
      <c r="Q596" s="247">
        <v>0.00029999999999999997</v>
      </c>
      <c r="R596" s="247">
        <f>Q596*H596</f>
        <v>0.037688999999999993</v>
      </c>
      <c r="S596" s="247">
        <v>0</v>
      </c>
      <c r="T596" s="248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9" t="s">
        <v>322</v>
      </c>
      <c r="AT596" s="249" t="s">
        <v>128</v>
      </c>
      <c r="AU596" s="249" t="s">
        <v>89</v>
      </c>
      <c r="AY596" s="18" t="s">
        <v>125</v>
      </c>
      <c r="BE596" s="250">
        <f>IF(N596="základní",J596,0)</f>
        <v>0</v>
      </c>
      <c r="BF596" s="250">
        <f>IF(N596="snížená",J596,0)</f>
        <v>0</v>
      </c>
      <c r="BG596" s="250">
        <f>IF(N596="zákl. přenesená",J596,0)</f>
        <v>0</v>
      </c>
      <c r="BH596" s="250">
        <f>IF(N596="sníž. přenesená",J596,0)</f>
        <v>0</v>
      </c>
      <c r="BI596" s="250">
        <f>IF(N596="nulová",J596,0)</f>
        <v>0</v>
      </c>
      <c r="BJ596" s="18" t="s">
        <v>87</v>
      </c>
      <c r="BK596" s="250">
        <f>ROUND(I596*H596,2)</f>
        <v>0</v>
      </c>
      <c r="BL596" s="18" t="s">
        <v>322</v>
      </c>
      <c r="BM596" s="249" t="s">
        <v>1505</v>
      </c>
    </row>
    <row r="597" s="2" customFormat="1">
      <c r="A597" s="39"/>
      <c r="B597" s="40"/>
      <c r="C597" s="41"/>
      <c r="D597" s="251" t="s">
        <v>134</v>
      </c>
      <c r="E597" s="41"/>
      <c r="F597" s="252" t="s">
        <v>1506</v>
      </c>
      <c r="G597" s="41"/>
      <c r="H597" s="41"/>
      <c r="I597" s="145"/>
      <c r="J597" s="41"/>
      <c r="K597" s="41"/>
      <c r="L597" s="45"/>
      <c r="M597" s="253"/>
      <c r="N597" s="254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134</v>
      </c>
      <c r="AU597" s="18" t="s">
        <v>89</v>
      </c>
    </row>
    <row r="598" s="13" customFormat="1">
      <c r="A598" s="13"/>
      <c r="B598" s="255"/>
      <c r="C598" s="256"/>
      <c r="D598" s="251" t="s">
        <v>136</v>
      </c>
      <c r="E598" s="257" t="s">
        <v>1</v>
      </c>
      <c r="F598" s="258" t="s">
        <v>1763</v>
      </c>
      <c r="G598" s="256"/>
      <c r="H598" s="259">
        <v>101.38</v>
      </c>
      <c r="I598" s="260"/>
      <c r="J598" s="256"/>
      <c r="K598" s="256"/>
      <c r="L598" s="261"/>
      <c r="M598" s="262"/>
      <c r="N598" s="263"/>
      <c r="O598" s="263"/>
      <c r="P598" s="263"/>
      <c r="Q598" s="263"/>
      <c r="R598" s="263"/>
      <c r="S598" s="263"/>
      <c r="T598" s="26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65" t="s">
        <v>136</v>
      </c>
      <c r="AU598" s="265" t="s">
        <v>89</v>
      </c>
      <c r="AV598" s="13" t="s">
        <v>89</v>
      </c>
      <c r="AW598" s="13" t="s">
        <v>34</v>
      </c>
      <c r="AX598" s="13" t="s">
        <v>79</v>
      </c>
      <c r="AY598" s="265" t="s">
        <v>125</v>
      </c>
    </row>
    <row r="599" s="13" customFormat="1">
      <c r="A599" s="13"/>
      <c r="B599" s="255"/>
      <c r="C599" s="256"/>
      <c r="D599" s="251" t="s">
        <v>136</v>
      </c>
      <c r="E599" s="257" t="s">
        <v>1</v>
      </c>
      <c r="F599" s="258" t="s">
        <v>1764</v>
      </c>
      <c r="G599" s="256"/>
      <c r="H599" s="259">
        <v>24.25</v>
      </c>
      <c r="I599" s="260"/>
      <c r="J599" s="256"/>
      <c r="K599" s="256"/>
      <c r="L599" s="261"/>
      <c r="M599" s="262"/>
      <c r="N599" s="263"/>
      <c r="O599" s="263"/>
      <c r="P599" s="263"/>
      <c r="Q599" s="263"/>
      <c r="R599" s="263"/>
      <c r="S599" s="263"/>
      <c r="T599" s="26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65" t="s">
        <v>136</v>
      </c>
      <c r="AU599" s="265" t="s">
        <v>89</v>
      </c>
      <c r="AV599" s="13" t="s">
        <v>89</v>
      </c>
      <c r="AW599" s="13" t="s">
        <v>34</v>
      </c>
      <c r="AX599" s="13" t="s">
        <v>79</v>
      </c>
      <c r="AY599" s="265" t="s">
        <v>125</v>
      </c>
    </row>
    <row r="600" s="14" customFormat="1">
      <c r="A600" s="14"/>
      <c r="B600" s="266"/>
      <c r="C600" s="267"/>
      <c r="D600" s="251" t="s">
        <v>136</v>
      </c>
      <c r="E600" s="268" t="s">
        <v>1</v>
      </c>
      <c r="F600" s="269" t="s">
        <v>167</v>
      </c>
      <c r="G600" s="267"/>
      <c r="H600" s="270">
        <v>125.63</v>
      </c>
      <c r="I600" s="271"/>
      <c r="J600" s="267"/>
      <c r="K600" s="267"/>
      <c r="L600" s="272"/>
      <c r="M600" s="273"/>
      <c r="N600" s="274"/>
      <c r="O600" s="274"/>
      <c r="P600" s="274"/>
      <c r="Q600" s="274"/>
      <c r="R600" s="274"/>
      <c r="S600" s="274"/>
      <c r="T600" s="275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76" t="s">
        <v>136</v>
      </c>
      <c r="AU600" s="276" t="s">
        <v>89</v>
      </c>
      <c r="AV600" s="14" t="s">
        <v>132</v>
      </c>
      <c r="AW600" s="14" t="s">
        <v>34</v>
      </c>
      <c r="AX600" s="14" t="s">
        <v>87</v>
      </c>
      <c r="AY600" s="276" t="s">
        <v>125</v>
      </c>
    </row>
    <row r="601" s="2" customFormat="1" ht="21.75" customHeight="1">
      <c r="A601" s="39"/>
      <c r="B601" s="40"/>
      <c r="C601" s="237" t="s">
        <v>955</v>
      </c>
      <c r="D601" s="237" t="s">
        <v>128</v>
      </c>
      <c r="E601" s="238" t="s">
        <v>1508</v>
      </c>
      <c r="F601" s="239" t="s">
        <v>1509</v>
      </c>
      <c r="G601" s="240" t="s">
        <v>259</v>
      </c>
      <c r="H601" s="241">
        <v>73.900000000000006</v>
      </c>
      <c r="I601" s="242"/>
      <c r="J601" s="243">
        <f>ROUND(I601*H601,2)</f>
        <v>0</v>
      </c>
      <c r="K601" s="244"/>
      <c r="L601" s="45"/>
      <c r="M601" s="245" t="s">
        <v>1</v>
      </c>
      <c r="N601" s="246" t="s">
        <v>44</v>
      </c>
      <c r="O601" s="92"/>
      <c r="P601" s="247">
        <f>O601*H601</f>
        <v>0</v>
      </c>
      <c r="Q601" s="247">
        <v>0.00058</v>
      </c>
      <c r="R601" s="247">
        <f>Q601*H601</f>
        <v>0.042862000000000004</v>
      </c>
      <c r="S601" s="247">
        <v>0</v>
      </c>
      <c r="T601" s="248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9" t="s">
        <v>322</v>
      </c>
      <c r="AT601" s="249" t="s">
        <v>128</v>
      </c>
      <c r="AU601" s="249" t="s">
        <v>89</v>
      </c>
      <c r="AY601" s="18" t="s">
        <v>125</v>
      </c>
      <c r="BE601" s="250">
        <f>IF(N601="základní",J601,0)</f>
        <v>0</v>
      </c>
      <c r="BF601" s="250">
        <f>IF(N601="snížená",J601,0)</f>
        <v>0</v>
      </c>
      <c r="BG601" s="250">
        <f>IF(N601="zákl. přenesená",J601,0)</f>
        <v>0</v>
      </c>
      <c r="BH601" s="250">
        <f>IF(N601="sníž. přenesená",J601,0)</f>
        <v>0</v>
      </c>
      <c r="BI601" s="250">
        <f>IF(N601="nulová",J601,0)</f>
        <v>0</v>
      </c>
      <c r="BJ601" s="18" t="s">
        <v>87</v>
      </c>
      <c r="BK601" s="250">
        <f>ROUND(I601*H601,2)</f>
        <v>0</v>
      </c>
      <c r="BL601" s="18" t="s">
        <v>322</v>
      </c>
      <c r="BM601" s="249" t="s">
        <v>1842</v>
      </c>
    </row>
    <row r="602" s="2" customFormat="1">
      <c r="A602" s="39"/>
      <c r="B602" s="40"/>
      <c r="C602" s="41"/>
      <c r="D602" s="251" t="s">
        <v>134</v>
      </c>
      <c r="E602" s="41"/>
      <c r="F602" s="252" t="s">
        <v>1511</v>
      </c>
      <c r="G602" s="41"/>
      <c r="H602" s="41"/>
      <c r="I602" s="145"/>
      <c r="J602" s="41"/>
      <c r="K602" s="41"/>
      <c r="L602" s="45"/>
      <c r="M602" s="253"/>
      <c r="N602" s="254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134</v>
      </c>
      <c r="AU602" s="18" t="s">
        <v>89</v>
      </c>
    </row>
    <row r="603" s="13" customFormat="1">
      <c r="A603" s="13"/>
      <c r="B603" s="255"/>
      <c r="C603" s="256"/>
      <c r="D603" s="251" t="s">
        <v>136</v>
      </c>
      <c r="E603" s="257" t="s">
        <v>1</v>
      </c>
      <c r="F603" s="258" t="s">
        <v>1843</v>
      </c>
      <c r="G603" s="256"/>
      <c r="H603" s="259">
        <v>20.300000000000001</v>
      </c>
      <c r="I603" s="260"/>
      <c r="J603" s="256"/>
      <c r="K603" s="256"/>
      <c r="L603" s="261"/>
      <c r="M603" s="262"/>
      <c r="N603" s="263"/>
      <c r="O603" s="263"/>
      <c r="P603" s="263"/>
      <c r="Q603" s="263"/>
      <c r="R603" s="263"/>
      <c r="S603" s="263"/>
      <c r="T603" s="26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5" t="s">
        <v>136</v>
      </c>
      <c r="AU603" s="265" t="s">
        <v>89</v>
      </c>
      <c r="AV603" s="13" t="s">
        <v>89</v>
      </c>
      <c r="AW603" s="13" t="s">
        <v>34</v>
      </c>
      <c r="AX603" s="13" t="s">
        <v>79</v>
      </c>
      <c r="AY603" s="265" t="s">
        <v>125</v>
      </c>
    </row>
    <row r="604" s="13" customFormat="1">
      <c r="A604" s="13"/>
      <c r="B604" s="255"/>
      <c r="C604" s="256"/>
      <c r="D604" s="251" t="s">
        <v>136</v>
      </c>
      <c r="E604" s="257" t="s">
        <v>1</v>
      </c>
      <c r="F604" s="258" t="s">
        <v>1844</v>
      </c>
      <c r="G604" s="256"/>
      <c r="H604" s="259">
        <v>15</v>
      </c>
      <c r="I604" s="260"/>
      <c r="J604" s="256"/>
      <c r="K604" s="256"/>
      <c r="L604" s="261"/>
      <c r="M604" s="262"/>
      <c r="N604" s="263"/>
      <c r="O604" s="263"/>
      <c r="P604" s="263"/>
      <c r="Q604" s="263"/>
      <c r="R604" s="263"/>
      <c r="S604" s="263"/>
      <c r="T604" s="26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65" t="s">
        <v>136</v>
      </c>
      <c r="AU604" s="265" t="s">
        <v>89</v>
      </c>
      <c r="AV604" s="13" t="s">
        <v>89</v>
      </c>
      <c r="AW604" s="13" t="s">
        <v>34</v>
      </c>
      <c r="AX604" s="13" t="s">
        <v>79</v>
      </c>
      <c r="AY604" s="265" t="s">
        <v>125</v>
      </c>
    </row>
    <row r="605" s="13" customFormat="1">
      <c r="A605" s="13"/>
      <c r="B605" s="255"/>
      <c r="C605" s="256"/>
      <c r="D605" s="251" t="s">
        <v>136</v>
      </c>
      <c r="E605" s="257" t="s">
        <v>1</v>
      </c>
      <c r="F605" s="258" t="s">
        <v>1845</v>
      </c>
      <c r="G605" s="256"/>
      <c r="H605" s="259">
        <v>18.800000000000001</v>
      </c>
      <c r="I605" s="260"/>
      <c r="J605" s="256"/>
      <c r="K605" s="256"/>
      <c r="L605" s="261"/>
      <c r="M605" s="262"/>
      <c r="N605" s="263"/>
      <c r="O605" s="263"/>
      <c r="P605" s="263"/>
      <c r="Q605" s="263"/>
      <c r="R605" s="263"/>
      <c r="S605" s="263"/>
      <c r="T605" s="26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65" t="s">
        <v>136</v>
      </c>
      <c r="AU605" s="265" t="s">
        <v>89</v>
      </c>
      <c r="AV605" s="13" t="s">
        <v>89</v>
      </c>
      <c r="AW605" s="13" t="s">
        <v>34</v>
      </c>
      <c r="AX605" s="13" t="s">
        <v>79</v>
      </c>
      <c r="AY605" s="265" t="s">
        <v>125</v>
      </c>
    </row>
    <row r="606" s="13" customFormat="1">
      <c r="A606" s="13"/>
      <c r="B606" s="255"/>
      <c r="C606" s="256"/>
      <c r="D606" s="251" t="s">
        <v>136</v>
      </c>
      <c r="E606" s="257" t="s">
        <v>1</v>
      </c>
      <c r="F606" s="258" t="s">
        <v>1846</v>
      </c>
      <c r="G606" s="256"/>
      <c r="H606" s="259">
        <v>10.300000000000001</v>
      </c>
      <c r="I606" s="260"/>
      <c r="J606" s="256"/>
      <c r="K606" s="256"/>
      <c r="L606" s="261"/>
      <c r="M606" s="262"/>
      <c r="N606" s="263"/>
      <c r="O606" s="263"/>
      <c r="P606" s="263"/>
      <c r="Q606" s="263"/>
      <c r="R606" s="263"/>
      <c r="S606" s="263"/>
      <c r="T606" s="26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5" t="s">
        <v>136</v>
      </c>
      <c r="AU606" s="265" t="s">
        <v>89</v>
      </c>
      <c r="AV606" s="13" t="s">
        <v>89</v>
      </c>
      <c r="AW606" s="13" t="s">
        <v>34</v>
      </c>
      <c r="AX606" s="13" t="s">
        <v>79</v>
      </c>
      <c r="AY606" s="265" t="s">
        <v>125</v>
      </c>
    </row>
    <row r="607" s="13" customFormat="1">
      <c r="A607" s="13"/>
      <c r="B607" s="255"/>
      <c r="C607" s="256"/>
      <c r="D607" s="251" t="s">
        <v>136</v>
      </c>
      <c r="E607" s="257" t="s">
        <v>1</v>
      </c>
      <c r="F607" s="258" t="s">
        <v>1847</v>
      </c>
      <c r="G607" s="256"/>
      <c r="H607" s="259">
        <v>9.5</v>
      </c>
      <c r="I607" s="260"/>
      <c r="J607" s="256"/>
      <c r="K607" s="256"/>
      <c r="L607" s="261"/>
      <c r="M607" s="262"/>
      <c r="N607" s="263"/>
      <c r="O607" s="263"/>
      <c r="P607" s="263"/>
      <c r="Q607" s="263"/>
      <c r="R607" s="263"/>
      <c r="S607" s="263"/>
      <c r="T607" s="26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65" t="s">
        <v>136</v>
      </c>
      <c r="AU607" s="265" t="s">
        <v>89</v>
      </c>
      <c r="AV607" s="13" t="s">
        <v>89</v>
      </c>
      <c r="AW607" s="13" t="s">
        <v>34</v>
      </c>
      <c r="AX607" s="13" t="s">
        <v>79</v>
      </c>
      <c r="AY607" s="265" t="s">
        <v>125</v>
      </c>
    </row>
    <row r="608" s="14" customFormat="1">
      <c r="A608" s="14"/>
      <c r="B608" s="266"/>
      <c r="C608" s="267"/>
      <c r="D608" s="251" t="s">
        <v>136</v>
      </c>
      <c r="E608" s="268" t="s">
        <v>1</v>
      </c>
      <c r="F608" s="269" t="s">
        <v>167</v>
      </c>
      <c r="G608" s="267"/>
      <c r="H608" s="270">
        <v>73.899999999999991</v>
      </c>
      <c r="I608" s="271"/>
      <c r="J608" s="267"/>
      <c r="K608" s="267"/>
      <c r="L608" s="272"/>
      <c r="M608" s="273"/>
      <c r="N608" s="274"/>
      <c r="O608" s="274"/>
      <c r="P608" s="274"/>
      <c r="Q608" s="274"/>
      <c r="R608" s="274"/>
      <c r="S608" s="274"/>
      <c r="T608" s="27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6" t="s">
        <v>136</v>
      </c>
      <c r="AU608" s="276" t="s">
        <v>89</v>
      </c>
      <c r="AV608" s="14" t="s">
        <v>132</v>
      </c>
      <c r="AW608" s="14" t="s">
        <v>34</v>
      </c>
      <c r="AX608" s="14" t="s">
        <v>87</v>
      </c>
      <c r="AY608" s="276" t="s">
        <v>125</v>
      </c>
    </row>
    <row r="609" s="2" customFormat="1" ht="21.75" customHeight="1">
      <c r="A609" s="39"/>
      <c r="B609" s="40"/>
      <c r="C609" s="237" t="s">
        <v>960</v>
      </c>
      <c r="D609" s="237" t="s">
        <v>128</v>
      </c>
      <c r="E609" s="238" t="s">
        <v>1535</v>
      </c>
      <c r="F609" s="239" t="s">
        <v>1536</v>
      </c>
      <c r="G609" s="240" t="s">
        <v>316</v>
      </c>
      <c r="H609" s="241">
        <v>125.63</v>
      </c>
      <c r="I609" s="242"/>
      <c r="J609" s="243">
        <f>ROUND(I609*H609,2)</f>
        <v>0</v>
      </c>
      <c r="K609" s="244"/>
      <c r="L609" s="45"/>
      <c r="M609" s="245" t="s">
        <v>1</v>
      </c>
      <c r="N609" s="246" t="s">
        <v>44</v>
      </c>
      <c r="O609" s="92"/>
      <c r="P609" s="247">
        <f>O609*H609</f>
        <v>0</v>
      </c>
      <c r="Q609" s="247">
        <v>0.0063</v>
      </c>
      <c r="R609" s="247">
        <f>Q609*H609</f>
        <v>0.79146899999999998</v>
      </c>
      <c r="S609" s="247">
        <v>0</v>
      </c>
      <c r="T609" s="248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9" t="s">
        <v>322</v>
      </c>
      <c r="AT609" s="249" t="s">
        <v>128</v>
      </c>
      <c r="AU609" s="249" t="s">
        <v>89</v>
      </c>
      <c r="AY609" s="18" t="s">
        <v>125</v>
      </c>
      <c r="BE609" s="250">
        <f>IF(N609="základní",J609,0)</f>
        <v>0</v>
      </c>
      <c r="BF609" s="250">
        <f>IF(N609="snížená",J609,0)</f>
        <v>0</v>
      </c>
      <c r="BG609" s="250">
        <f>IF(N609="zákl. přenesená",J609,0)</f>
        <v>0</v>
      </c>
      <c r="BH609" s="250">
        <f>IF(N609="sníž. přenesená",J609,0)</f>
        <v>0</v>
      </c>
      <c r="BI609" s="250">
        <f>IF(N609="nulová",J609,0)</f>
        <v>0</v>
      </c>
      <c r="BJ609" s="18" t="s">
        <v>87</v>
      </c>
      <c r="BK609" s="250">
        <f>ROUND(I609*H609,2)</f>
        <v>0</v>
      </c>
      <c r="BL609" s="18" t="s">
        <v>322</v>
      </c>
      <c r="BM609" s="249" t="s">
        <v>1537</v>
      </c>
    </row>
    <row r="610" s="2" customFormat="1">
      <c r="A610" s="39"/>
      <c r="B610" s="40"/>
      <c r="C610" s="41"/>
      <c r="D610" s="251" t="s">
        <v>134</v>
      </c>
      <c r="E610" s="41"/>
      <c r="F610" s="252" t="s">
        <v>1538</v>
      </c>
      <c r="G610" s="41"/>
      <c r="H610" s="41"/>
      <c r="I610" s="145"/>
      <c r="J610" s="41"/>
      <c r="K610" s="41"/>
      <c r="L610" s="45"/>
      <c r="M610" s="253"/>
      <c r="N610" s="254"/>
      <c r="O610" s="92"/>
      <c r="P610" s="92"/>
      <c r="Q610" s="92"/>
      <c r="R610" s="92"/>
      <c r="S610" s="92"/>
      <c r="T610" s="93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134</v>
      </c>
      <c r="AU610" s="18" t="s">
        <v>89</v>
      </c>
    </row>
    <row r="611" s="13" customFormat="1">
      <c r="A611" s="13"/>
      <c r="B611" s="255"/>
      <c r="C611" s="256"/>
      <c r="D611" s="251" t="s">
        <v>136</v>
      </c>
      <c r="E611" s="257" t="s">
        <v>1</v>
      </c>
      <c r="F611" s="258" t="s">
        <v>1763</v>
      </c>
      <c r="G611" s="256"/>
      <c r="H611" s="259">
        <v>101.38</v>
      </c>
      <c r="I611" s="260"/>
      <c r="J611" s="256"/>
      <c r="K611" s="256"/>
      <c r="L611" s="261"/>
      <c r="M611" s="262"/>
      <c r="N611" s="263"/>
      <c r="O611" s="263"/>
      <c r="P611" s="263"/>
      <c r="Q611" s="263"/>
      <c r="R611" s="263"/>
      <c r="S611" s="263"/>
      <c r="T611" s="26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5" t="s">
        <v>136</v>
      </c>
      <c r="AU611" s="265" t="s">
        <v>89</v>
      </c>
      <c r="AV611" s="13" t="s">
        <v>89</v>
      </c>
      <c r="AW611" s="13" t="s">
        <v>34</v>
      </c>
      <c r="AX611" s="13" t="s">
        <v>79</v>
      </c>
      <c r="AY611" s="265" t="s">
        <v>125</v>
      </c>
    </row>
    <row r="612" s="13" customFormat="1">
      <c r="A612" s="13"/>
      <c r="B612" s="255"/>
      <c r="C612" s="256"/>
      <c r="D612" s="251" t="s">
        <v>136</v>
      </c>
      <c r="E612" s="257" t="s">
        <v>1</v>
      </c>
      <c r="F612" s="258" t="s">
        <v>1764</v>
      </c>
      <c r="G612" s="256"/>
      <c r="H612" s="259">
        <v>24.25</v>
      </c>
      <c r="I612" s="260"/>
      <c r="J612" s="256"/>
      <c r="K612" s="256"/>
      <c r="L612" s="261"/>
      <c r="M612" s="262"/>
      <c r="N612" s="263"/>
      <c r="O612" s="263"/>
      <c r="P612" s="263"/>
      <c r="Q612" s="263"/>
      <c r="R612" s="263"/>
      <c r="S612" s="263"/>
      <c r="T612" s="26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5" t="s">
        <v>136</v>
      </c>
      <c r="AU612" s="265" t="s">
        <v>89</v>
      </c>
      <c r="AV612" s="13" t="s">
        <v>89</v>
      </c>
      <c r="AW612" s="13" t="s">
        <v>34</v>
      </c>
      <c r="AX612" s="13" t="s">
        <v>79</v>
      </c>
      <c r="AY612" s="265" t="s">
        <v>125</v>
      </c>
    </row>
    <row r="613" s="14" customFormat="1">
      <c r="A613" s="14"/>
      <c r="B613" s="266"/>
      <c r="C613" s="267"/>
      <c r="D613" s="251" t="s">
        <v>136</v>
      </c>
      <c r="E613" s="268" t="s">
        <v>1</v>
      </c>
      <c r="F613" s="269" t="s">
        <v>167</v>
      </c>
      <c r="G613" s="267"/>
      <c r="H613" s="270">
        <v>125.63</v>
      </c>
      <c r="I613" s="271"/>
      <c r="J613" s="267"/>
      <c r="K613" s="267"/>
      <c r="L613" s="272"/>
      <c r="M613" s="273"/>
      <c r="N613" s="274"/>
      <c r="O613" s="274"/>
      <c r="P613" s="274"/>
      <c r="Q613" s="274"/>
      <c r="R613" s="274"/>
      <c r="S613" s="274"/>
      <c r="T613" s="27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76" t="s">
        <v>136</v>
      </c>
      <c r="AU613" s="276" t="s">
        <v>89</v>
      </c>
      <c r="AV613" s="14" t="s">
        <v>132</v>
      </c>
      <c r="AW613" s="14" t="s">
        <v>34</v>
      </c>
      <c r="AX613" s="14" t="s">
        <v>87</v>
      </c>
      <c r="AY613" s="276" t="s">
        <v>125</v>
      </c>
    </row>
    <row r="614" s="2" customFormat="1" ht="21.75" customHeight="1">
      <c r="A614" s="39"/>
      <c r="B614" s="40"/>
      <c r="C614" s="292" t="s">
        <v>967</v>
      </c>
      <c r="D614" s="292" t="s">
        <v>263</v>
      </c>
      <c r="E614" s="293" t="s">
        <v>1540</v>
      </c>
      <c r="F614" s="294" t="s">
        <v>1541</v>
      </c>
      <c r="G614" s="295" t="s">
        <v>316</v>
      </c>
      <c r="H614" s="296">
        <v>219.483</v>
      </c>
      <c r="I614" s="297"/>
      <c r="J614" s="298">
        <f>ROUND(I614*H614,2)</f>
        <v>0</v>
      </c>
      <c r="K614" s="299"/>
      <c r="L614" s="300"/>
      <c r="M614" s="301" t="s">
        <v>1</v>
      </c>
      <c r="N614" s="302" t="s">
        <v>44</v>
      </c>
      <c r="O614" s="92"/>
      <c r="P614" s="247">
        <f>O614*H614</f>
        <v>0</v>
      </c>
      <c r="Q614" s="247">
        <v>0.019199999999999998</v>
      </c>
      <c r="R614" s="247">
        <f>Q614*H614</f>
        <v>4.2140735999999999</v>
      </c>
      <c r="S614" s="247">
        <v>0</v>
      </c>
      <c r="T614" s="248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9" t="s">
        <v>434</v>
      </c>
      <c r="AT614" s="249" t="s">
        <v>263</v>
      </c>
      <c r="AU614" s="249" t="s">
        <v>89</v>
      </c>
      <c r="AY614" s="18" t="s">
        <v>125</v>
      </c>
      <c r="BE614" s="250">
        <f>IF(N614="základní",J614,0)</f>
        <v>0</v>
      </c>
      <c r="BF614" s="250">
        <f>IF(N614="snížená",J614,0)</f>
        <v>0</v>
      </c>
      <c r="BG614" s="250">
        <f>IF(N614="zákl. přenesená",J614,0)</f>
        <v>0</v>
      </c>
      <c r="BH614" s="250">
        <f>IF(N614="sníž. přenesená",J614,0)</f>
        <v>0</v>
      </c>
      <c r="BI614" s="250">
        <f>IF(N614="nulová",J614,0)</f>
        <v>0</v>
      </c>
      <c r="BJ614" s="18" t="s">
        <v>87</v>
      </c>
      <c r="BK614" s="250">
        <f>ROUND(I614*H614,2)</f>
        <v>0</v>
      </c>
      <c r="BL614" s="18" t="s">
        <v>322</v>
      </c>
      <c r="BM614" s="249" t="s">
        <v>1542</v>
      </c>
    </row>
    <row r="615" s="2" customFormat="1">
      <c r="A615" s="39"/>
      <c r="B615" s="40"/>
      <c r="C615" s="41"/>
      <c r="D615" s="251" t="s">
        <v>134</v>
      </c>
      <c r="E615" s="41"/>
      <c r="F615" s="252" t="s">
        <v>1541</v>
      </c>
      <c r="G615" s="41"/>
      <c r="H615" s="41"/>
      <c r="I615" s="145"/>
      <c r="J615" s="41"/>
      <c r="K615" s="41"/>
      <c r="L615" s="45"/>
      <c r="M615" s="253"/>
      <c r="N615" s="254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134</v>
      </c>
      <c r="AU615" s="18" t="s">
        <v>89</v>
      </c>
    </row>
    <row r="616" s="13" customFormat="1">
      <c r="A616" s="13"/>
      <c r="B616" s="255"/>
      <c r="C616" s="256"/>
      <c r="D616" s="251" t="s">
        <v>136</v>
      </c>
      <c r="E616" s="257" t="s">
        <v>1</v>
      </c>
      <c r="F616" s="258" t="s">
        <v>1763</v>
      </c>
      <c r="G616" s="256"/>
      <c r="H616" s="259">
        <v>101.38</v>
      </c>
      <c r="I616" s="260"/>
      <c r="J616" s="256"/>
      <c r="K616" s="256"/>
      <c r="L616" s="261"/>
      <c r="M616" s="262"/>
      <c r="N616" s="263"/>
      <c r="O616" s="263"/>
      <c r="P616" s="263"/>
      <c r="Q616" s="263"/>
      <c r="R616" s="263"/>
      <c r="S616" s="263"/>
      <c r="T616" s="26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65" t="s">
        <v>136</v>
      </c>
      <c r="AU616" s="265" t="s">
        <v>89</v>
      </c>
      <c r="AV616" s="13" t="s">
        <v>89</v>
      </c>
      <c r="AW616" s="13" t="s">
        <v>34</v>
      </c>
      <c r="AX616" s="13" t="s">
        <v>79</v>
      </c>
      <c r="AY616" s="265" t="s">
        <v>125</v>
      </c>
    </row>
    <row r="617" s="13" customFormat="1">
      <c r="A617" s="13"/>
      <c r="B617" s="255"/>
      <c r="C617" s="256"/>
      <c r="D617" s="251" t="s">
        <v>136</v>
      </c>
      <c r="E617" s="257" t="s">
        <v>1</v>
      </c>
      <c r="F617" s="258" t="s">
        <v>1764</v>
      </c>
      <c r="G617" s="256"/>
      <c r="H617" s="259">
        <v>24.25</v>
      </c>
      <c r="I617" s="260"/>
      <c r="J617" s="256"/>
      <c r="K617" s="256"/>
      <c r="L617" s="261"/>
      <c r="M617" s="262"/>
      <c r="N617" s="263"/>
      <c r="O617" s="263"/>
      <c r="P617" s="263"/>
      <c r="Q617" s="263"/>
      <c r="R617" s="263"/>
      <c r="S617" s="263"/>
      <c r="T617" s="26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65" t="s">
        <v>136</v>
      </c>
      <c r="AU617" s="265" t="s">
        <v>89</v>
      </c>
      <c r="AV617" s="13" t="s">
        <v>89</v>
      </c>
      <c r="AW617" s="13" t="s">
        <v>34</v>
      </c>
      <c r="AX617" s="13" t="s">
        <v>79</v>
      </c>
      <c r="AY617" s="265" t="s">
        <v>125</v>
      </c>
    </row>
    <row r="618" s="15" customFormat="1">
      <c r="A618" s="15"/>
      <c r="B618" s="281"/>
      <c r="C618" s="282"/>
      <c r="D618" s="251" t="s">
        <v>136</v>
      </c>
      <c r="E618" s="283" t="s">
        <v>1</v>
      </c>
      <c r="F618" s="284" t="s">
        <v>247</v>
      </c>
      <c r="G618" s="282"/>
      <c r="H618" s="285">
        <v>125.63</v>
      </c>
      <c r="I618" s="286"/>
      <c r="J618" s="282"/>
      <c r="K618" s="282"/>
      <c r="L618" s="287"/>
      <c r="M618" s="288"/>
      <c r="N618" s="289"/>
      <c r="O618" s="289"/>
      <c r="P618" s="289"/>
      <c r="Q618" s="289"/>
      <c r="R618" s="289"/>
      <c r="S618" s="289"/>
      <c r="T618" s="290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91" t="s">
        <v>136</v>
      </c>
      <c r="AU618" s="291" t="s">
        <v>89</v>
      </c>
      <c r="AV618" s="15" t="s">
        <v>145</v>
      </c>
      <c r="AW618" s="15" t="s">
        <v>34</v>
      </c>
      <c r="AX618" s="15" t="s">
        <v>79</v>
      </c>
      <c r="AY618" s="291" t="s">
        <v>125</v>
      </c>
    </row>
    <row r="619" s="13" customFormat="1">
      <c r="A619" s="13"/>
      <c r="B619" s="255"/>
      <c r="C619" s="256"/>
      <c r="D619" s="251" t="s">
        <v>136</v>
      </c>
      <c r="E619" s="257" t="s">
        <v>1</v>
      </c>
      <c r="F619" s="258" t="s">
        <v>1848</v>
      </c>
      <c r="G619" s="256"/>
      <c r="H619" s="259">
        <v>73.900000000000006</v>
      </c>
      <c r="I619" s="260"/>
      <c r="J619" s="256"/>
      <c r="K619" s="256"/>
      <c r="L619" s="261"/>
      <c r="M619" s="262"/>
      <c r="N619" s="263"/>
      <c r="O619" s="263"/>
      <c r="P619" s="263"/>
      <c r="Q619" s="263"/>
      <c r="R619" s="263"/>
      <c r="S619" s="263"/>
      <c r="T619" s="26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65" t="s">
        <v>136</v>
      </c>
      <c r="AU619" s="265" t="s">
        <v>89</v>
      </c>
      <c r="AV619" s="13" t="s">
        <v>89</v>
      </c>
      <c r="AW619" s="13" t="s">
        <v>34</v>
      </c>
      <c r="AX619" s="13" t="s">
        <v>79</v>
      </c>
      <c r="AY619" s="265" t="s">
        <v>125</v>
      </c>
    </row>
    <row r="620" s="15" customFormat="1">
      <c r="A620" s="15"/>
      <c r="B620" s="281"/>
      <c r="C620" s="282"/>
      <c r="D620" s="251" t="s">
        <v>136</v>
      </c>
      <c r="E620" s="283" t="s">
        <v>1</v>
      </c>
      <c r="F620" s="284" t="s">
        <v>247</v>
      </c>
      <c r="G620" s="282"/>
      <c r="H620" s="285">
        <v>73.900000000000006</v>
      </c>
      <c r="I620" s="286"/>
      <c r="J620" s="282"/>
      <c r="K620" s="282"/>
      <c r="L620" s="287"/>
      <c r="M620" s="288"/>
      <c r="N620" s="289"/>
      <c r="O620" s="289"/>
      <c r="P620" s="289"/>
      <c r="Q620" s="289"/>
      <c r="R620" s="289"/>
      <c r="S620" s="289"/>
      <c r="T620" s="290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91" t="s">
        <v>136</v>
      </c>
      <c r="AU620" s="291" t="s">
        <v>89</v>
      </c>
      <c r="AV620" s="15" t="s">
        <v>145</v>
      </c>
      <c r="AW620" s="15" t="s">
        <v>34</v>
      </c>
      <c r="AX620" s="15" t="s">
        <v>79</v>
      </c>
      <c r="AY620" s="291" t="s">
        <v>125</v>
      </c>
    </row>
    <row r="621" s="14" customFormat="1">
      <c r="A621" s="14"/>
      <c r="B621" s="266"/>
      <c r="C621" s="267"/>
      <c r="D621" s="251" t="s">
        <v>136</v>
      </c>
      <c r="E621" s="268" t="s">
        <v>1</v>
      </c>
      <c r="F621" s="269" t="s">
        <v>167</v>
      </c>
      <c r="G621" s="267"/>
      <c r="H621" s="270">
        <v>199.53</v>
      </c>
      <c r="I621" s="271"/>
      <c r="J621" s="267"/>
      <c r="K621" s="267"/>
      <c r="L621" s="272"/>
      <c r="M621" s="273"/>
      <c r="N621" s="274"/>
      <c r="O621" s="274"/>
      <c r="P621" s="274"/>
      <c r="Q621" s="274"/>
      <c r="R621" s="274"/>
      <c r="S621" s="274"/>
      <c r="T621" s="275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76" t="s">
        <v>136</v>
      </c>
      <c r="AU621" s="276" t="s">
        <v>89</v>
      </c>
      <c r="AV621" s="14" t="s">
        <v>132</v>
      </c>
      <c r="AW621" s="14" t="s">
        <v>34</v>
      </c>
      <c r="AX621" s="14" t="s">
        <v>87</v>
      </c>
      <c r="AY621" s="276" t="s">
        <v>125</v>
      </c>
    </row>
    <row r="622" s="13" customFormat="1">
      <c r="A622" s="13"/>
      <c r="B622" s="255"/>
      <c r="C622" s="256"/>
      <c r="D622" s="251" t="s">
        <v>136</v>
      </c>
      <c r="E622" s="256"/>
      <c r="F622" s="258" t="s">
        <v>1849</v>
      </c>
      <c r="G622" s="256"/>
      <c r="H622" s="259">
        <v>219.483</v>
      </c>
      <c r="I622" s="260"/>
      <c r="J622" s="256"/>
      <c r="K622" s="256"/>
      <c r="L622" s="261"/>
      <c r="M622" s="262"/>
      <c r="N622" s="263"/>
      <c r="O622" s="263"/>
      <c r="P622" s="263"/>
      <c r="Q622" s="263"/>
      <c r="R622" s="263"/>
      <c r="S622" s="263"/>
      <c r="T622" s="26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5" t="s">
        <v>136</v>
      </c>
      <c r="AU622" s="265" t="s">
        <v>89</v>
      </c>
      <c r="AV622" s="13" t="s">
        <v>89</v>
      </c>
      <c r="AW622" s="13" t="s">
        <v>4</v>
      </c>
      <c r="AX622" s="13" t="s">
        <v>87</v>
      </c>
      <c r="AY622" s="265" t="s">
        <v>125</v>
      </c>
    </row>
    <row r="623" s="2" customFormat="1" ht="16.5" customHeight="1">
      <c r="A623" s="39"/>
      <c r="B623" s="40"/>
      <c r="C623" s="237" t="s">
        <v>973</v>
      </c>
      <c r="D623" s="237" t="s">
        <v>128</v>
      </c>
      <c r="E623" s="238" t="s">
        <v>1554</v>
      </c>
      <c r="F623" s="239" t="s">
        <v>1555</v>
      </c>
      <c r="G623" s="240" t="s">
        <v>259</v>
      </c>
      <c r="H623" s="241">
        <v>73.900000000000006</v>
      </c>
      <c r="I623" s="242"/>
      <c r="J623" s="243">
        <f>ROUND(I623*H623,2)</f>
        <v>0</v>
      </c>
      <c r="K623" s="244"/>
      <c r="L623" s="45"/>
      <c r="M623" s="245" t="s">
        <v>1</v>
      </c>
      <c r="N623" s="246" t="s">
        <v>44</v>
      </c>
      <c r="O623" s="92"/>
      <c r="P623" s="247">
        <f>O623*H623</f>
        <v>0</v>
      </c>
      <c r="Q623" s="247">
        <v>3.0000000000000001E-05</v>
      </c>
      <c r="R623" s="247">
        <f>Q623*H623</f>
        <v>0.0022170000000000002</v>
      </c>
      <c r="S623" s="247">
        <v>0</v>
      </c>
      <c r="T623" s="248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9" t="s">
        <v>322</v>
      </c>
      <c r="AT623" s="249" t="s">
        <v>128</v>
      </c>
      <c r="AU623" s="249" t="s">
        <v>89</v>
      </c>
      <c r="AY623" s="18" t="s">
        <v>125</v>
      </c>
      <c r="BE623" s="250">
        <f>IF(N623="základní",J623,0)</f>
        <v>0</v>
      </c>
      <c r="BF623" s="250">
        <f>IF(N623="snížená",J623,0)</f>
        <v>0</v>
      </c>
      <c r="BG623" s="250">
        <f>IF(N623="zákl. přenesená",J623,0)</f>
        <v>0</v>
      </c>
      <c r="BH623" s="250">
        <f>IF(N623="sníž. přenesená",J623,0)</f>
        <v>0</v>
      </c>
      <c r="BI623" s="250">
        <f>IF(N623="nulová",J623,0)</f>
        <v>0</v>
      </c>
      <c r="BJ623" s="18" t="s">
        <v>87</v>
      </c>
      <c r="BK623" s="250">
        <f>ROUND(I623*H623,2)</f>
        <v>0</v>
      </c>
      <c r="BL623" s="18" t="s">
        <v>322</v>
      </c>
      <c r="BM623" s="249" t="s">
        <v>1850</v>
      </c>
    </row>
    <row r="624" s="2" customFormat="1">
      <c r="A624" s="39"/>
      <c r="B624" s="40"/>
      <c r="C624" s="41"/>
      <c r="D624" s="251" t="s">
        <v>134</v>
      </c>
      <c r="E624" s="41"/>
      <c r="F624" s="252" t="s">
        <v>1557</v>
      </c>
      <c r="G624" s="41"/>
      <c r="H624" s="41"/>
      <c r="I624" s="145"/>
      <c r="J624" s="41"/>
      <c r="K624" s="41"/>
      <c r="L624" s="45"/>
      <c r="M624" s="253"/>
      <c r="N624" s="254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134</v>
      </c>
      <c r="AU624" s="18" t="s">
        <v>89</v>
      </c>
    </row>
    <row r="625" s="13" customFormat="1">
      <c r="A625" s="13"/>
      <c r="B625" s="255"/>
      <c r="C625" s="256"/>
      <c r="D625" s="251" t="s">
        <v>136</v>
      </c>
      <c r="E625" s="257" t="s">
        <v>1</v>
      </c>
      <c r="F625" s="258" t="s">
        <v>1843</v>
      </c>
      <c r="G625" s="256"/>
      <c r="H625" s="259">
        <v>20.300000000000001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65" t="s">
        <v>136</v>
      </c>
      <c r="AU625" s="265" t="s">
        <v>89</v>
      </c>
      <c r="AV625" s="13" t="s">
        <v>89</v>
      </c>
      <c r="AW625" s="13" t="s">
        <v>34</v>
      </c>
      <c r="AX625" s="13" t="s">
        <v>79</v>
      </c>
      <c r="AY625" s="265" t="s">
        <v>125</v>
      </c>
    </row>
    <row r="626" s="13" customFormat="1">
      <c r="A626" s="13"/>
      <c r="B626" s="255"/>
      <c r="C626" s="256"/>
      <c r="D626" s="251" t="s">
        <v>136</v>
      </c>
      <c r="E626" s="257" t="s">
        <v>1</v>
      </c>
      <c r="F626" s="258" t="s">
        <v>1844</v>
      </c>
      <c r="G626" s="256"/>
      <c r="H626" s="259">
        <v>15</v>
      </c>
      <c r="I626" s="260"/>
      <c r="J626" s="256"/>
      <c r="K626" s="256"/>
      <c r="L626" s="261"/>
      <c r="M626" s="262"/>
      <c r="N626" s="263"/>
      <c r="O626" s="263"/>
      <c r="P626" s="263"/>
      <c r="Q626" s="263"/>
      <c r="R626" s="263"/>
      <c r="S626" s="263"/>
      <c r="T626" s="26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5" t="s">
        <v>136</v>
      </c>
      <c r="AU626" s="265" t="s">
        <v>89</v>
      </c>
      <c r="AV626" s="13" t="s">
        <v>89</v>
      </c>
      <c r="AW626" s="13" t="s">
        <v>34</v>
      </c>
      <c r="AX626" s="13" t="s">
        <v>79</v>
      </c>
      <c r="AY626" s="265" t="s">
        <v>125</v>
      </c>
    </row>
    <row r="627" s="13" customFormat="1">
      <c r="A627" s="13"/>
      <c r="B627" s="255"/>
      <c r="C627" s="256"/>
      <c r="D627" s="251" t="s">
        <v>136</v>
      </c>
      <c r="E627" s="257" t="s">
        <v>1</v>
      </c>
      <c r="F627" s="258" t="s">
        <v>1845</v>
      </c>
      <c r="G627" s="256"/>
      <c r="H627" s="259">
        <v>18.800000000000001</v>
      </c>
      <c r="I627" s="260"/>
      <c r="J627" s="256"/>
      <c r="K627" s="256"/>
      <c r="L627" s="261"/>
      <c r="M627" s="262"/>
      <c r="N627" s="263"/>
      <c r="O627" s="263"/>
      <c r="P627" s="263"/>
      <c r="Q627" s="263"/>
      <c r="R627" s="263"/>
      <c r="S627" s="263"/>
      <c r="T627" s="26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65" t="s">
        <v>136</v>
      </c>
      <c r="AU627" s="265" t="s">
        <v>89</v>
      </c>
      <c r="AV627" s="13" t="s">
        <v>89</v>
      </c>
      <c r="AW627" s="13" t="s">
        <v>34</v>
      </c>
      <c r="AX627" s="13" t="s">
        <v>79</v>
      </c>
      <c r="AY627" s="265" t="s">
        <v>125</v>
      </c>
    </row>
    <row r="628" s="13" customFormat="1">
      <c r="A628" s="13"/>
      <c r="B628" s="255"/>
      <c r="C628" s="256"/>
      <c r="D628" s="251" t="s">
        <v>136</v>
      </c>
      <c r="E628" s="257" t="s">
        <v>1</v>
      </c>
      <c r="F628" s="258" t="s">
        <v>1846</v>
      </c>
      <c r="G628" s="256"/>
      <c r="H628" s="259">
        <v>10.300000000000001</v>
      </c>
      <c r="I628" s="260"/>
      <c r="J628" s="256"/>
      <c r="K628" s="256"/>
      <c r="L628" s="261"/>
      <c r="M628" s="262"/>
      <c r="N628" s="263"/>
      <c r="O628" s="263"/>
      <c r="P628" s="263"/>
      <c r="Q628" s="263"/>
      <c r="R628" s="263"/>
      <c r="S628" s="263"/>
      <c r="T628" s="26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5" t="s">
        <v>136</v>
      </c>
      <c r="AU628" s="265" t="s">
        <v>89</v>
      </c>
      <c r="AV628" s="13" t="s">
        <v>89</v>
      </c>
      <c r="AW628" s="13" t="s">
        <v>34</v>
      </c>
      <c r="AX628" s="13" t="s">
        <v>79</v>
      </c>
      <c r="AY628" s="265" t="s">
        <v>125</v>
      </c>
    </row>
    <row r="629" s="13" customFormat="1">
      <c r="A629" s="13"/>
      <c r="B629" s="255"/>
      <c r="C629" s="256"/>
      <c r="D629" s="251" t="s">
        <v>136</v>
      </c>
      <c r="E629" s="257" t="s">
        <v>1</v>
      </c>
      <c r="F629" s="258" t="s">
        <v>1847</v>
      </c>
      <c r="G629" s="256"/>
      <c r="H629" s="259">
        <v>9.5</v>
      </c>
      <c r="I629" s="260"/>
      <c r="J629" s="256"/>
      <c r="K629" s="256"/>
      <c r="L629" s="261"/>
      <c r="M629" s="262"/>
      <c r="N629" s="263"/>
      <c r="O629" s="263"/>
      <c r="P629" s="263"/>
      <c r="Q629" s="263"/>
      <c r="R629" s="263"/>
      <c r="S629" s="263"/>
      <c r="T629" s="26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5" t="s">
        <v>136</v>
      </c>
      <c r="AU629" s="265" t="s">
        <v>89</v>
      </c>
      <c r="AV629" s="13" t="s">
        <v>89</v>
      </c>
      <c r="AW629" s="13" t="s">
        <v>34</v>
      </c>
      <c r="AX629" s="13" t="s">
        <v>79</v>
      </c>
      <c r="AY629" s="265" t="s">
        <v>125</v>
      </c>
    </row>
    <row r="630" s="14" customFormat="1">
      <c r="A630" s="14"/>
      <c r="B630" s="266"/>
      <c r="C630" s="267"/>
      <c r="D630" s="251" t="s">
        <v>136</v>
      </c>
      <c r="E630" s="268" t="s">
        <v>1</v>
      </c>
      <c r="F630" s="269" t="s">
        <v>167</v>
      </c>
      <c r="G630" s="267"/>
      <c r="H630" s="270">
        <v>73.899999999999991</v>
      </c>
      <c r="I630" s="271"/>
      <c r="J630" s="267"/>
      <c r="K630" s="267"/>
      <c r="L630" s="272"/>
      <c r="M630" s="273"/>
      <c r="N630" s="274"/>
      <c r="O630" s="274"/>
      <c r="P630" s="274"/>
      <c r="Q630" s="274"/>
      <c r="R630" s="274"/>
      <c r="S630" s="274"/>
      <c r="T630" s="275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76" t="s">
        <v>136</v>
      </c>
      <c r="AU630" s="276" t="s">
        <v>89</v>
      </c>
      <c r="AV630" s="14" t="s">
        <v>132</v>
      </c>
      <c r="AW630" s="14" t="s">
        <v>34</v>
      </c>
      <c r="AX630" s="14" t="s">
        <v>87</v>
      </c>
      <c r="AY630" s="276" t="s">
        <v>125</v>
      </c>
    </row>
    <row r="631" s="2" customFormat="1" ht="21.75" customHeight="1">
      <c r="A631" s="39"/>
      <c r="B631" s="40"/>
      <c r="C631" s="237" t="s">
        <v>978</v>
      </c>
      <c r="D631" s="237" t="s">
        <v>128</v>
      </c>
      <c r="E631" s="238" t="s">
        <v>1559</v>
      </c>
      <c r="F631" s="239" t="s">
        <v>1560</v>
      </c>
      <c r="G631" s="240" t="s">
        <v>142</v>
      </c>
      <c r="H631" s="241">
        <v>5.0880000000000001</v>
      </c>
      <c r="I631" s="242"/>
      <c r="J631" s="243">
        <f>ROUND(I631*H631,2)</f>
        <v>0</v>
      </c>
      <c r="K631" s="244"/>
      <c r="L631" s="45"/>
      <c r="M631" s="245" t="s">
        <v>1</v>
      </c>
      <c r="N631" s="246" t="s">
        <v>44</v>
      </c>
      <c r="O631" s="92"/>
      <c r="P631" s="247">
        <f>O631*H631</f>
        <v>0</v>
      </c>
      <c r="Q631" s="247">
        <v>0</v>
      </c>
      <c r="R631" s="247">
        <f>Q631*H631</f>
        <v>0</v>
      </c>
      <c r="S631" s="247">
        <v>0</v>
      </c>
      <c r="T631" s="248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49" t="s">
        <v>322</v>
      </c>
      <c r="AT631" s="249" t="s">
        <v>128</v>
      </c>
      <c r="AU631" s="249" t="s">
        <v>89</v>
      </c>
      <c r="AY631" s="18" t="s">
        <v>125</v>
      </c>
      <c r="BE631" s="250">
        <f>IF(N631="základní",J631,0)</f>
        <v>0</v>
      </c>
      <c r="BF631" s="250">
        <f>IF(N631="snížená",J631,0)</f>
        <v>0</v>
      </c>
      <c r="BG631" s="250">
        <f>IF(N631="zákl. přenesená",J631,0)</f>
        <v>0</v>
      </c>
      <c r="BH631" s="250">
        <f>IF(N631="sníž. přenesená",J631,0)</f>
        <v>0</v>
      </c>
      <c r="BI631" s="250">
        <f>IF(N631="nulová",J631,0)</f>
        <v>0</v>
      </c>
      <c r="BJ631" s="18" t="s">
        <v>87</v>
      </c>
      <c r="BK631" s="250">
        <f>ROUND(I631*H631,2)</f>
        <v>0</v>
      </c>
      <c r="BL631" s="18" t="s">
        <v>322</v>
      </c>
      <c r="BM631" s="249" t="s">
        <v>1561</v>
      </c>
    </row>
    <row r="632" s="2" customFormat="1">
      <c r="A632" s="39"/>
      <c r="B632" s="40"/>
      <c r="C632" s="41"/>
      <c r="D632" s="251" t="s">
        <v>134</v>
      </c>
      <c r="E632" s="41"/>
      <c r="F632" s="252" t="s">
        <v>1562</v>
      </c>
      <c r="G632" s="41"/>
      <c r="H632" s="41"/>
      <c r="I632" s="145"/>
      <c r="J632" s="41"/>
      <c r="K632" s="41"/>
      <c r="L632" s="45"/>
      <c r="M632" s="253"/>
      <c r="N632" s="254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134</v>
      </c>
      <c r="AU632" s="18" t="s">
        <v>89</v>
      </c>
    </row>
    <row r="633" s="12" customFormat="1" ht="22.8" customHeight="1">
      <c r="A633" s="12"/>
      <c r="B633" s="221"/>
      <c r="C633" s="222"/>
      <c r="D633" s="223" t="s">
        <v>78</v>
      </c>
      <c r="E633" s="235" t="s">
        <v>1563</v>
      </c>
      <c r="F633" s="235" t="s">
        <v>1564</v>
      </c>
      <c r="G633" s="222"/>
      <c r="H633" s="222"/>
      <c r="I633" s="225"/>
      <c r="J633" s="236">
        <f>BK633</f>
        <v>0</v>
      </c>
      <c r="K633" s="222"/>
      <c r="L633" s="227"/>
      <c r="M633" s="228"/>
      <c r="N633" s="229"/>
      <c r="O633" s="229"/>
      <c r="P633" s="230">
        <f>SUM(P634:P678)</f>
        <v>0</v>
      </c>
      <c r="Q633" s="229"/>
      <c r="R633" s="230">
        <f>SUM(R634:R678)</f>
        <v>3.2891887</v>
      </c>
      <c r="S633" s="229"/>
      <c r="T633" s="231">
        <f>SUM(T634:T678)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32" t="s">
        <v>89</v>
      </c>
      <c r="AT633" s="233" t="s">
        <v>78</v>
      </c>
      <c r="AU633" s="233" t="s">
        <v>87</v>
      </c>
      <c r="AY633" s="232" t="s">
        <v>125</v>
      </c>
      <c r="BK633" s="234">
        <f>SUM(BK634:BK678)</f>
        <v>0</v>
      </c>
    </row>
    <row r="634" s="2" customFormat="1" ht="16.5" customHeight="1">
      <c r="A634" s="39"/>
      <c r="B634" s="40"/>
      <c r="C634" s="237" t="s">
        <v>983</v>
      </c>
      <c r="D634" s="237" t="s">
        <v>128</v>
      </c>
      <c r="E634" s="238" t="s">
        <v>1566</v>
      </c>
      <c r="F634" s="239" t="s">
        <v>1567</v>
      </c>
      <c r="G634" s="240" t="s">
        <v>316</v>
      </c>
      <c r="H634" s="241">
        <v>170.48500000000001</v>
      </c>
      <c r="I634" s="242"/>
      <c r="J634" s="243">
        <f>ROUND(I634*H634,2)</f>
        <v>0</v>
      </c>
      <c r="K634" s="244"/>
      <c r="L634" s="45"/>
      <c r="M634" s="245" t="s">
        <v>1</v>
      </c>
      <c r="N634" s="246" t="s">
        <v>44</v>
      </c>
      <c r="O634" s="92"/>
      <c r="P634" s="247">
        <f>O634*H634</f>
        <v>0</v>
      </c>
      <c r="Q634" s="247">
        <v>0</v>
      </c>
      <c r="R634" s="247">
        <f>Q634*H634</f>
        <v>0</v>
      </c>
      <c r="S634" s="247">
        <v>0</v>
      </c>
      <c r="T634" s="248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9" t="s">
        <v>322</v>
      </c>
      <c r="AT634" s="249" t="s">
        <v>128</v>
      </c>
      <c r="AU634" s="249" t="s">
        <v>89</v>
      </c>
      <c r="AY634" s="18" t="s">
        <v>125</v>
      </c>
      <c r="BE634" s="250">
        <f>IF(N634="základní",J634,0)</f>
        <v>0</v>
      </c>
      <c r="BF634" s="250">
        <f>IF(N634="snížená",J634,0)</f>
        <v>0</v>
      </c>
      <c r="BG634" s="250">
        <f>IF(N634="zákl. přenesená",J634,0)</f>
        <v>0</v>
      </c>
      <c r="BH634" s="250">
        <f>IF(N634="sníž. přenesená",J634,0)</f>
        <v>0</v>
      </c>
      <c r="BI634" s="250">
        <f>IF(N634="nulová",J634,0)</f>
        <v>0</v>
      </c>
      <c r="BJ634" s="18" t="s">
        <v>87</v>
      </c>
      <c r="BK634" s="250">
        <f>ROUND(I634*H634,2)</f>
        <v>0</v>
      </c>
      <c r="BL634" s="18" t="s">
        <v>322</v>
      </c>
      <c r="BM634" s="249" t="s">
        <v>1568</v>
      </c>
    </row>
    <row r="635" s="2" customFormat="1">
      <c r="A635" s="39"/>
      <c r="B635" s="40"/>
      <c r="C635" s="41"/>
      <c r="D635" s="251" t="s">
        <v>134</v>
      </c>
      <c r="E635" s="41"/>
      <c r="F635" s="252" t="s">
        <v>1569</v>
      </c>
      <c r="G635" s="41"/>
      <c r="H635" s="41"/>
      <c r="I635" s="145"/>
      <c r="J635" s="41"/>
      <c r="K635" s="41"/>
      <c r="L635" s="45"/>
      <c r="M635" s="253"/>
      <c r="N635" s="254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134</v>
      </c>
      <c r="AU635" s="18" t="s">
        <v>89</v>
      </c>
    </row>
    <row r="636" s="13" customFormat="1">
      <c r="A636" s="13"/>
      <c r="B636" s="255"/>
      <c r="C636" s="256"/>
      <c r="D636" s="251" t="s">
        <v>136</v>
      </c>
      <c r="E636" s="257" t="s">
        <v>1</v>
      </c>
      <c r="F636" s="258" t="s">
        <v>1851</v>
      </c>
      <c r="G636" s="256"/>
      <c r="H636" s="259">
        <v>22.768000000000001</v>
      </c>
      <c r="I636" s="260"/>
      <c r="J636" s="256"/>
      <c r="K636" s="256"/>
      <c r="L636" s="261"/>
      <c r="M636" s="262"/>
      <c r="N636" s="263"/>
      <c r="O636" s="263"/>
      <c r="P636" s="263"/>
      <c r="Q636" s="263"/>
      <c r="R636" s="263"/>
      <c r="S636" s="263"/>
      <c r="T636" s="26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65" t="s">
        <v>136</v>
      </c>
      <c r="AU636" s="265" t="s">
        <v>89</v>
      </c>
      <c r="AV636" s="13" t="s">
        <v>89</v>
      </c>
      <c r="AW636" s="13" t="s">
        <v>34</v>
      </c>
      <c r="AX636" s="13" t="s">
        <v>79</v>
      </c>
      <c r="AY636" s="265" t="s">
        <v>125</v>
      </c>
    </row>
    <row r="637" s="13" customFormat="1">
      <c r="A637" s="13"/>
      <c r="B637" s="255"/>
      <c r="C637" s="256"/>
      <c r="D637" s="251" t="s">
        <v>136</v>
      </c>
      <c r="E637" s="257" t="s">
        <v>1</v>
      </c>
      <c r="F637" s="258" t="s">
        <v>1852</v>
      </c>
      <c r="G637" s="256"/>
      <c r="H637" s="259">
        <v>37.500999999999998</v>
      </c>
      <c r="I637" s="260"/>
      <c r="J637" s="256"/>
      <c r="K637" s="256"/>
      <c r="L637" s="261"/>
      <c r="M637" s="262"/>
      <c r="N637" s="263"/>
      <c r="O637" s="263"/>
      <c r="P637" s="263"/>
      <c r="Q637" s="263"/>
      <c r="R637" s="263"/>
      <c r="S637" s="263"/>
      <c r="T637" s="26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65" t="s">
        <v>136</v>
      </c>
      <c r="AU637" s="265" t="s">
        <v>89</v>
      </c>
      <c r="AV637" s="13" t="s">
        <v>89</v>
      </c>
      <c r="AW637" s="13" t="s">
        <v>34</v>
      </c>
      <c r="AX637" s="13" t="s">
        <v>79</v>
      </c>
      <c r="AY637" s="265" t="s">
        <v>125</v>
      </c>
    </row>
    <row r="638" s="13" customFormat="1">
      <c r="A638" s="13"/>
      <c r="B638" s="255"/>
      <c r="C638" s="256"/>
      <c r="D638" s="251" t="s">
        <v>136</v>
      </c>
      <c r="E638" s="257" t="s">
        <v>1</v>
      </c>
      <c r="F638" s="258" t="s">
        <v>1853</v>
      </c>
      <c r="G638" s="256"/>
      <c r="H638" s="259">
        <v>39.180999999999997</v>
      </c>
      <c r="I638" s="260"/>
      <c r="J638" s="256"/>
      <c r="K638" s="256"/>
      <c r="L638" s="261"/>
      <c r="M638" s="262"/>
      <c r="N638" s="263"/>
      <c r="O638" s="263"/>
      <c r="P638" s="263"/>
      <c r="Q638" s="263"/>
      <c r="R638" s="263"/>
      <c r="S638" s="263"/>
      <c r="T638" s="26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5" t="s">
        <v>136</v>
      </c>
      <c r="AU638" s="265" t="s">
        <v>89</v>
      </c>
      <c r="AV638" s="13" t="s">
        <v>89</v>
      </c>
      <c r="AW638" s="13" t="s">
        <v>34</v>
      </c>
      <c r="AX638" s="13" t="s">
        <v>79</v>
      </c>
      <c r="AY638" s="265" t="s">
        <v>125</v>
      </c>
    </row>
    <row r="639" s="13" customFormat="1">
      <c r="A639" s="13"/>
      <c r="B639" s="255"/>
      <c r="C639" s="256"/>
      <c r="D639" s="251" t="s">
        <v>136</v>
      </c>
      <c r="E639" s="257" t="s">
        <v>1</v>
      </c>
      <c r="F639" s="258" t="s">
        <v>1854</v>
      </c>
      <c r="G639" s="256"/>
      <c r="H639" s="259">
        <v>16.904</v>
      </c>
      <c r="I639" s="260"/>
      <c r="J639" s="256"/>
      <c r="K639" s="256"/>
      <c r="L639" s="261"/>
      <c r="M639" s="262"/>
      <c r="N639" s="263"/>
      <c r="O639" s="263"/>
      <c r="P639" s="263"/>
      <c r="Q639" s="263"/>
      <c r="R639" s="263"/>
      <c r="S639" s="263"/>
      <c r="T639" s="26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65" t="s">
        <v>136</v>
      </c>
      <c r="AU639" s="265" t="s">
        <v>89</v>
      </c>
      <c r="AV639" s="13" t="s">
        <v>89</v>
      </c>
      <c r="AW639" s="13" t="s">
        <v>34</v>
      </c>
      <c r="AX639" s="13" t="s">
        <v>79</v>
      </c>
      <c r="AY639" s="265" t="s">
        <v>125</v>
      </c>
    </row>
    <row r="640" s="13" customFormat="1">
      <c r="A640" s="13"/>
      <c r="B640" s="255"/>
      <c r="C640" s="256"/>
      <c r="D640" s="251" t="s">
        <v>136</v>
      </c>
      <c r="E640" s="257" t="s">
        <v>1</v>
      </c>
      <c r="F640" s="258" t="s">
        <v>1855</v>
      </c>
      <c r="G640" s="256"/>
      <c r="H640" s="259">
        <v>29.206</v>
      </c>
      <c r="I640" s="260"/>
      <c r="J640" s="256"/>
      <c r="K640" s="256"/>
      <c r="L640" s="261"/>
      <c r="M640" s="262"/>
      <c r="N640" s="263"/>
      <c r="O640" s="263"/>
      <c r="P640" s="263"/>
      <c r="Q640" s="263"/>
      <c r="R640" s="263"/>
      <c r="S640" s="263"/>
      <c r="T640" s="26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65" t="s">
        <v>136</v>
      </c>
      <c r="AU640" s="265" t="s">
        <v>89</v>
      </c>
      <c r="AV640" s="13" t="s">
        <v>89</v>
      </c>
      <c r="AW640" s="13" t="s">
        <v>34</v>
      </c>
      <c r="AX640" s="13" t="s">
        <v>79</v>
      </c>
      <c r="AY640" s="265" t="s">
        <v>125</v>
      </c>
    </row>
    <row r="641" s="13" customFormat="1">
      <c r="A641" s="13"/>
      <c r="B641" s="255"/>
      <c r="C641" s="256"/>
      <c r="D641" s="251" t="s">
        <v>136</v>
      </c>
      <c r="E641" s="257" t="s">
        <v>1</v>
      </c>
      <c r="F641" s="258" t="s">
        <v>1856</v>
      </c>
      <c r="G641" s="256"/>
      <c r="H641" s="259">
        <v>15.493</v>
      </c>
      <c r="I641" s="260"/>
      <c r="J641" s="256"/>
      <c r="K641" s="256"/>
      <c r="L641" s="261"/>
      <c r="M641" s="262"/>
      <c r="N641" s="263"/>
      <c r="O641" s="263"/>
      <c r="P641" s="263"/>
      <c r="Q641" s="263"/>
      <c r="R641" s="263"/>
      <c r="S641" s="263"/>
      <c r="T641" s="26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65" t="s">
        <v>136</v>
      </c>
      <c r="AU641" s="265" t="s">
        <v>89</v>
      </c>
      <c r="AV641" s="13" t="s">
        <v>89</v>
      </c>
      <c r="AW641" s="13" t="s">
        <v>34</v>
      </c>
      <c r="AX641" s="13" t="s">
        <v>79</v>
      </c>
      <c r="AY641" s="265" t="s">
        <v>125</v>
      </c>
    </row>
    <row r="642" s="13" customFormat="1">
      <c r="A642" s="13"/>
      <c r="B642" s="255"/>
      <c r="C642" s="256"/>
      <c r="D642" s="251" t="s">
        <v>136</v>
      </c>
      <c r="E642" s="257" t="s">
        <v>1</v>
      </c>
      <c r="F642" s="258" t="s">
        <v>1857</v>
      </c>
      <c r="G642" s="256"/>
      <c r="H642" s="259">
        <v>9.4320000000000004</v>
      </c>
      <c r="I642" s="260"/>
      <c r="J642" s="256"/>
      <c r="K642" s="256"/>
      <c r="L642" s="261"/>
      <c r="M642" s="262"/>
      <c r="N642" s="263"/>
      <c r="O642" s="263"/>
      <c r="P642" s="263"/>
      <c r="Q642" s="263"/>
      <c r="R642" s="263"/>
      <c r="S642" s="263"/>
      <c r="T642" s="26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5" t="s">
        <v>136</v>
      </c>
      <c r="AU642" s="265" t="s">
        <v>89</v>
      </c>
      <c r="AV642" s="13" t="s">
        <v>89</v>
      </c>
      <c r="AW642" s="13" t="s">
        <v>34</v>
      </c>
      <c r="AX642" s="13" t="s">
        <v>79</v>
      </c>
      <c r="AY642" s="265" t="s">
        <v>125</v>
      </c>
    </row>
    <row r="643" s="14" customFormat="1">
      <c r="A643" s="14"/>
      <c r="B643" s="266"/>
      <c r="C643" s="267"/>
      <c r="D643" s="251" t="s">
        <v>136</v>
      </c>
      <c r="E643" s="268" t="s">
        <v>1</v>
      </c>
      <c r="F643" s="269" t="s">
        <v>167</v>
      </c>
      <c r="G643" s="267"/>
      <c r="H643" s="270">
        <v>170.48500000000001</v>
      </c>
      <c r="I643" s="271"/>
      <c r="J643" s="267"/>
      <c r="K643" s="267"/>
      <c r="L643" s="272"/>
      <c r="M643" s="273"/>
      <c r="N643" s="274"/>
      <c r="O643" s="274"/>
      <c r="P643" s="274"/>
      <c r="Q643" s="274"/>
      <c r="R643" s="274"/>
      <c r="S643" s="274"/>
      <c r="T643" s="275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6" t="s">
        <v>136</v>
      </c>
      <c r="AU643" s="276" t="s">
        <v>89</v>
      </c>
      <c r="AV643" s="14" t="s">
        <v>132</v>
      </c>
      <c r="AW643" s="14" t="s">
        <v>34</v>
      </c>
      <c r="AX643" s="14" t="s">
        <v>87</v>
      </c>
      <c r="AY643" s="276" t="s">
        <v>125</v>
      </c>
    </row>
    <row r="644" s="2" customFormat="1" ht="16.5" customHeight="1">
      <c r="A644" s="39"/>
      <c r="B644" s="40"/>
      <c r="C644" s="237" t="s">
        <v>989</v>
      </c>
      <c r="D644" s="237" t="s">
        <v>128</v>
      </c>
      <c r="E644" s="238" t="s">
        <v>1577</v>
      </c>
      <c r="F644" s="239" t="s">
        <v>1578</v>
      </c>
      <c r="G644" s="240" t="s">
        <v>316</v>
      </c>
      <c r="H644" s="241">
        <v>170.48500000000001</v>
      </c>
      <c r="I644" s="242"/>
      <c r="J644" s="243">
        <f>ROUND(I644*H644,2)</f>
        <v>0</v>
      </c>
      <c r="K644" s="244"/>
      <c r="L644" s="45"/>
      <c r="M644" s="245" t="s">
        <v>1</v>
      </c>
      <c r="N644" s="246" t="s">
        <v>44</v>
      </c>
      <c r="O644" s="92"/>
      <c r="P644" s="247">
        <f>O644*H644</f>
        <v>0</v>
      </c>
      <c r="Q644" s="247">
        <v>0.00029999999999999997</v>
      </c>
      <c r="R644" s="247">
        <f>Q644*H644</f>
        <v>0.051145499999999997</v>
      </c>
      <c r="S644" s="247">
        <v>0</v>
      </c>
      <c r="T644" s="248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9" t="s">
        <v>322</v>
      </c>
      <c r="AT644" s="249" t="s">
        <v>128</v>
      </c>
      <c r="AU644" s="249" t="s">
        <v>89</v>
      </c>
      <c r="AY644" s="18" t="s">
        <v>125</v>
      </c>
      <c r="BE644" s="250">
        <f>IF(N644="základní",J644,0)</f>
        <v>0</v>
      </c>
      <c r="BF644" s="250">
        <f>IF(N644="snížená",J644,0)</f>
        <v>0</v>
      </c>
      <c r="BG644" s="250">
        <f>IF(N644="zákl. přenesená",J644,0)</f>
        <v>0</v>
      </c>
      <c r="BH644" s="250">
        <f>IF(N644="sníž. přenesená",J644,0)</f>
        <v>0</v>
      </c>
      <c r="BI644" s="250">
        <f>IF(N644="nulová",J644,0)</f>
        <v>0</v>
      </c>
      <c r="BJ644" s="18" t="s">
        <v>87</v>
      </c>
      <c r="BK644" s="250">
        <f>ROUND(I644*H644,2)</f>
        <v>0</v>
      </c>
      <c r="BL644" s="18" t="s">
        <v>322</v>
      </c>
      <c r="BM644" s="249" t="s">
        <v>1579</v>
      </c>
    </row>
    <row r="645" s="2" customFormat="1">
      <c r="A645" s="39"/>
      <c r="B645" s="40"/>
      <c r="C645" s="41"/>
      <c r="D645" s="251" t="s">
        <v>134</v>
      </c>
      <c r="E645" s="41"/>
      <c r="F645" s="252" t="s">
        <v>1580</v>
      </c>
      <c r="G645" s="41"/>
      <c r="H645" s="41"/>
      <c r="I645" s="145"/>
      <c r="J645" s="41"/>
      <c r="K645" s="41"/>
      <c r="L645" s="45"/>
      <c r="M645" s="253"/>
      <c r="N645" s="254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134</v>
      </c>
      <c r="AU645" s="18" t="s">
        <v>89</v>
      </c>
    </row>
    <row r="646" s="13" customFormat="1">
      <c r="A646" s="13"/>
      <c r="B646" s="255"/>
      <c r="C646" s="256"/>
      <c r="D646" s="251" t="s">
        <v>136</v>
      </c>
      <c r="E646" s="257" t="s">
        <v>1</v>
      </c>
      <c r="F646" s="258" t="s">
        <v>1851</v>
      </c>
      <c r="G646" s="256"/>
      <c r="H646" s="259">
        <v>22.768000000000001</v>
      </c>
      <c r="I646" s="260"/>
      <c r="J646" s="256"/>
      <c r="K646" s="256"/>
      <c r="L646" s="261"/>
      <c r="M646" s="262"/>
      <c r="N646" s="263"/>
      <c r="O646" s="263"/>
      <c r="P646" s="263"/>
      <c r="Q646" s="263"/>
      <c r="R646" s="263"/>
      <c r="S646" s="263"/>
      <c r="T646" s="26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65" t="s">
        <v>136</v>
      </c>
      <c r="AU646" s="265" t="s">
        <v>89</v>
      </c>
      <c r="AV646" s="13" t="s">
        <v>89</v>
      </c>
      <c r="AW646" s="13" t="s">
        <v>34</v>
      </c>
      <c r="AX646" s="13" t="s">
        <v>79</v>
      </c>
      <c r="AY646" s="265" t="s">
        <v>125</v>
      </c>
    </row>
    <row r="647" s="13" customFormat="1">
      <c r="A647" s="13"/>
      <c r="B647" s="255"/>
      <c r="C647" s="256"/>
      <c r="D647" s="251" t="s">
        <v>136</v>
      </c>
      <c r="E647" s="257" t="s">
        <v>1</v>
      </c>
      <c r="F647" s="258" t="s">
        <v>1852</v>
      </c>
      <c r="G647" s="256"/>
      <c r="H647" s="259">
        <v>37.500999999999998</v>
      </c>
      <c r="I647" s="260"/>
      <c r="J647" s="256"/>
      <c r="K647" s="256"/>
      <c r="L647" s="261"/>
      <c r="M647" s="262"/>
      <c r="N647" s="263"/>
      <c r="O647" s="263"/>
      <c r="P647" s="263"/>
      <c r="Q647" s="263"/>
      <c r="R647" s="263"/>
      <c r="S647" s="263"/>
      <c r="T647" s="26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5" t="s">
        <v>136</v>
      </c>
      <c r="AU647" s="265" t="s">
        <v>89</v>
      </c>
      <c r="AV647" s="13" t="s">
        <v>89</v>
      </c>
      <c r="AW647" s="13" t="s">
        <v>34</v>
      </c>
      <c r="AX647" s="13" t="s">
        <v>79</v>
      </c>
      <c r="AY647" s="265" t="s">
        <v>125</v>
      </c>
    </row>
    <row r="648" s="13" customFormat="1">
      <c r="A648" s="13"/>
      <c r="B648" s="255"/>
      <c r="C648" s="256"/>
      <c r="D648" s="251" t="s">
        <v>136</v>
      </c>
      <c r="E648" s="257" t="s">
        <v>1</v>
      </c>
      <c r="F648" s="258" t="s">
        <v>1853</v>
      </c>
      <c r="G648" s="256"/>
      <c r="H648" s="259">
        <v>39.180999999999997</v>
      </c>
      <c r="I648" s="260"/>
      <c r="J648" s="256"/>
      <c r="K648" s="256"/>
      <c r="L648" s="261"/>
      <c r="M648" s="262"/>
      <c r="N648" s="263"/>
      <c r="O648" s="263"/>
      <c r="P648" s="263"/>
      <c r="Q648" s="263"/>
      <c r="R648" s="263"/>
      <c r="S648" s="263"/>
      <c r="T648" s="26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5" t="s">
        <v>136</v>
      </c>
      <c r="AU648" s="265" t="s">
        <v>89</v>
      </c>
      <c r="AV648" s="13" t="s">
        <v>89</v>
      </c>
      <c r="AW648" s="13" t="s">
        <v>34</v>
      </c>
      <c r="AX648" s="13" t="s">
        <v>79</v>
      </c>
      <c r="AY648" s="265" t="s">
        <v>125</v>
      </c>
    </row>
    <row r="649" s="13" customFormat="1">
      <c r="A649" s="13"/>
      <c r="B649" s="255"/>
      <c r="C649" s="256"/>
      <c r="D649" s="251" t="s">
        <v>136</v>
      </c>
      <c r="E649" s="257" t="s">
        <v>1</v>
      </c>
      <c r="F649" s="258" t="s">
        <v>1854</v>
      </c>
      <c r="G649" s="256"/>
      <c r="H649" s="259">
        <v>16.904</v>
      </c>
      <c r="I649" s="260"/>
      <c r="J649" s="256"/>
      <c r="K649" s="256"/>
      <c r="L649" s="261"/>
      <c r="M649" s="262"/>
      <c r="N649" s="263"/>
      <c r="O649" s="263"/>
      <c r="P649" s="263"/>
      <c r="Q649" s="263"/>
      <c r="R649" s="263"/>
      <c r="S649" s="263"/>
      <c r="T649" s="26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65" t="s">
        <v>136</v>
      </c>
      <c r="AU649" s="265" t="s">
        <v>89</v>
      </c>
      <c r="AV649" s="13" t="s">
        <v>89</v>
      </c>
      <c r="AW649" s="13" t="s">
        <v>34</v>
      </c>
      <c r="AX649" s="13" t="s">
        <v>79</v>
      </c>
      <c r="AY649" s="265" t="s">
        <v>125</v>
      </c>
    </row>
    <row r="650" s="13" customFormat="1">
      <c r="A650" s="13"/>
      <c r="B650" s="255"/>
      <c r="C650" s="256"/>
      <c r="D650" s="251" t="s">
        <v>136</v>
      </c>
      <c r="E650" s="257" t="s">
        <v>1</v>
      </c>
      <c r="F650" s="258" t="s">
        <v>1855</v>
      </c>
      <c r="G650" s="256"/>
      <c r="H650" s="259">
        <v>29.206</v>
      </c>
      <c r="I650" s="260"/>
      <c r="J650" s="256"/>
      <c r="K650" s="256"/>
      <c r="L650" s="261"/>
      <c r="M650" s="262"/>
      <c r="N650" s="263"/>
      <c r="O650" s="263"/>
      <c r="P650" s="263"/>
      <c r="Q650" s="263"/>
      <c r="R650" s="263"/>
      <c r="S650" s="263"/>
      <c r="T650" s="26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65" t="s">
        <v>136</v>
      </c>
      <c r="AU650" s="265" t="s">
        <v>89</v>
      </c>
      <c r="AV650" s="13" t="s">
        <v>89</v>
      </c>
      <c r="AW650" s="13" t="s">
        <v>34</v>
      </c>
      <c r="AX650" s="13" t="s">
        <v>79</v>
      </c>
      <c r="AY650" s="265" t="s">
        <v>125</v>
      </c>
    </row>
    <row r="651" s="13" customFormat="1">
      <c r="A651" s="13"/>
      <c r="B651" s="255"/>
      <c r="C651" s="256"/>
      <c r="D651" s="251" t="s">
        <v>136</v>
      </c>
      <c r="E651" s="257" t="s">
        <v>1</v>
      </c>
      <c r="F651" s="258" t="s">
        <v>1856</v>
      </c>
      <c r="G651" s="256"/>
      <c r="H651" s="259">
        <v>15.493</v>
      </c>
      <c r="I651" s="260"/>
      <c r="J651" s="256"/>
      <c r="K651" s="256"/>
      <c r="L651" s="261"/>
      <c r="M651" s="262"/>
      <c r="N651" s="263"/>
      <c r="O651" s="263"/>
      <c r="P651" s="263"/>
      <c r="Q651" s="263"/>
      <c r="R651" s="263"/>
      <c r="S651" s="263"/>
      <c r="T651" s="26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65" t="s">
        <v>136</v>
      </c>
      <c r="AU651" s="265" t="s">
        <v>89</v>
      </c>
      <c r="AV651" s="13" t="s">
        <v>89</v>
      </c>
      <c r="AW651" s="13" t="s">
        <v>34</v>
      </c>
      <c r="AX651" s="13" t="s">
        <v>79</v>
      </c>
      <c r="AY651" s="265" t="s">
        <v>125</v>
      </c>
    </row>
    <row r="652" s="13" customFormat="1">
      <c r="A652" s="13"/>
      <c r="B652" s="255"/>
      <c r="C652" s="256"/>
      <c r="D652" s="251" t="s">
        <v>136</v>
      </c>
      <c r="E652" s="257" t="s">
        <v>1</v>
      </c>
      <c r="F652" s="258" t="s">
        <v>1857</v>
      </c>
      <c r="G652" s="256"/>
      <c r="H652" s="259">
        <v>9.4320000000000004</v>
      </c>
      <c r="I652" s="260"/>
      <c r="J652" s="256"/>
      <c r="K652" s="256"/>
      <c r="L652" s="261"/>
      <c r="M652" s="262"/>
      <c r="N652" s="263"/>
      <c r="O652" s="263"/>
      <c r="P652" s="263"/>
      <c r="Q652" s="263"/>
      <c r="R652" s="263"/>
      <c r="S652" s="263"/>
      <c r="T652" s="26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65" t="s">
        <v>136</v>
      </c>
      <c r="AU652" s="265" t="s">
        <v>89</v>
      </c>
      <c r="AV652" s="13" t="s">
        <v>89</v>
      </c>
      <c r="AW652" s="13" t="s">
        <v>34</v>
      </c>
      <c r="AX652" s="13" t="s">
        <v>79</v>
      </c>
      <c r="AY652" s="265" t="s">
        <v>125</v>
      </c>
    </row>
    <row r="653" s="14" customFormat="1">
      <c r="A653" s="14"/>
      <c r="B653" s="266"/>
      <c r="C653" s="267"/>
      <c r="D653" s="251" t="s">
        <v>136</v>
      </c>
      <c r="E653" s="268" t="s">
        <v>1</v>
      </c>
      <c r="F653" s="269" t="s">
        <v>167</v>
      </c>
      <c r="G653" s="267"/>
      <c r="H653" s="270">
        <v>170.48500000000001</v>
      </c>
      <c r="I653" s="271"/>
      <c r="J653" s="267"/>
      <c r="K653" s="267"/>
      <c r="L653" s="272"/>
      <c r="M653" s="273"/>
      <c r="N653" s="274"/>
      <c r="O653" s="274"/>
      <c r="P653" s="274"/>
      <c r="Q653" s="274"/>
      <c r="R653" s="274"/>
      <c r="S653" s="274"/>
      <c r="T653" s="27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76" t="s">
        <v>136</v>
      </c>
      <c r="AU653" s="276" t="s">
        <v>89</v>
      </c>
      <c r="AV653" s="14" t="s">
        <v>132</v>
      </c>
      <c r="AW653" s="14" t="s">
        <v>34</v>
      </c>
      <c r="AX653" s="14" t="s">
        <v>87</v>
      </c>
      <c r="AY653" s="276" t="s">
        <v>125</v>
      </c>
    </row>
    <row r="654" s="2" customFormat="1" ht="21.75" customHeight="1">
      <c r="A654" s="39"/>
      <c r="B654" s="40"/>
      <c r="C654" s="237" t="s">
        <v>994</v>
      </c>
      <c r="D654" s="237" t="s">
        <v>128</v>
      </c>
      <c r="E654" s="238" t="s">
        <v>1587</v>
      </c>
      <c r="F654" s="239" t="s">
        <v>1588</v>
      </c>
      <c r="G654" s="240" t="s">
        <v>316</v>
      </c>
      <c r="H654" s="241">
        <v>170.48500000000001</v>
      </c>
      <c r="I654" s="242"/>
      <c r="J654" s="243">
        <f>ROUND(I654*H654,2)</f>
        <v>0</v>
      </c>
      <c r="K654" s="244"/>
      <c r="L654" s="45"/>
      <c r="M654" s="245" t="s">
        <v>1</v>
      </c>
      <c r="N654" s="246" t="s">
        <v>44</v>
      </c>
      <c r="O654" s="92"/>
      <c r="P654" s="247">
        <f>O654*H654</f>
        <v>0</v>
      </c>
      <c r="Q654" s="247">
        <v>0.0060000000000000001</v>
      </c>
      <c r="R654" s="247">
        <f>Q654*H654</f>
        <v>1.0229100000000002</v>
      </c>
      <c r="S654" s="247">
        <v>0</v>
      </c>
      <c r="T654" s="248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9" t="s">
        <v>322</v>
      </c>
      <c r="AT654" s="249" t="s">
        <v>128</v>
      </c>
      <c r="AU654" s="249" t="s">
        <v>89</v>
      </c>
      <c r="AY654" s="18" t="s">
        <v>125</v>
      </c>
      <c r="BE654" s="250">
        <f>IF(N654="základní",J654,0)</f>
        <v>0</v>
      </c>
      <c r="BF654" s="250">
        <f>IF(N654="snížená",J654,0)</f>
        <v>0</v>
      </c>
      <c r="BG654" s="250">
        <f>IF(N654="zákl. přenesená",J654,0)</f>
        <v>0</v>
      </c>
      <c r="BH654" s="250">
        <f>IF(N654="sníž. přenesená",J654,0)</f>
        <v>0</v>
      </c>
      <c r="BI654" s="250">
        <f>IF(N654="nulová",J654,0)</f>
        <v>0</v>
      </c>
      <c r="BJ654" s="18" t="s">
        <v>87</v>
      </c>
      <c r="BK654" s="250">
        <f>ROUND(I654*H654,2)</f>
        <v>0</v>
      </c>
      <c r="BL654" s="18" t="s">
        <v>322</v>
      </c>
      <c r="BM654" s="249" t="s">
        <v>1589</v>
      </c>
    </row>
    <row r="655" s="2" customFormat="1">
      <c r="A655" s="39"/>
      <c r="B655" s="40"/>
      <c r="C655" s="41"/>
      <c r="D655" s="251" t="s">
        <v>134</v>
      </c>
      <c r="E655" s="41"/>
      <c r="F655" s="252" t="s">
        <v>1590</v>
      </c>
      <c r="G655" s="41"/>
      <c r="H655" s="41"/>
      <c r="I655" s="145"/>
      <c r="J655" s="41"/>
      <c r="K655" s="41"/>
      <c r="L655" s="45"/>
      <c r="M655" s="253"/>
      <c r="N655" s="254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134</v>
      </c>
      <c r="AU655" s="18" t="s">
        <v>89</v>
      </c>
    </row>
    <row r="656" s="13" customFormat="1">
      <c r="A656" s="13"/>
      <c r="B656" s="255"/>
      <c r="C656" s="256"/>
      <c r="D656" s="251" t="s">
        <v>136</v>
      </c>
      <c r="E656" s="257" t="s">
        <v>1</v>
      </c>
      <c r="F656" s="258" t="s">
        <v>1851</v>
      </c>
      <c r="G656" s="256"/>
      <c r="H656" s="259">
        <v>22.768000000000001</v>
      </c>
      <c r="I656" s="260"/>
      <c r="J656" s="256"/>
      <c r="K656" s="256"/>
      <c r="L656" s="261"/>
      <c r="M656" s="262"/>
      <c r="N656" s="263"/>
      <c r="O656" s="263"/>
      <c r="P656" s="263"/>
      <c r="Q656" s="263"/>
      <c r="R656" s="263"/>
      <c r="S656" s="263"/>
      <c r="T656" s="26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65" t="s">
        <v>136</v>
      </c>
      <c r="AU656" s="265" t="s">
        <v>89</v>
      </c>
      <c r="AV656" s="13" t="s">
        <v>89</v>
      </c>
      <c r="AW656" s="13" t="s">
        <v>34</v>
      </c>
      <c r="AX656" s="13" t="s">
        <v>79</v>
      </c>
      <c r="AY656" s="265" t="s">
        <v>125</v>
      </c>
    </row>
    <row r="657" s="13" customFormat="1">
      <c r="A657" s="13"/>
      <c r="B657" s="255"/>
      <c r="C657" s="256"/>
      <c r="D657" s="251" t="s">
        <v>136</v>
      </c>
      <c r="E657" s="257" t="s">
        <v>1</v>
      </c>
      <c r="F657" s="258" t="s">
        <v>1852</v>
      </c>
      <c r="G657" s="256"/>
      <c r="H657" s="259">
        <v>37.500999999999998</v>
      </c>
      <c r="I657" s="260"/>
      <c r="J657" s="256"/>
      <c r="K657" s="256"/>
      <c r="L657" s="261"/>
      <c r="M657" s="262"/>
      <c r="N657" s="263"/>
      <c r="O657" s="263"/>
      <c r="P657" s="263"/>
      <c r="Q657" s="263"/>
      <c r="R657" s="263"/>
      <c r="S657" s="263"/>
      <c r="T657" s="26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65" t="s">
        <v>136</v>
      </c>
      <c r="AU657" s="265" t="s">
        <v>89</v>
      </c>
      <c r="AV657" s="13" t="s">
        <v>89</v>
      </c>
      <c r="AW657" s="13" t="s">
        <v>34</v>
      </c>
      <c r="AX657" s="13" t="s">
        <v>79</v>
      </c>
      <c r="AY657" s="265" t="s">
        <v>125</v>
      </c>
    </row>
    <row r="658" s="13" customFormat="1">
      <c r="A658" s="13"/>
      <c r="B658" s="255"/>
      <c r="C658" s="256"/>
      <c r="D658" s="251" t="s">
        <v>136</v>
      </c>
      <c r="E658" s="257" t="s">
        <v>1</v>
      </c>
      <c r="F658" s="258" t="s">
        <v>1853</v>
      </c>
      <c r="G658" s="256"/>
      <c r="H658" s="259">
        <v>39.180999999999997</v>
      </c>
      <c r="I658" s="260"/>
      <c r="J658" s="256"/>
      <c r="K658" s="256"/>
      <c r="L658" s="261"/>
      <c r="M658" s="262"/>
      <c r="N658" s="263"/>
      <c r="O658" s="263"/>
      <c r="P658" s="263"/>
      <c r="Q658" s="263"/>
      <c r="R658" s="263"/>
      <c r="S658" s="263"/>
      <c r="T658" s="26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65" t="s">
        <v>136</v>
      </c>
      <c r="AU658" s="265" t="s">
        <v>89</v>
      </c>
      <c r="AV658" s="13" t="s">
        <v>89</v>
      </c>
      <c r="AW658" s="13" t="s">
        <v>34</v>
      </c>
      <c r="AX658" s="13" t="s">
        <v>79</v>
      </c>
      <c r="AY658" s="265" t="s">
        <v>125</v>
      </c>
    </row>
    <row r="659" s="13" customFormat="1">
      <c r="A659" s="13"/>
      <c r="B659" s="255"/>
      <c r="C659" s="256"/>
      <c r="D659" s="251" t="s">
        <v>136</v>
      </c>
      <c r="E659" s="257" t="s">
        <v>1</v>
      </c>
      <c r="F659" s="258" t="s">
        <v>1854</v>
      </c>
      <c r="G659" s="256"/>
      <c r="H659" s="259">
        <v>16.904</v>
      </c>
      <c r="I659" s="260"/>
      <c r="J659" s="256"/>
      <c r="K659" s="256"/>
      <c r="L659" s="261"/>
      <c r="M659" s="262"/>
      <c r="N659" s="263"/>
      <c r="O659" s="263"/>
      <c r="P659" s="263"/>
      <c r="Q659" s="263"/>
      <c r="R659" s="263"/>
      <c r="S659" s="263"/>
      <c r="T659" s="26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65" t="s">
        <v>136</v>
      </c>
      <c r="AU659" s="265" t="s">
        <v>89</v>
      </c>
      <c r="AV659" s="13" t="s">
        <v>89</v>
      </c>
      <c r="AW659" s="13" t="s">
        <v>34</v>
      </c>
      <c r="AX659" s="13" t="s">
        <v>79</v>
      </c>
      <c r="AY659" s="265" t="s">
        <v>125</v>
      </c>
    </row>
    <row r="660" s="13" customFormat="1">
      <c r="A660" s="13"/>
      <c r="B660" s="255"/>
      <c r="C660" s="256"/>
      <c r="D660" s="251" t="s">
        <v>136</v>
      </c>
      <c r="E660" s="257" t="s">
        <v>1</v>
      </c>
      <c r="F660" s="258" t="s">
        <v>1855</v>
      </c>
      <c r="G660" s="256"/>
      <c r="H660" s="259">
        <v>29.206</v>
      </c>
      <c r="I660" s="260"/>
      <c r="J660" s="256"/>
      <c r="K660" s="256"/>
      <c r="L660" s="261"/>
      <c r="M660" s="262"/>
      <c r="N660" s="263"/>
      <c r="O660" s="263"/>
      <c r="P660" s="263"/>
      <c r="Q660" s="263"/>
      <c r="R660" s="263"/>
      <c r="S660" s="263"/>
      <c r="T660" s="26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65" t="s">
        <v>136</v>
      </c>
      <c r="AU660" s="265" t="s">
        <v>89</v>
      </c>
      <c r="AV660" s="13" t="s">
        <v>89</v>
      </c>
      <c r="AW660" s="13" t="s">
        <v>34</v>
      </c>
      <c r="AX660" s="13" t="s">
        <v>79</v>
      </c>
      <c r="AY660" s="265" t="s">
        <v>125</v>
      </c>
    </row>
    <row r="661" s="13" customFormat="1">
      <c r="A661" s="13"/>
      <c r="B661" s="255"/>
      <c r="C661" s="256"/>
      <c r="D661" s="251" t="s">
        <v>136</v>
      </c>
      <c r="E661" s="257" t="s">
        <v>1</v>
      </c>
      <c r="F661" s="258" t="s">
        <v>1856</v>
      </c>
      <c r="G661" s="256"/>
      <c r="H661" s="259">
        <v>15.493</v>
      </c>
      <c r="I661" s="260"/>
      <c r="J661" s="256"/>
      <c r="K661" s="256"/>
      <c r="L661" s="261"/>
      <c r="M661" s="262"/>
      <c r="N661" s="263"/>
      <c r="O661" s="263"/>
      <c r="P661" s="263"/>
      <c r="Q661" s="263"/>
      <c r="R661" s="263"/>
      <c r="S661" s="263"/>
      <c r="T661" s="26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65" t="s">
        <v>136</v>
      </c>
      <c r="AU661" s="265" t="s">
        <v>89</v>
      </c>
      <c r="AV661" s="13" t="s">
        <v>89</v>
      </c>
      <c r="AW661" s="13" t="s">
        <v>34</v>
      </c>
      <c r="AX661" s="13" t="s">
        <v>79</v>
      </c>
      <c r="AY661" s="265" t="s">
        <v>125</v>
      </c>
    </row>
    <row r="662" s="13" customFormat="1">
      <c r="A662" s="13"/>
      <c r="B662" s="255"/>
      <c r="C662" s="256"/>
      <c r="D662" s="251" t="s">
        <v>136</v>
      </c>
      <c r="E662" s="257" t="s">
        <v>1</v>
      </c>
      <c r="F662" s="258" t="s">
        <v>1857</v>
      </c>
      <c r="G662" s="256"/>
      <c r="H662" s="259">
        <v>9.4320000000000004</v>
      </c>
      <c r="I662" s="260"/>
      <c r="J662" s="256"/>
      <c r="K662" s="256"/>
      <c r="L662" s="261"/>
      <c r="M662" s="262"/>
      <c r="N662" s="263"/>
      <c r="O662" s="263"/>
      <c r="P662" s="263"/>
      <c r="Q662" s="263"/>
      <c r="R662" s="263"/>
      <c r="S662" s="263"/>
      <c r="T662" s="26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65" t="s">
        <v>136</v>
      </c>
      <c r="AU662" s="265" t="s">
        <v>89</v>
      </c>
      <c r="AV662" s="13" t="s">
        <v>89</v>
      </c>
      <c r="AW662" s="13" t="s">
        <v>34</v>
      </c>
      <c r="AX662" s="13" t="s">
        <v>79</v>
      </c>
      <c r="AY662" s="265" t="s">
        <v>125</v>
      </c>
    </row>
    <row r="663" s="14" customFormat="1">
      <c r="A663" s="14"/>
      <c r="B663" s="266"/>
      <c r="C663" s="267"/>
      <c r="D663" s="251" t="s">
        <v>136</v>
      </c>
      <c r="E663" s="268" t="s">
        <v>1</v>
      </c>
      <c r="F663" s="269" t="s">
        <v>167</v>
      </c>
      <c r="G663" s="267"/>
      <c r="H663" s="270">
        <v>170.48500000000001</v>
      </c>
      <c r="I663" s="271"/>
      <c r="J663" s="267"/>
      <c r="K663" s="267"/>
      <c r="L663" s="272"/>
      <c r="M663" s="273"/>
      <c r="N663" s="274"/>
      <c r="O663" s="274"/>
      <c r="P663" s="274"/>
      <c r="Q663" s="274"/>
      <c r="R663" s="274"/>
      <c r="S663" s="274"/>
      <c r="T663" s="27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6" t="s">
        <v>136</v>
      </c>
      <c r="AU663" s="276" t="s">
        <v>89</v>
      </c>
      <c r="AV663" s="14" t="s">
        <v>132</v>
      </c>
      <c r="AW663" s="14" t="s">
        <v>34</v>
      </c>
      <c r="AX663" s="14" t="s">
        <v>87</v>
      </c>
      <c r="AY663" s="276" t="s">
        <v>125</v>
      </c>
    </row>
    <row r="664" s="2" customFormat="1" ht="16.5" customHeight="1">
      <c r="A664" s="39"/>
      <c r="B664" s="40"/>
      <c r="C664" s="292" t="s">
        <v>1001</v>
      </c>
      <c r="D664" s="292" t="s">
        <v>263</v>
      </c>
      <c r="E664" s="293" t="s">
        <v>1592</v>
      </c>
      <c r="F664" s="294" t="s">
        <v>1593</v>
      </c>
      <c r="G664" s="295" t="s">
        <v>316</v>
      </c>
      <c r="H664" s="296">
        <v>187.53399999999999</v>
      </c>
      <c r="I664" s="297"/>
      <c r="J664" s="298">
        <f>ROUND(I664*H664,2)</f>
        <v>0</v>
      </c>
      <c r="K664" s="299"/>
      <c r="L664" s="300"/>
      <c r="M664" s="301" t="s">
        <v>1</v>
      </c>
      <c r="N664" s="302" t="s">
        <v>44</v>
      </c>
      <c r="O664" s="92"/>
      <c r="P664" s="247">
        <f>O664*H664</f>
        <v>0</v>
      </c>
      <c r="Q664" s="247">
        <v>0.0118</v>
      </c>
      <c r="R664" s="247">
        <f>Q664*H664</f>
        <v>2.2129011999999997</v>
      </c>
      <c r="S664" s="247">
        <v>0</v>
      </c>
      <c r="T664" s="248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9" t="s">
        <v>434</v>
      </c>
      <c r="AT664" s="249" t="s">
        <v>263</v>
      </c>
      <c r="AU664" s="249" t="s">
        <v>89</v>
      </c>
      <c r="AY664" s="18" t="s">
        <v>125</v>
      </c>
      <c r="BE664" s="250">
        <f>IF(N664="základní",J664,0)</f>
        <v>0</v>
      </c>
      <c r="BF664" s="250">
        <f>IF(N664="snížená",J664,0)</f>
        <v>0</v>
      </c>
      <c r="BG664" s="250">
        <f>IF(N664="zákl. přenesená",J664,0)</f>
        <v>0</v>
      </c>
      <c r="BH664" s="250">
        <f>IF(N664="sníž. přenesená",J664,0)</f>
        <v>0</v>
      </c>
      <c r="BI664" s="250">
        <f>IF(N664="nulová",J664,0)</f>
        <v>0</v>
      </c>
      <c r="BJ664" s="18" t="s">
        <v>87</v>
      </c>
      <c r="BK664" s="250">
        <f>ROUND(I664*H664,2)</f>
        <v>0</v>
      </c>
      <c r="BL664" s="18" t="s">
        <v>322</v>
      </c>
      <c r="BM664" s="249" t="s">
        <v>1594</v>
      </c>
    </row>
    <row r="665" s="2" customFormat="1">
      <c r="A665" s="39"/>
      <c r="B665" s="40"/>
      <c r="C665" s="41"/>
      <c r="D665" s="251" t="s">
        <v>134</v>
      </c>
      <c r="E665" s="41"/>
      <c r="F665" s="252" t="s">
        <v>1593</v>
      </c>
      <c r="G665" s="41"/>
      <c r="H665" s="41"/>
      <c r="I665" s="145"/>
      <c r="J665" s="41"/>
      <c r="K665" s="41"/>
      <c r="L665" s="45"/>
      <c r="M665" s="253"/>
      <c r="N665" s="254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134</v>
      </c>
      <c r="AU665" s="18" t="s">
        <v>89</v>
      </c>
    </row>
    <row r="666" s="13" customFormat="1">
      <c r="A666" s="13"/>
      <c r="B666" s="255"/>
      <c r="C666" s="256"/>
      <c r="D666" s="251" t="s">
        <v>136</v>
      </c>
      <c r="E666" s="256"/>
      <c r="F666" s="258" t="s">
        <v>1858</v>
      </c>
      <c r="G666" s="256"/>
      <c r="H666" s="259">
        <v>187.53399999999999</v>
      </c>
      <c r="I666" s="260"/>
      <c r="J666" s="256"/>
      <c r="K666" s="256"/>
      <c r="L666" s="261"/>
      <c r="M666" s="262"/>
      <c r="N666" s="263"/>
      <c r="O666" s="263"/>
      <c r="P666" s="263"/>
      <c r="Q666" s="263"/>
      <c r="R666" s="263"/>
      <c r="S666" s="263"/>
      <c r="T666" s="26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65" t="s">
        <v>136</v>
      </c>
      <c r="AU666" s="265" t="s">
        <v>89</v>
      </c>
      <c r="AV666" s="13" t="s">
        <v>89</v>
      </c>
      <c r="AW666" s="13" t="s">
        <v>4</v>
      </c>
      <c r="AX666" s="13" t="s">
        <v>87</v>
      </c>
      <c r="AY666" s="265" t="s">
        <v>125</v>
      </c>
    </row>
    <row r="667" s="2" customFormat="1" ht="16.5" customHeight="1">
      <c r="A667" s="39"/>
      <c r="B667" s="40"/>
      <c r="C667" s="237" t="s">
        <v>1005</v>
      </c>
      <c r="D667" s="237" t="s">
        <v>128</v>
      </c>
      <c r="E667" s="238" t="s">
        <v>1597</v>
      </c>
      <c r="F667" s="239" t="s">
        <v>1598</v>
      </c>
      <c r="G667" s="240" t="s">
        <v>259</v>
      </c>
      <c r="H667" s="241">
        <v>74.400000000000006</v>
      </c>
      <c r="I667" s="242"/>
      <c r="J667" s="243">
        <f>ROUND(I667*H667,2)</f>
        <v>0</v>
      </c>
      <c r="K667" s="244"/>
      <c r="L667" s="45"/>
      <c r="M667" s="245" t="s">
        <v>1</v>
      </c>
      <c r="N667" s="246" t="s">
        <v>44</v>
      </c>
      <c r="O667" s="92"/>
      <c r="P667" s="247">
        <f>O667*H667</f>
        <v>0</v>
      </c>
      <c r="Q667" s="247">
        <v>3.0000000000000001E-05</v>
      </c>
      <c r="R667" s="247">
        <f>Q667*H667</f>
        <v>0.002232</v>
      </c>
      <c r="S667" s="247">
        <v>0</v>
      </c>
      <c r="T667" s="248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49" t="s">
        <v>322</v>
      </c>
      <c r="AT667" s="249" t="s">
        <v>128</v>
      </c>
      <c r="AU667" s="249" t="s">
        <v>89</v>
      </c>
      <c r="AY667" s="18" t="s">
        <v>125</v>
      </c>
      <c r="BE667" s="250">
        <f>IF(N667="základní",J667,0)</f>
        <v>0</v>
      </c>
      <c r="BF667" s="250">
        <f>IF(N667="snížená",J667,0)</f>
        <v>0</v>
      </c>
      <c r="BG667" s="250">
        <f>IF(N667="zákl. přenesená",J667,0)</f>
        <v>0</v>
      </c>
      <c r="BH667" s="250">
        <f>IF(N667="sníž. přenesená",J667,0)</f>
        <v>0</v>
      </c>
      <c r="BI667" s="250">
        <f>IF(N667="nulová",J667,0)</f>
        <v>0</v>
      </c>
      <c r="BJ667" s="18" t="s">
        <v>87</v>
      </c>
      <c r="BK667" s="250">
        <f>ROUND(I667*H667,2)</f>
        <v>0</v>
      </c>
      <c r="BL667" s="18" t="s">
        <v>322</v>
      </c>
      <c r="BM667" s="249" t="s">
        <v>1859</v>
      </c>
    </row>
    <row r="668" s="2" customFormat="1">
      <c r="A668" s="39"/>
      <c r="B668" s="40"/>
      <c r="C668" s="41"/>
      <c r="D668" s="251" t="s">
        <v>134</v>
      </c>
      <c r="E668" s="41"/>
      <c r="F668" s="252" t="s">
        <v>1600</v>
      </c>
      <c r="G668" s="41"/>
      <c r="H668" s="41"/>
      <c r="I668" s="145"/>
      <c r="J668" s="41"/>
      <c r="K668" s="41"/>
      <c r="L668" s="45"/>
      <c r="M668" s="253"/>
      <c r="N668" s="254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134</v>
      </c>
      <c r="AU668" s="18" t="s">
        <v>89</v>
      </c>
    </row>
    <row r="669" s="13" customFormat="1">
      <c r="A669" s="13"/>
      <c r="B669" s="255"/>
      <c r="C669" s="256"/>
      <c r="D669" s="251" t="s">
        <v>136</v>
      </c>
      <c r="E669" s="257" t="s">
        <v>1</v>
      </c>
      <c r="F669" s="258" t="s">
        <v>1860</v>
      </c>
      <c r="G669" s="256"/>
      <c r="H669" s="259">
        <v>9.5999999999999996</v>
      </c>
      <c r="I669" s="260"/>
      <c r="J669" s="256"/>
      <c r="K669" s="256"/>
      <c r="L669" s="261"/>
      <c r="M669" s="262"/>
      <c r="N669" s="263"/>
      <c r="O669" s="263"/>
      <c r="P669" s="263"/>
      <c r="Q669" s="263"/>
      <c r="R669" s="263"/>
      <c r="S669" s="263"/>
      <c r="T669" s="26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65" t="s">
        <v>136</v>
      </c>
      <c r="AU669" s="265" t="s">
        <v>89</v>
      </c>
      <c r="AV669" s="13" t="s">
        <v>89</v>
      </c>
      <c r="AW669" s="13" t="s">
        <v>34</v>
      </c>
      <c r="AX669" s="13" t="s">
        <v>79</v>
      </c>
      <c r="AY669" s="265" t="s">
        <v>125</v>
      </c>
    </row>
    <row r="670" s="13" customFormat="1">
      <c r="A670" s="13"/>
      <c r="B670" s="255"/>
      <c r="C670" s="256"/>
      <c r="D670" s="251" t="s">
        <v>136</v>
      </c>
      <c r="E670" s="257" t="s">
        <v>1</v>
      </c>
      <c r="F670" s="258" t="s">
        <v>1861</v>
      </c>
      <c r="G670" s="256"/>
      <c r="H670" s="259">
        <v>14.4</v>
      </c>
      <c r="I670" s="260"/>
      <c r="J670" s="256"/>
      <c r="K670" s="256"/>
      <c r="L670" s="261"/>
      <c r="M670" s="262"/>
      <c r="N670" s="263"/>
      <c r="O670" s="263"/>
      <c r="P670" s="263"/>
      <c r="Q670" s="263"/>
      <c r="R670" s="263"/>
      <c r="S670" s="263"/>
      <c r="T670" s="26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65" t="s">
        <v>136</v>
      </c>
      <c r="AU670" s="265" t="s">
        <v>89</v>
      </c>
      <c r="AV670" s="13" t="s">
        <v>89</v>
      </c>
      <c r="AW670" s="13" t="s">
        <v>34</v>
      </c>
      <c r="AX670" s="13" t="s">
        <v>79</v>
      </c>
      <c r="AY670" s="265" t="s">
        <v>125</v>
      </c>
    </row>
    <row r="671" s="13" customFormat="1">
      <c r="A671" s="13"/>
      <c r="B671" s="255"/>
      <c r="C671" s="256"/>
      <c r="D671" s="251" t="s">
        <v>136</v>
      </c>
      <c r="E671" s="257" t="s">
        <v>1</v>
      </c>
      <c r="F671" s="258" t="s">
        <v>1862</v>
      </c>
      <c r="G671" s="256"/>
      <c r="H671" s="259">
        <v>12</v>
      </c>
      <c r="I671" s="260"/>
      <c r="J671" s="256"/>
      <c r="K671" s="256"/>
      <c r="L671" s="261"/>
      <c r="M671" s="262"/>
      <c r="N671" s="263"/>
      <c r="O671" s="263"/>
      <c r="P671" s="263"/>
      <c r="Q671" s="263"/>
      <c r="R671" s="263"/>
      <c r="S671" s="263"/>
      <c r="T671" s="26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5" t="s">
        <v>136</v>
      </c>
      <c r="AU671" s="265" t="s">
        <v>89</v>
      </c>
      <c r="AV671" s="13" t="s">
        <v>89</v>
      </c>
      <c r="AW671" s="13" t="s">
        <v>34</v>
      </c>
      <c r="AX671" s="13" t="s">
        <v>79</v>
      </c>
      <c r="AY671" s="265" t="s">
        <v>125</v>
      </c>
    </row>
    <row r="672" s="13" customFormat="1">
      <c r="A672" s="13"/>
      <c r="B672" s="255"/>
      <c r="C672" s="256"/>
      <c r="D672" s="251" t="s">
        <v>136</v>
      </c>
      <c r="E672" s="257" t="s">
        <v>1</v>
      </c>
      <c r="F672" s="258" t="s">
        <v>1863</v>
      </c>
      <c r="G672" s="256"/>
      <c r="H672" s="259">
        <v>9.5999999999999996</v>
      </c>
      <c r="I672" s="260"/>
      <c r="J672" s="256"/>
      <c r="K672" s="256"/>
      <c r="L672" s="261"/>
      <c r="M672" s="262"/>
      <c r="N672" s="263"/>
      <c r="O672" s="263"/>
      <c r="P672" s="263"/>
      <c r="Q672" s="263"/>
      <c r="R672" s="263"/>
      <c r="S672" s="263"/>
      <c r="T672" s="26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65" t="s">
        <v>136</v>
      </c>
      <c r="AU672" s="265" t="s">
        <v>89</v>
      </c>
      <c r="AV672" s="13" t="s">
        <v>89</v>
      </c>
      <c r="AW672" s="13" t="s">
        <v>34</v>
      </c>
      <c r="AX672" s="13" t="s">
        <v>79</v>
      </c>
      <c r="AY672" s="265" t="s">
        <v>125</v>
      </c>
    </row>
    <row r="673" s="13" customFormat="1">
      <c r="A673" s="13"/>
      <c r="B673" s="255"/>
      <c r="C673" s="256"/>
      <c r="D673" s="251" t="s">
        <v>136</v>
      </c>
      <c r="E673" s="257" t="s">
        <v>1</v>
      </c>
      <c r="F673" s="258" t="s">
        <v>1864</v>
      </c>
      <c r="G673" s="256"/>
      <c r="H673" s="259">
        <v>9.5999999999999996</v>
      </c>
      <c r="I673" s="260"/>
      <c r="J673" s="256"/>
      <c r="K673" s="256"/>
      <c r="L673" s="261"/>
      <c r="M673" s="262"/>
      <c r="N673" s="263"/>
      <c r="O673" s="263"/>
      <c r="P673" s="263"/>
      <c r="Q673" s="263"/>
      <c r="R673" s="263"/>
      <c r="S673" s="263"/>
      <c r="T673" s="26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5" t="s">
        <v>136</v>
      </c>
      <c r="AU673" s="265" t="s">
        <v>89</v>
      </c>
      <c r="AV673" s="13" t="s">
        <v>89</v>
      </c>
      <c r="AW673" s="13" t="s">
        <v>34</v>
      </c>
      <c r="AX673" s="13" t="s">
        <v>79</v>
      </c>
      <c r="AY673" s="265" t="s">
        <v>125</v>
      </c>
    </row>
    <row r="674" s="13" customFormat="1">
      <c r="A674" s="13"/>
      <c r="B674" s="255"/>
      <c r="C674" s="256"/>
      <c r="D674" s="251" t="s">
        <v>136</v>
      </c>
      <c r="E674" s="257" t="s">
        <v>1</v>
      </c>
      <c r="F674" s="258" t="s">
        <v>1865</v>
      </c>
      <c r="G674" s="256"/>
      <c r="H674" s="259">
        <v>9.5999999999999996</v>
      </c>
      <c r="I674" s="260"/>
      <c r="J674" s="256"/>
      <c r="K674" s="256"/>
      <c r="L674" s="261"/>
      <c r="M674" s="262"/>
      <c r="N674" s="263"/>
      <c r="O674" s="263"/>
      <c r="P674" s="263"/>
      <c r="Q674" s="263"/>
      <c r="R674" s="263"/>
      <c r="S674" s="263"/>
      <c r="T674" s="26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65" t="s">
        <v>136</v>
      </c>
      <c r="AU674" s="265" t="s">
        <v>89</v>
      </c>
      <c r="AV674" s="13" t="s">
        <v>89</v>
      </c>
      <c r="AW674" s="13" t="s">
        <v>34</v>
      </c>
      <c r="AX674" s="13" t="s">
        <v>79</v>
      </c>
      <c r="AY674" s="265" t="s">
        <v>125</v>
      </c>
    </row>
    <row r="675" s="13" customFormat="1">
      <c r="A675" s="13"/>
      <c r="B675" s="255"/>
      <c r="C675" s="256"/>
      <c r="D675" s="251" t="s">
        <v>136</v>
      </c>
      <c r="E675" s="257" t="s">
        <v>1</v>
      </c>
      <c r="F675" s="258" t="s">
        <v>1866</v>
      </c>
      <c r="G675" s="256"/>
      <c r="H675" s="259">
        <v>9.5999999999999996</v>
      </c>
      <c r="I675" s="260"/>
      <c r="J675" s="256"/>
      <c r="K675" s="256"/>
      <c r="L675" s="261"/>
      <c r="M675" s="262"/>
      <c r="N675" s="263"/>
      <c r="O675" s="263"/>
      <c r="P675" s="263"/>
      <c r="Q675" s="263"/>
      <c r="R675" s="263"/>
      <c r="S675" s="263"/>
      <c r="T675" s="26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65" t="s">
        <v>136</v>
      </c>
      <c r="AU675" s="265" t="s">
        <v>89</v>
      </c>
      <c r="AV675" s="13" t="s">
        <v>89</v>
      </c>
      <c r="AW675" s="13" t="s">
        <v>34</v>
      </c>
      <c r="AX675" s="13" t="s">
        <v>79</v>
      </c>
      <c r="AY675" s="265" t="s">
        <v>125</v>
      </c>
    </row>
    <row r="676" s="14" customFormat="1">
      <c r="A676" s="14"/>
      <c r="B676" s="266"/>
      <c r="C676" s="267"/>
      <c r="D676" s="251" t="s">
        <v>136</v>
      </c>
      <c r="E676" s="268" t="s">
        <v>1</v>
      </c>
      <c r="F676" s="269" t="s">
        <v>167</v>
      </c>
      <c r="G676" s="267"/>
      <c r="H676" s="270">
        <v>74.399999999999991</v>
      </c>
      <c r="I676" s="271"/>
      <c r="J676" s="267"/>
      <c r="K676" s="267"/>
      <c r="L676" s="272"/>
      <c r="M676" s="273"/>
      <c r="N676" s="274"/>
      <c r="O676" s="274"/>
      <c r="P676" s="274"/>
      <c r="Q676" s="274"/>
      <c r="R676" s="274"/>
      <c r="S676" s="274"/>
      <c r="T676" s="27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76" t="s">
        <v>136</v>
      </c>
      <c r="AU676" s="276" t="s">
        <v>89</v>
      </c>
      <c r="AV676" s="14" t="s">
        <v>132</v>
      </c>
      <c r="AW676" s="14" t="s">
        <v>34</v>
      </c>
      <c r="AX676" s="14" t="s">
        <v>87</v>
      </c>
      <c r="AY676" s="276" t="s">
        <v>125</v>
      </c>
    </row>
    <row r="677" s="2" customFormat="1" ht="21.75" customHeight="1">
      <c r="A677" s="39"/>
      <c r="B677" s="40"/>
      <c r="C677" s="237" t="s">
        <v>1009</v>
      </c>
      <c r="D677" s="237" t="s">
        <v>128</v>
      </c>
      <c r="E677" s="238" t="s">
        <v>1605</v>
      </c>
      <c r="F677" s="239" t="s">
        <v>1606</v>
      </c>
      <c r="G677" s="240" t="s">
        <v>142</v>
      </c>
      <c r="H677" s="241">
        <v>3.2890000000000001</v>
      </c>
      <c r="I677" s="242"/>
      <c r="J677" s="243">
        <f>ROUND(I677*H677,2)</f>
        <v>0</v>
      </c>
      <c r="K677" s="244"/>
      <c r="L677" s="45"/>
      <c r="M677" s="245" t="s">
        <v>1</v>
      </c>
      <c r="N677" s="246" t="s">
        <v>44</v>
      </c>
      <c r="O677" s="92"/>
      <c r="P677" s="247">
        <f>O677*H677</f>
        <v>0</v>
      </c>
      <c r="Q677" s="247">
        <v>0</v>
      </c>
      <c r="R677" s="247">
        <f>Q677*H677</f>
        <v>0</v>
      </c>
      <c r="S677" s="247">
        <v>0</v>
      </c>
      <c r="T677" s="248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49" t="s">
        <v>322</v>
      </c>
      <c r="AT677" s="249" t="s">
        <v>128</v>
      </c>
      <c r="AU677" s="249" t="s">
        <v>89</v>
      </c>
      <c r="AY677" s="18" t="s">
        <v>125</v>
      </c>
      <c r="BE677" s="250">
        <f>IF(N677="základní",J677,0)</f>
        <v>0</v>
      </c>
      <c r="BF677" s="250">
        <f>IF(N677="snížená",J677,0)</f>
        <v>0</v>
      </c>
      <c r="BG677" s="250">
        <f>IF(N677="zákl. přenesená",J677,0)</f>
        <v>0</v>
      </c>
      <c r="BH677" s="250">
        <f>IF(N677="sníž. přenesená",J677,0)</f>
        <v>0</v>
      </c>
      <c r="BI677" s="250">
        <f>IF(N677="nulová",J677,0)</f>
        <v>0</v>
      </c>
      <c r="BJ677" s="18" t="s">
        <v>87</v>
      </c>
      <c r="BK677" s="250">
        <f>ROUND(I677*H677,2)</f>
        <v>0</v>
      </c>
      <c r="BL677" s="18" t="s">
        <v>322</v>
      </c>
      <c r="BM677" s="249" t="s">
        <v>1607</v>
      </c>
    </row>
    <row r="678" s="2" customFormat="1">
      <c r="A678" s="39"/>
      <c r="B678" s="40"/>
      <c r="C678" s="41"/>
      <c r="D678" s="251" t="s">
        <v>134</v>
      </c>
      <c r="E678" s="41"/>
      <c r="F678" s="252" t="s">
        <v>1608</v>
      </c>
      <c r="G678" s="41"/>
      <c r="H678" s="41"/>
      <c r="I678" s="145"/>
      <c r="J678" s="41"/>
      <c r="K678" s="41"/>
      <c r="L678" s="45"/>
      <c r="M678" s="253"/>
      <c r="N678" s="254"/>
      <c r="O678" s="92"/>
      <c r="P678" s="92"/>
      <c r="Q678" s="92"/>
      <c r="R678" s="92"/>
      <c r="S678" s="92"/>
      <c r="T678" s="93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134</v>
      </c>
      <c r="AU678" s="18" t="s">
        <v>89</v>
      </c>
    </row>
    <row r="679" s="12" customFormat="1" ht="22.8" customHeight="1">
      <c r="A679" s="12"/>
      <c r="B679" s="221"/>
      <c r="C679" s="222"/>
      <c r="D679" s="223" t="s">
        <v>78</v>
      </c>
      <c r="E679" s="235" t="s">
        <v>1609</v>
      </c>
      <c r="F679" s="235" t="s">
        <v>1610</v>
      </c>
      <c r="G679" s="222"/>
      <c r="H679" s="222"/>
      <c r="I679" s="225"/>
      <c r="J679" s="236">
        <f>BK679</f>
        <v>0</v>
      </c>
      <c r="K679" s="222"/>
      <c r="L679" s="227"/>
      <c r="M679" s="228"/>
      <c r="N679" s="229"/>
      <c r="O679" s="229"/>
      <c r="P679" s="230">
        <f>SUM(P680:P736)</f>
        <v>0</v>
      </c>
      <c r="Q679" s="229"/>
      <c r="R679" s="230">
        <f>SUM(R680:R736)</f>
        <v>0.13966472999999999</v>
      </c>
      <c r="S679" s="229"/>
      <c r="T679" s="231">
        <f>SUM(T680:T736)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32" t="s">
        <v>89</v>
      </c>
      <c r="AT679" s="233" t="s">
        <v>78</v>
      </c>
      <c r="AU679" s="233" t="s">
        <v>87</v>
      </c>
      <c r="AY679" s="232" t="s">
        <v>125</v>
      </c>
      <c r="BK679" s="234">
        <f>SUM(BK680:BK736)</f>
        <v>0</v>
      </c>
    </row>
    <row r="680" s="2" customFormat="1" ht="21.75" customHeight="1">
      <c r="A680" s="39"/>
      <c r="B680" s="40"/>
      <c r="C680" s="237" t="s">
        <v>1015</v>
      </c>
      <c r="D680" s="237" t="s">
        <v>128</v>
      </c>
      <c r="E680" s="238" t="s">
        <v>1612</v>
      </c>
      <c r="F680" s="239" t="s">
        <v>1613</v>
      </c>
      <c r="G680" s="240" t="s">
        <v>316</v>
      </c>
      <c r="H680" s="241">
        <v>297.15899999999999</v>
      </c>
      <c r="I680" s="242"/>
      <c r="J680" s="243">
        <f>ROUND(I680*H680,2)</f>
        <v>0</v>
      </c>
      <c r="K680" s="244"/>
      <c r="L680" s="45"/>
      <c r="M680" s="245" t="s">
        <v>1</v>
      </c>
      <c r="N680" s="246" t="s">
        <v>44</v>
      </c>
      <c r="O680" s="92"/>
      <c r="P680" s="247">
        <f>O680*H680</f>
        <v>0</v>
      </c>
      <c r="Q680" s="247">
        <v>0</v>
      </c>
      <c r="R680" s="247">
        <f>Q680*H680</f>
        <v>0</v>
      </c>
      <c r="S680" s="247">
        <v>0</v>
      </c>
      <c r="T680" s="248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49" t="s">
        <v>322</v>
      </c>
      <c r="AT680" s="249" t="s">
        <v>128</v>
      </c>
      <c r="AU680" s="249" t="s">
        <v>89</v>
      </c>
      <c r="AY680" s="18" t="s">
        <v>125</v>
      </c>
      <c r="BE680" s="250">
        <f>IF(N680="základní",J680,0)</f>
        <v>0</v>
      </c>
      <c r="BF680" s="250">
        <f>IF(N680="snížená",J680,0)</f>
        <v>0</v>
      </c>
      <c r="BG680" s="250">
        <f>IF(N680="zákl. přenesená",J680,0)</f>
        <v>0</v>
      </c>
      <c r="BH680" s="250">
        <f>IF(N680="sníž. přenesená",J680,0)</f>
        <v>0</v>
      </c>
      <c r="BI680" s="250">
        <f>IF(N680="nulová",J680,0)</f>
        <v>0</v>
      </c>
      <c r="BJ680" s="18" t="s">
        <v>87</v>
      </c>
      <c r="BK680" s="250">
        <f>ROUND(I680*H680,2)</f>
        <v>0</v>
      </c>
      <c r="BL680" s="18" t="s">
        <v>322</v>
      </c>
      <c r="BM680" s="249" t="s">
        <v>1867</v>
      </c>
    </row>
    <row r="681" s="2" customFormat="1">
      <c r="A681" s="39"/>
      <c r="B681" s="40"/>
      <c r="C681" s="41"/>
      <c r="D681" s="251" t="s">
        <v>134</v>
      </c>
      <c r="E681" s="41"/>
      <c r="F681" s="252" t="s">
        <v>1615</v>
      </c>
      <c r="G681" s="41"/>
      <c r="H681" s="41"/>
      <c r="I681" s="145"/>
      <c r="J681" s="41"/>
      <c r="K681" s="41"/>
      <c r="L681" s="45"/>
      <c r="M681" s="253"/>
      <c r="N681" s="254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134</v>
      </c>
      <c r="AU681" s="18" t="s">
        <v>89</v>
      </c>
    </row>
    <row r="682" s="13" customFormat="1">
      <c r="A682" s="13"/>
      <c r="B682" s="255"/>
      <c r="C682" s="256"/>
      <c r="D682" s="251" t="s">
        <v>136</v>
      </c>
      <c r="E682" s="257" t="s">
        <v>1</v>
      </c>
      <c r="F682" s="258" t="s">
        <v>1725</v>
      </c>
      <c r="G682" s="256"/>
      <c r="H682" s="259">
        <v>54.409999999999997</v>
      </c>
      <c r="I682" s="260"/>
      <c r="J682" s="256"/>
      <c r="K682" s="256"/>
      <c r="L682" s="261"/>
      <c r="M682" s="262"/>
      <c r="N682" s="263"/>
      <c r="O682" s="263"/>
      <c r="P682" s="263"/>
      <c r="Q682" s="263"/>
      <c r="R682" s="263"/>
      <c r="S682" s="263"/>
      <c r="T682" s="26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65" t="s">
        <v>136</v>
      </c>
      <c r="AU682" s="265" t="s">
        <v>89</v>
      </c>
      <c r="AV682" s="13" t="s">
        <v>89</v>
      </c>
      <c r="AW682" s="13" t="s">
        <v>34</v>
      </c>
      <c r="AX682" s="13" t="s">
        <v>79</v>
      </c>
      <c r="AY682" s="265" t="s">
        <v>125</v>
      </c>
    </row>
    <row r="683" s="13" customFormat="1">
      <c r="A683" s="13"/>
      <c r="B683" s="255"/>
      <c r="C683" s="256"/>
      <c r="D683" s="251" t="s">
        <v>136</v>
      </c>
      <c r="E683" s="257" t="s">
        <v>1</v>
      </c>
      <c r="F683" s="258" t="s">
        <v>1726</v>
      </c>
      <c r="G683" s="256"/>
      <c r="H683" s="259">
        <v>47.253</v>
      </c>
      <c r="I683" s="260"/>
      <c r="J683" s="256"/>
      <c r="K683" s="256"/>
      <c r="L683" s="261"/>
      <c r="M683" s="262"/>
      <c r="N683" s="263"/>
      <c r="O683" s="263"/>
      <c r="P683" s="263"/>
      <c r="Q683" s="263"/>
      <c r="R683" s="263"/>
      <c r="S683" s="263"/>
      <c r="T683" s="26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65" t="s">
        <v>136</v>
      </c>
      <c r="AU683" s="265" t="s">
        <v>89</v>
      </c>
      <c r="AV683" s="13" t="s">
        <v>89</v>
      </c>
      <c r="AW683" s="13" t="s">
        <v>34</v>
      </c>
      <c r="AX683" s="13" t="s">
        <v>79</v>
      </c>
      <c r="AY683" s="265" t="s">
        <v>125</v>
      </c>
    </row>
    <row r="684" s="13" customFormat="1">
      <c r="A684" s="13"/>
      <c r="B684" s="255"/>
      <c r="C684" s="256"/>
      <c r="D684" s="251" t="s">
        <v>136</v>
      </c>
      <c r="E684" s="257" t="s">
        <v>1</v>
      </c>
      <c r="F684" s="258" t="s">
        <v>1727</v>
      </c>
      <c r="G684" s="256"/>
      <c r="H684" s="259">
        <v>53.723999999999997</v>
      </c>
      <c r="I684" s="260"/>
      <c r="J684" s="256"/>
      <c r="K684" s="256"/>
      <c r="L684" s="261"/>
      <c r="M684" s="262"/>
      <c r="N684" s="263"/>
      <c r="O684" s="263"/>
      <c r="P684" s="263"/>
      <c r="Q684" s="263"/>
      <c r="R684" s="263"/>
      <c r="S684" s="263"/>
      <c r="T684" s="26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65" t="s">
        <v>136</v>
      </c>
      <c r="AU684" s="265" t="s">
        <v>89</v>
      </c>
      <c r="AV684" s="13" t="s">
        <v>89</v>
      </c>
      <c r="AW684" s="13" t="s">
        <v>34</v>
      </c>
      <c r="AX684" s="13" t="s">
        <v>79</v>
      </c>
      <c r="AY684" s="265" t="s">
        <v>125</v>
      </c>
    </row>
    <row r="685" s="13" customFormat="1">
      <c r="A685" s="13"/>
      <c r="B685" s="255"/>
      <c r="C685" s="256"/>
      <c r="D685" s="251" t="s">
        <v>136</v>
      </c>
      <c r="E685" s="257" t="s">
        <v>1</v>
      </c>
      <c r="F685" s="258" t="s">
        <v>1728</v>
      </c>
      <c r="G685" s="256"/>
      <c r="H685" s="259">
        <v>9.7200000000000006</v>
      </c>
      <c r="I685" s="260"/>
      <c r="J685" s="256"/>
      <c r="K685" s="256"/>
      <c r="L685" s="261"/>
      <c r="M685" s="262"/>
      <c r="N685" s="263"/>
      <c r="O685" s="263"/>
      <c r="P685" s="263"/>
      <c r="Q685" s="263"/>
      <c r="R685" s="263"/>
      <c r="S685" s="263"/>
      <c r="T685" s="26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65" t="s">
        <v>136</v>
      </c>
      <c r="AU685" s="265" t="s">
        <v>89</v>
      </c>
      <c r="AV685" s="13" t="s">
        <v>89</v>
      </c>
      <c r="AW685" s="13" t="s">
        <v>34</v>
      </c>
      <c r="AX685" s="13" t="s">
        <v>79</v>
      </c>
      <c r="AY685" s="265" t="s">
        <v>125</v>
      </c>
    </row>
    <row r="686" s="13" customFormat="1">
      <c r="A686" s="13"/>
      <c r="B686" s="255"/>
      <c r="C686" s="256"/>
      <c r="D686" s="251" t="s">
        <v>136</v>
      </c>
      <c r="E686" s="257" t="s">
        <v>1</v>
      </c>
      <c r="F686" s="258" t="s">
        <v>1729</v>
      </c>
      <c r="G686" s="256"/>
      <c r="H686" s="259">
        <v>31.724</v>
      </c>
      <c r="I686" s="260"/>
      <c r="J686" s="256"/>
      <c r="K686" s="256"/>
      <c r="L686" s="261"/>
      <c r="M686" s="262"/>
      <c r="N686" s="263"/>
      <c r="O686" s="263"/>
      <c r="P686" s="263"/>
      <c r="Q686" s="263"/>
      <c r="R686" s="263"/>
      <c r="S686" s="263"/>
      <c r="T686" s="26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65" t="s">
        <v>136</v>
      </c>
      <c r="AU686" s="265" t="s">
        <v>89</v>
      </c>
      <c r="AV686" s="13" t="s">
        <v>89</v>
      </c>
      <c r="AW686" s="13" t="s">
        <v>34</v>
      </c>
      <c r="AX686" s="13" t="s">
        <v>79</v>
      </c>
      <c r="AY686" s="265" t="s">
        <v>125</v>
      </c>
    </row>
    <row r="687" s="13" customFormat="1">
      <c r="A687" s="13"/>
      <c r="B687" s="255"/>
      <c r="C687" s="256"/>
      <c r="D687" s="251" t="s">
        <v>136</v>
      </c>
      <c r="E687" s="257" t="s">
        <v>1</v>
      </c>
      <c r="F687" s="258" t="s">
        <v>1730</v>
      </c>
      <c r="G687" s="256"/>
      <c r="H687" s="259">
        <v>14.58</v>
      </c>
      <c r="I687" s="260"/>
      <c r="J687" s="256"/>
      <c r="K687" s="256"/>
      <c r="L687" s="261"/>
      <c r="M687" s="262"/>
      <c r="N687" s="263"/>
      <c r="O687" s="263"/>
      <c r="P687" s="263"/>
      <c r="Q687" s="263"/>
      <c r="R687" s="263"/>
      <c r="S687" s="263"/>
      <c r="T687" s="26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65" t="s">
        <v>136</v>
      </c>
      <c r="AU687" s="265" t="s">
        <v>89</v>
      </c>
      <c r="AV687" s="13" t="s">
        <v>89</v>
      </c>
      <c r="AW687" s="13" t="s">
        <v>34</v>
      </c>
      <c r="AX687" s="13" t="s">
        <v>79</v>
      </c>
      <c r="AY687" s="265" t="s">
        <v>125</v>
      </c>
    </row>
    <row r="688" s="13" customFormat="1">
      <c r="A688" s="13"/>
      <c r="B688" s="255"/>
      <c r="C688" s="256"/>
      <c r="D688" s="251" t="s">
        <v>136</v>
      </c>
      <c r="E688" s="257" t="s">
        <v>1</v>
      </c>
      <c r="F688" s="258" t="s">
        <v>1731</v>
      </c>
      <c r="G688" s="256"/>
      <c r="H688" s="259">
        <v>15.210000000000001</v>
      </c>
      <c r="I688" s="260"/>
      <c r="J688" s="256"/>
      <c r="K688" s="256"/>
      <c r="L688" s="261"/>
      <c r="M688" s="262"/>
      <c r="N688" s="263"/>
      <c r="O688" s="263"/>
      <c r="P688" s="263"/>
      <c r="Q688" s="263"/>
      <c r="R688" s="263"/>
      <c r="S688" s="263"/>
      <c r="T688" s="26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65" t="s">
        <v>136</v>
      </c>
      <c r="AU688" s="265" t="s">
        <v>89</v>
      </c>
      <c r="AV688" s="13" t="s">
        <v>89</v>
      </c>
      <c r="AW688" s="13" t="s">
        <v>34</v>
      </c>
      <c r="AX688" s="13" t="s">
        <v>79</v>
      </c>
      <c r="AY688" s="265" t="s">
        <v>125</v>
      </c>
    </row>
    <row r="689" s="13" customFormat="1">
      <c r="A689" s="13"/>
      <c r="B689" s="255"/>
      <c r="C689" s="256"/>
      <c r="D689" s="251" t="s">
        <v>136</v>
      </c>
      <c r="E689" s="257" t="s">
        <v>1</v>
      </c>
      <c r="F689" s="258" t="s">
        <v>1732</v>
      </c>
      <c r="G689" s="256"/>
      <c r="H689" s="259">
        <v>6.9299999999999997</v>
      </c>
      <c r="I689" s="260"/>
      <c r="J689" s="256"/>
      <c r="K689" s="256"/>
      <c r="L689" s="261"/>
      <c r="M689" s="262"/>
      <c r="N689" s="263"/>
      <c r="O689" s="263"/>
      <c r="P689" s="263"/>
      <c r="Q689" s="263"/>
      <c r="R689" s="263"/>
      <c r="S689" s="263"/>
      <c r="T689" s="26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65" t="s">
        <v>136</v>
      </c>
      <c r="AU689" s="265" t="s">
        <v>89</v>
      </c>
      <c r="AV689" s="13" t="s">
        <v>89</v>
      </c>
      <c r="AW689" s="13" t="s">
        <v>34</v>
      </c>
      <c r="AX689" s="13" t="s">
        <v>79</v>
      </c>
      <c r="AY689" s="265" t="s">
        <v>125</v>
      </c>
    </row>
    <row r="690" s="13" customFormat="1">
      <c r="A690" s="13"/>
      <c r="B690" s="255"/>
      <c r="C690" s="256"/>
      <c r="D690" s="251" t="s">
        <v>136</v>
      </c>
      <c r="E690" s="257" t="s">
        <v>1</v>
      </c>
      <c r="F690" s="258" t="s">
        <v>1733</v>
      </c>
      <c r="G690" s="256"/>
      <c r="H690" s="259">
        <v>27.75</v>
      </c>
      <c r="I690" s="260"/>
      <c r="J690" s="256"/>
      <c r="K690" s="256"/>
      <c r="L690" s="261"/>
      <c r="M690" s="262"/>
      <c r="N690" s="263"/>
      <c r="O690" s="263"/>
      <c r="P690" s="263"/>
      <c r="Q690" s="263"/>
      <c r="R690" s="263"/>
      <c r="S690" s="263"/>
      <c r="T690" s="26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65" t="s">
        <v>136</v>
      </c>
      <c r="AU690" s="265" t="s">
        <v>89</v>
      </c>
      <c r="AV690" s="13" t="s">
        <v>89</v>
      </c>
      <c r="AW690" s="13" t="s">
        <v>34</v>
      </c>
      <c r="AX690" s="13" t="s">
        <v>79</v>
      </c>
      <c r="AY690" s="265" t="s">
        <v>125</v>
      </c>
    </row>
    <row r="691" s="13" customFormat="1">
      <c r="A691" s="13"/>
      <c r="B691" s="255"/>
      <c r="C691" s="256"/>
      <c r="D691" s="251" t="s">
        <v>136</v>
      </c>
      <c r="E691" s="257" t="s">
        <v>1</v>
      </c>
      <c r="F691" s="258" t="s">
        <v>1734</v>
      </c>
      <c r="G691" s="256"/>
      <c r="H691" s="259">
        <v>12.6</v>
      </c>
      <c r="I691" s="260"/>
      <c r="J691" s="256"/>
      <c r="K691" s="256"/>
      <c r="L691" s="261"/>
      <c r="M691" s="262"/>
      <c r="N691" s="263"/>
      <c r="O691" s="263"/>
      <c r="P691" s="263"/>
      <c r="Q691" s="263"/>
      <c r="R691" s="263"/>
      <c r="S691" s="263"/>
      <c r="T691" s="26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65" t="s">
        <v>136</v>
      </c>
      <c r="AU691" s="265" t="s">
        <v>89</v>
      </c>
      <c r="AV691" s="13" t="s">
        <v>89</v>
      </c>
      <c r="AW691" s="13" t="s">
        <v>34</v>
      </c>
      <c r="AX691" s="13" t="s">
        <v>79</v>
      </c>
      <c r="AY691" s="265" t="s">
        <v>125</v>
      </c>
    </row>
    <row r="692" s="13" customFormat="1">
      <c r="A692" s="13"/>
      <c r="B692" s="255"/>
      <c r="C692" s="256"/>
      <c r="D692" s="251" t="s">
        <v>136</v>
      </c>
      <c r="E692" s="257" t="s">
        <v>1</v>
      </c>
      <c r="F692" s="258" t="s">
        <v>1735</v>
      </c>
      <c r="G692" s="256"/>
      <c r="H692" s="259">
        <v>7.0199999999999996</v>
      </c>
      <c r="I692" s="260"/>
      <c r="J692" s="256"/>
      <c r="K692" s="256"/>
      <c r="L692" s="261"/>
      <c r="M692" s="262"/>
      <c r="N692" s="263"/>
      <c r="O692" s="263"/>
      <c r="P692" s="263"/>
      <c r="Q692" s="263"/>
      <c r="R692" s="263"/>
      <c r="S692" s="263"/>
      <c r="T692" s="26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65" t="s">
        <v>136</v>
      </c>
      <c r="AU692" s="265" t="s">
        <v>89</v>
      </c>
      <c r="AV692" s="13" t="s">
        <v>89</v>
      </c>
      <c r="AW692" s="13" t="s">
        <v>34</v>
      </c>
      <c r="AX692" s="13" t="s">
        <v>79</v>
      </c>
      <c r="AY692" s="265" t="s">
        <v>125</v>
      </c>
    </row>
    <row r="693" s="13" customFormat="1">
      <c r="A693" s="13"/>
      <c r="B693" s="255"/>
      <c r="C693" s="256"/>
      <c r="D693" s="251" t="s">
        <v>136</v>
      </c>
      <c r="E693" s="257" t="s">
        <v>1</v>
      </c>
      <c r="F693" s="258" t="s">
        <v>1736</v>
      </c>
      <c r="G693" s="256"/>
      <c r="H693" s="259">
        <v>4.2300000000000004</v>
      </c>
      <c r="I693" s="260"/>
      <c r="J693" s="256"/>
      <c r="K693" s="256"/>
      <c r="L693" s="261"/>
      <c r="M693" s="262"/>
      <c r="N693" s="263"/>
      <c r="O693" s="263"/>
      <c r="P693" s="263"/>
      <c r="Q693" s="263"/>
      <c r="R693" s="263"/>
      <c r="S693" s="263"/>
      <c r="T693" s="264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65" t="s">
        <v>136</v>
      </c>
      <c r="AU693" s="265" t="s">
        <v>89</v>
      </c>
      <c r="AV693" s="13" t="s">
        <v>89</v>
      </c>
      <c r="AW693" s="13" t="s">
        <v>34</v>
      </c>
      <c r="AX693" s="13" t="s">
        <v>79</v>
      </c>
      <c r="AY693" s="265" t="s">
        <v>125</v>
      </c>
    </row>
    <row r="694" s="15" customFormat="1">
      <c r="A694" s="15"/>
      <c r="B694" s="281"/>
      <c r="C694" s="282"/>
      <c r="D694" s="251" t="s">
        <v>136</v>
      </c>
      <c r="E694" s="283" t="s">
        <v>1</v>
      </c>
      <c r="F694" s="284" t="s">
        <v>247</v>
      </c>
      <c r="G694" s="282"/>
      <c r="H694" s="285">
        <v>285.15100000000007</v>
      </c>
      <c r="I694" s="286"/>
      <c r="J694" s="282"/>
      <c r="K694" s="282"/>
      <c r="L694" s="287"/>
      <c r="M694" s="288"/>
      <c r="N694" s="289"/>
      <c r="O694" s="289"/>
      <c r="P694" s="289"/>
      <c r="Q694" s="289"/>
      <c r="R694" s="289"/>
      <c r="S694" s="289"/>
      <c r="T694" s="290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91" t="s">
        <v>136</v>
      </c>
      <c r="AU694" s="291" t="s">
        <v>89</v>
      </c>
      <c r="AV694" s="15" t="s">
        <v>145</v>
      </c>
      <c r="AW694" s="15" t="s">
        <v>34</v>
      </c>
      <c r="AX694" s="15" t="s">
        <v>79</v>
      </c>
      <c r="AY694" s="291" t="s">
        <v>125</v>
      </c>
    </row>
    <row r="695" s="13" customFormat="1">
      <c r="A695" s="13"/>
      <c r="B695" s="255"/>
      <c r="C695" s="256"/>
      <c r="D695" s="251" t="s">
        <v>136</v>
      </c>
      <c r="E695" s="257" t="s">
        <v>1</v>
      </c>
      <c r="F695" s="258" t="s">
        <v>1723</v>
      </c>
      <c r="G695" s="256"/>
      <c r="H695" s="259">
        <v>11.063000000000001</v>
      </c>
      <c r="I695" s="260"/>
      <c r="J695" s="256"/>
      <c r="K695" s="256"/>
      <c r="L695" s="261"/>
      <c r="M695" s="262"/>
      <c r="N695" s="263"/>
      <c r="O695" s="263"/>
      <c r="P695" s="263"/>
      <c r="Q695" s="263"/>
      <c r="R695" s="263"/>
      <c r="S695" s="263"/>
      <c r="T695" s="26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65" t="s">
        <v>136</v>
      </c>
      <c r="AU695" s="265" t="s">
        <v>89</v>
      </c>
      <c r="AV695" s="13" t="s">
        <v>89</v>
      </c>
      <c r="AW695" s="13" t="s">
        <v>34</v>
      </c>
      <c r="AX695" s="13" t="s">
        <v>79</v>
      </c>
      <c r="AY695" s="265" t="s">
        <v>125</v>
      </c>
    </row>
    <row r="696" s="13" customFormat="1">
      <c r="A696" s="13"/>
      <c r="B696" s="255"/>
      <c r="C696" s="256"/>
      <c r="D696" s="251" t="s">
        <v>136</v>
      </c>
      <c r="E696" s="257" t="s">
        <v>1</v>
      </c>
      <c r="F696" s="258" t="s">
        <v>1724</v>
      </c>
      <c r="G696" s="256"/>
      <c r="H696" s="259">
        <v>0.94499999999999995</v>
      </c>
      <c r="I696" s="260"/>
      <c r="J696" s="256"/>
      <c r="K696" s="256"/>
      <c r="L696" s="261"/>
      <c r="M696" s="262"/>
      <c r="N696" s="263"/>
      <c r="O696" s="263"/>
      <c r="P696" s="263"/>
      <c r="Q696" s="263"/>
      <c r="R696" s="263"/>
      <c r="S696" s="263"/>
      <c r="T696" s="26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65" t="s">
        <v>136</v>
      </c>
      <c r="AU696" s="265" t="s">
        <v>89</v>
      </c>
      <c r="AV696" s="13" t="s">
        <v>89</v>
      </c>
      <c r="AW696" s="13" t="s">
        <v>34</v>
      </c>
      <c r="AX696" s="13" t="s">
        <v>79</v>
      </c>
      <c r="AY696" s="265" t="s">
        <v>125</v>
      </c>
    </row>
    <row r="697" s="15" customFormat="1">
      <c r="A697" s="15"/>
      <c r="B697" s="281"/>
      <c r="C697" s="282"/>
      <c r="D697" s="251" t="s">
        <v>136</v>
      </c>
      <c r="E697" s="283" t="s">
        <v>1</v>
      </c>
      <c r="F697" s="284" t="s">
        <v>247</v>
      </c>
      <c r="G697" s="282"/>
      <c r="H697" s="285">
        <v>12.008000000000001</v>
      </c>
      <c r="I697" s="286"/>
      <c r="J697" s="282"/>
      <c r="K697" s="282"/>
      <c r="L697" s="287"/>
      <c r="M697" s="288"/>
      <c r="N697" s="289"/>
      <c r="O697" s="289"/>
      <c r="P697" s="289"/>
      <c r="Q697" s="289"/>
      <c r="R697" s="289"/>
      <c r="S697" s="289"/>
      <c r="T697" s="290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91" t="s">
        <v>136</v>
      </c>
      <c r="AU697" s="291" t="s">
        <v>89</v>
      </c>
      <c r="AV697" s="15" t="s">
        <v>145</v>
      </c>
      <c r="AW697" s="15" t="s">
        <v>34</v>
      </c>
      <c r="AX697" s="15" t="s">
        <v>79</v>
      </c>
      <c r="AY697" s="291" t="s">
        <v>125</v>
      </c>
    </row>
    <row r="698" s="14" customFormat="1">
      <c r="A698" s="14"/>
      <c r="B698" s="266"/>
      <c r="C698" s="267"/>
      <c r="D698" s="251" t="s">
        <v>136</v>
      </c>
      <c r="E698" s="268" t="s">
        <v>1</v>
      </c>
      <c r="F698" s="269" t="s">
        <v>167</v>
      </c>
      <c r="G698" s="267"/>
      <c r="H698" s="270">
        <v>297.15900000000005</v>
      </c>
      <c r="I698" s="271"/>
      <c r="J698" s="267"/>
      <c r="K698" s="267"/>
      <c r="L698" s="272"/>
      <c r="M698" s="273"/>
      <c r="N698" s="274"/>
      <c r="O698" s="274"/>
      <c r="P698" s="274"/>
      <c r="Q698" s="274"/>
      <c r="R698" s="274"/>
      <c r="S698" s="274"/>
      <c r="T698" s="27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76" t="s">
        <v>136</v>
      </c>
      <c r="AU698" s="276" t="s">
        <v>89</v>
      </c>
      <c r="AV698" s="14" t="s">
        <v>132</v>
      </c>
      <c r="AW698" s="14" t="s">
        <v>34</v>
      </c>
      <c r="AX698" s="14" t="s">
        <v>87</v>
      </c>
      <c r="AY698" s="276" t="s">
        <v>125</v>
      </c>
    </row>
    <row r="699" s="2" customFormat="1" ht="21.75" customHeight="1">
      <c r="A699" s="39"/>
      <c r="B699" s="40"/>
      <c r="C699" s="237" t="s">
        <v>1020</v>
      </c>
      <c r="D699" s="237" t="s">
        <v>128</v>
      </c>
      <c r="E699" s="238" t="s">
        <v>1617</v>
      </c>
      <c r="F699" s="239" t="s">
        <v>1618</v>
      </c>
      <c r="G699" s="240" t="s">
        <v>316</v>
      </c>
      <c r="H699" s="241">
        <v>297.15899999999999</v>
      </c>
      <c r="I699" s="242"/>
      <c r="J699" s="243">
        <f>ROUND(I699*H699,2)</f>
        <v>0</v>
      </c>
      <c r="K699" s="244"/>
      <c r="L699" s="45"/>
      <c r="M699" s="245" t="s">
        <v>1</v>
      </c>
      <c r="N699" s="246" t="s">
        <v>44</v>
      </c>
      <c r="O699" s="92"/>
      <c r="P699" s="247">
        <f>O699*H699</f>
        <v>0</v>
      </c>
      <c r="Q699" s="247">
        <v>0.00020000000000000001</v>
      </c>
      <c r="R699" s="247">
        <f>Q699*H699</f>
        <v>0.0594318</v>
      </c>
      <c r="S699" s="247">
        <v>0</v>
      </c>
      <c r="T699" s="248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9" t="s">
        <v>322</v>
      </c>
      <c r="AT699" s="249" t="s">
        <v>128</v>
      </c>
      <c r="AU699" s="249" t="s">
        <v>89</v>
      </c>
      <c r="AY699" s="18" t="s">
        <v>125</v>
      </c>
      <c r="BE699" s="250">
        <f>IF(N699="základní",J699,0)</f>
        <v>0</v>
      </c>
      <c r="BF699" s="250">
        <f>IF(N699="snížená",J699,0)</f>
        <v>0</v>
      </c>
      <c r="BG699" s="250">
        <f>IF(N699="zákl. přenesená",J699,0)</f>
        <v>0</v>
      </c>
      <c r="BH699" s="250">
        <f>IF(N699="sníž. přenesená",J699,0)</f>
        <v>0</v>
      </c>
      <c r="BI699" s="250">
        <f>IF(N699="nulová",J699,0)</f>
        <v>0</v>
      </c>
      <c r="BJ699" s="18" t="s">
        <v>87</v>
      </c>
      <c r="BK699" s="250">
        <f>ROUND(I699*H699,2)</f>
        <v>0</v>
      </c>
      <c r="BL699" s="18" t="s">
        <v>322</v>
      </c>
      <c r="BM699" s="249" t="s">
        <v>1619</v>
      </c>
    </row>
    <row r="700" s="2" customFormat="1">
      <c r="A700" s="39"/>
      <c r="B700" s="40"/>
      <c r="C700" s="41"/>
      <c r="D700" s="251" t="s">
        <v>134</v>
      </c>
      <c r="E700" s="41"/>
      <c r="F700" s="252" t="s">
        <v>1620</v>
      </c>
      <c r="G700" s="41"/>
      <c r="H700" s="41"/>
      <c r="I700" s="145"/>
      <c r="J700" s="41"/>
      <c r="K700" s="41"/>
      <c r="L700" s="45"/>
      <c r="M700" s="253"/>
      <c r="N700" s="254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134</v>
      </c>
      <c r="AU700" s="18" t="s">
        <v>89</v>
      </c>
    </row>
    <row r="701" s="13" customFormat="1">
      <c r="A701" s="13"/>
      <c r="B701" s="255"/>
      <c r="C701" s="256"/>
      <c r="D701" s="251" t="s">
        <v>136</v>
      </c>
      <c r="E701" s="257" t="s">
        <v>1</v>
      </c>
      <c r="F701" s="258" t="s">
        <v>1725</v>
      </c>
      <c r="G701" s="256"/>
      <c r="H701" s="259">
        <v>54.409999999999997</v>
      </c>
      <c r="I701" s="260"/>
      <c r="J701" s="256"/>
      <c r="K701" s="256"/>
      <c r="L701" s="261"/>
      <c r="M701" s="262"/>
      <c r="N701" s="263"/>
      <c r="O701" s="263"/>
      <c r="P701" s="263"/>
      <c r="Q701" s="263"/>
      <c r="R701" s="263"/>
      <c r="S701" s="263"/>
      <c r="T701" s="26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65" t="s">
        <v>136</v>
      </c>
      <c r="AU701" s="265" t="s">
        <v>89</v>
      </c>
      <c r="AV701" s="13" t="s">
        <v>89</v>
      </c>
      <c r="AW701" s="13" t="s">
        <v>34</v>
      </c>
      <c r="AX701" s="13" t="s">
        <v>79</v>
      </c>
      <c r="AY701" s="265" t="s">
        <v>125</v>
      </c>
    </row>
    <row r="702" s="13" customFormat="1">
      <c r="A702" s="13"/>
      <c r="B702" s="255"/>
      <c r="C702" s="256"/>
      <c r="D702" s="251" t="s">
        <v>136</v>
      </c>
      <c r="E702" s="257" t="s">
        <v>1</v>
      </c>
      <c r="F702" s="258" t="s">
        <v>1726</v>
      </c>
      <c r="G702" s="256"/>
      <c r="H702" s="259">
        <v>47.253</v>
      </c>
      <c r="I702" s="260"/>
      <c r="J702" s="256"/>
      <c r="K702" s="256"/>
      <c r="L702" s="261"/>
      <c r="M702" s="262"/>
      <c r="N702" s="263"/>
      <c r="O702" s="263"/>
      <c r="P702" s="263"/>
      <c r="Q702" s="263"/>
      <c r="R702" s="263"/>
      <c r="S702" s="263"/>
      <c r="T702" s="26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65" t="s">
        <v>136</v>
      </c>
      <c r="AU702" s="265" t="s">
        <v>89</v>
      </c>
      <c r="AV702" s="13" t="s">
        <v>89</v>
      </c>
      <c r="AW702" s="13" t="s">
        <v>34</v>
      </c>
      <c r="AX702" s="13" t="s">
        <v>79</v>
      </c>
      <c r="AY702" s="265" t="s">
        <v>125</v>
      </c>
    </row>
    <row r="703" s="13" customFormat="1">
      <c r="A703" s="13"/>
      <c r="B703" s="255"/>
      <c r="C703" s="256"/>
      <c r="D703" s="251" t="s">
        <v>136</v>
      </c>
      <c r="E703" s="257" t="s">
        <v>1</v>
      </c>
      <c r="F703" s="258" t="s">
        <v>1727</v>
      </c>
      <c r="G703" s="256"/>
      <c r="H703" s="259">
        <v>53.723999999999997</v>
      </c>
      <c r="I703" s="260"/>
      <c r="J703" s="256"/>
      <c r="K703" s="256"/>
      <c r="L703" s="261"/>
      <c r="M703" s="262"/>
      <c r="N703" s="263"/>
      <c r="O703" s="263"/>
      <c r="P703" s="263"/>
      <c r="Q703" s="263"/>
      <c r="R703" s="263"/>
      <c r="S703" s="263"/>
      <c r="T703" s="26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65" t="s">
        <v>136</v>
      </c>
      <c r="AU703" s="265" t="s">
        <v>89</v>
      </c>
      <c r="AV703" s="13" t="s">
        <v>89</v>
      </c>
      <c r="AW703" s="13" t="s">
        <v>34</v>
      </c>
      <c r="AX703" s="13" t="s">
        <v>79</v>
      </c>
      <c r="AY703" s="265" t="s">
        <v>125</v>
      </c>
    </row>
    <row r="704" s="13" customFormat="1">
      <c r="A704" s="13"/>
      <c r="B704" s="255"/>
      <c r="C704" s="256"/>
      <c r="D704" s="251" t="s">
        <v>136</v>
      </c>
      <c r="E704" s="257" t="s">
        <v>1</v>
      </c>
      <c r="F704" s="258" t="s">
        <v>1728</v>
      </c>
      <c r="G704" s="256"/>
      <c r="H704" s="259">
        <v>9.7200000000000006</v>
      </c>
      <c r="I704" s="260"/>
      <c r="J704" s="256"/>
      <c r="K704" s="256"/>
      <c r="L704" s="261"/>
      <c r="M704" s="262"/>
      <c r="N704" s="263"/>
      <c r="O704" s="263"/>
      <c r="P704" s="263"/>
      <c r="Q704" s="263"/>
      <c r="R704" s="263"/>
      <c r="S704" s="263"/>
      <c r="T704" s="26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65" t="s">
        <v>136</v>
      </c>
      <c r="AU704" s="265" t="s">
        <v>89</v>
      </c>
      <c r="AV704" s="13" t="s">
        <v>89</v>
      </c>
      <c r="AW704" s="13" t="s">
        <v>34</v>
      </c>
      <c r="AX704" s="13" t="s">
        <v>79</v>
      </c>
      <c r="AY704" s="265" t="s">
        <v>125</v>
      </c>
    </row>
    <row r="705" s="13" customFormat="1">
      <c r="A705" s="13"/>
      <c r="B705" s="255"/>
      <c r="C705" s="256"/>
      <c r="D705" s="251" t="s">
        <v>136</v>
      </c>
      <c r="E705" s="257" t="s">
        <v>1</v>
      </c>
      <c r="F705" s="258" t="s">
        <v>1729</v>
      </c>
      <c r="G705" s="256"/>
      <c r="H705" s="259">
        <v>31.724</v>
      </c>
      <c r="I705" s="260"/>
      <c r="J705" s="256"/>
      <c r="K705" s="256"/>
      <c r="L705" s="261"/>
      <c r="M705" s="262"/>
      <c r="N705" s="263"/>
      <c r="O705" s="263"/>
      <c r="P705" s="263"/>
      <c r="Q705" s="263"/>
      <c r="R705" s="263"/>
      <c r="S705" s="263"/>
      <c r="T705" s="26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65" t="s">
        <v>136</v>
      </c>
      <c r="AU705" s="265" t="s">
        <v>89</v>
      </c>
      <c r="AV705" s="13" t="s">
        <v>89</v>
      </c>
      <c r="AW705" s="13" t="s">
        <v>34</v>
      </c>
      <c r="AX705" s="13" t="s">
        <v>79</v>
      </c>
      <c r="AY705" s="265" t="s">
        <v>125</v>
      </c>
    </row>
    <row r="706" s="13" customFormat="1">
      <c r="A706" s="13"/>
      <c r="B706" s="255"/>
      <c r="C706" s="256"/>
      <c r="D706" s="251" t="s">
        <v>136</v>
      </c>
      <c r="E706" s="257" t="s">
        <v>1</v>
      </c>
      <c r="F706" s="258" t="s">
        <v>1730</v>
      </c>
      <c r="G706" s="256"/>
      <c r="H706" s="259">
        <v>14.58</v>
      </c>
      <c r="I706" s="260"/>
      <c r="J706" s="256"/>
      <c r="K706" s="256"/>
      <c r="L706" s="261"/>
      <c r="M706" s="262"/>
      <c r="N706" s="263"/>
      <c r="O706" s="263"/>
      <c r="P706" s="263"/>
      <c r="Q706" s="263"/>
      <c r="R706" s="263"/>
      <c r="S706" s="263"/>
      <c r="T706" s="26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65" t="s">
        <v>136</v>
      </c>
      <c r="AU706" s="265" t="s">
        <v>89</v>
      </c>
      <c r="AV706" s="13" t="s">
        <v>89</v>
      </c>
      <c r="AW706" s="13" t="s">
        <v>34</v>
      </c>
      <c r="AX706" s="13" t="s">
        <v>79</v>
      </c>
      <c r="AY706" s="265" t="s">
        <v>125</v>
      </c>
    </row>
    <row r="707" s="13" customFormat="1">
      <c r="A707" s="13"/>
      <c r="B707" s="255"/>
      <c r="C707" s="256"/>
      <c r="D707" s="251" t="s">
        <v>136</v>
      </c>
      <c r="E707" s="257" t="s">
        <v>1</v>
      </c>
      <c r="F707" s="258" t="s">
        <v>1731</v>
      </c>
      <c r="G707" s="256"/>
      <c r="H707" s="259">
        <v>15.210000000000001</v>
      </c>
      <c r="I707" s="260"/>
      <c r="J707" s="256"/>
      <c r="K707" s="256"/>
      <c r="L707" s="261"/>
      <c r="M707" s="262"/>
      <c r="N707" s="263"/>
      <c r="O707" s="263"/>
      <c r="P707" s="263"/>
      <c r="Q707" s="263"/>
      <c r="R707" s="263"/>
      <c r="S707" s="263"/>
      <c r="T707" s="26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65" t="s">
        <v>136</v>
      </c>
      <c r="AU707" s="265" t="s">
        <v>89</v>
      </c>
      <c r="AV707" s="13" t="s">
        <v>89</v>
      </c>
      <c r="AW707" s="13" t="s">
        <v>34</v>
      </c>
      <c r="AX707" s="13" t="s">
        <v>79</v>
      </c>
      <c r="AY707" s="265" t="s">
        <v>125</v>
      </c>
    </row>
    <row r="708" s="13" customFormat="1">
      <c r="A708" s="13"/>
      <c r="B708" s="255"/>
      <c r="C708" s="256"/>
      <c r="D708" s="251" t="s">
        <v>136</v>
      </c>
      <c r="E708" s="257" t="s">
        <v>1</v>
      </c>
      <c r="F708" s="258" t="s">
        <v>1732</v>
      </c>
      <c r="G708" s="256"/>
      <c r="H708" s="259">
        <v>6.9299999999999997</v>
      </c>
      <c r="I708" s="260"/>
      <c r="J708" s="256"/>
      <c r="K708" s="256"/>
      <c r="L708" s="261"/>
      <c r="M708" s="262"/>
      <c r="N708" s="263"/>
      <c r="O708" s="263"/>
      <c r="P708" s="263"/>
      <c r="Q708" s="263"/>
      <c r="R708" s="263"/>
      <c r="S708" s="263"/>
      <c r="T708" s="264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65" t="s">
        <v>136</v>
      </c>
      <c r="AU708" s="265" t="s">
        <v>89</v>
      </c>
      <c r="AV708" s="13" t="s">
        <v>89</v>
      </c>
      <c r="AW708" s="13" t="s">
        <v>34</v>
      </c>
      <c r="AX708" s="13" t="s">
        <v>79</v>
      </c>
      <c r="AY708" s="265" t="s">
        <v>125</v>
      </c>
    </row>
    <row r="709" s="13" customFormat="1">
      <c r="A709" s="13"/>
      <c r="B709" s="255"/>
      <c r="C709" s="256"/>
      <c r="D709" s="251" t="s">
        <v>136</v>
      </c>
      <c r="E709" s="257" t="s">
        <v>1</v>
      </c>
      <c r="F709" s="258" t="s">
        <v>1733</v>
      </c>
      <c r="G709" s="256"/>
      <c r="H709" s="259">
        <v>27.75</v>
      </c>
      <c r="I709" s="260"/>
      <c r="J709" s="256"/>
      <c r="K709" s="256"/>
      <c r="L709" s="261"/>
      <c r="M709" s="262"/>
      <c r="N709" s="263"/>
      <c r="O709" s="263"/>
      <c r="P709" s="263"/>
      <c r="Q709" s="263"/>
      <c r="R709" s="263"/>
      <c r="S709" s="263"/>
      <c r="T709" s="264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65" t="s">
        <v>136</v>
      </c>
      <c r="AU709" s="265" t="s">
        <v>89</v>
      </c>
      <c r="AV709" s="13" t="s">
        <v>89</v>
      </c>
      <c r="AW709" s="13" t="s">
        <v>34</v>
      </c>
      <c r="AX709" s="13" t="s">
        <v>79</v>
      </c>
      <c r="AY709" s="265" t="s">
        <v>125</v>
      </c>
    </row>
    <row r="710" s="13" customFormat="1">
      <c r="A710" s="13"/>
      <c r="B710" s="255"/>
      <c r="C710" s="256"/>
      <c r="D710" s="251" t="s">
        <v>136</v>
      </c>
      <c r="E710" s="257" t="s">
        <v>1</v>
      </c>
      <c r="F710" s="258" t="s">
        <v>1734</v>
      </c>
      <c r="G710" s="256"/>
      <c r="H710" s="259">
        <v>12.6</v>
      </c>
      <c r="I710" s="260"/>
      <c r="J710" s="256"/>
      <c r="K710" s="256"/>
      <c r="L710" s="261"/>
      <c r="M710" s="262"/>
      <c r="N710" s="263"/>
      <c r="O710" s="263"/>
      <c r="P710" s="263"/>
      <c r="Q710" s="263"/>
      <c r="R710" s="263"/>
      <c r="S710" s="263"/>
      <c r="T710" s="26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65" t="s">
        <v>136</v>
      </c>
      <c r="AU710" s="265" t="s">
        <v>89</v>
      </c>
      <c r="AV710" s="13" t="s">
        <v>89</v>
      </c>
      <c r="AW710" s="13" t="s">
        <v>34</v>
      </c>
      <c r="AX710" s="13" t="s">
        <v>79</v>
      </c>
      <c r="AY710" s="265" t="s">
        <v>125</v>
      </c>
    </row>
    <row r="711" s="13" customFormat="1">
      <c r="A711" s="13"/>
      <c r="B711" s="255"/>
      <c r="C711" s="256"/>
      <c r="D711" s="251" t="s">
        <v>136</v>
      </c>
      <c r="E711" s="257" t="s">
        <v>1</v>
      </c>
      <c r="F711" s="258" t="s">
        <v>1735</v>
      </c>
      <c r="G711" s="256"/>
      <c r="H711" s="259">
        <v>7.0199999999999996</v>
      </c>
      <c r="I711" s="260"/>
      <c r="J711" s="256"/>
      <c r="K711" s="256"/>
      <c r="L711" s="261"/>
      <c r="M711" s="262"/>
      <c r="N711" s="263"/>
      <c r="O711" s="263"/>
      <c r="P711" s="263"/>
      <c r="Q711" s="263"/>
      <c r="R711" s="263"/>
      <c r="S711" s="263"/>
      <c r="T711" s="26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65" t="s">
        <v>136</v>
      </c>
      <c r="AU711" s="265" t="s">
        <v>89</v>
      </c>
      <c r="AV711" s="13" t="s">
        <v>89</v>
      </c>
      <c r="AW711" s="13" t="s">
        <v>34</v>
      </c>
      <c r="AX711" s="13" t="s">
        <v>79</v>
      </c>
      <c r="AY711" s="265" t="s">
        <v>125</v>
      </c>
    </row>
    <row r="712" s="13" customFormat="1">
      <c r="A712" s="13"/>
      <c r="B712" s="255"/>
      <c r="C712" s="256"/>
      <c r="D712" s="251" t="s">
        <v>136</v>
      </c>
      <c r="E712" s="257" t="s">
        <v>1</v>
      </c>
      <c r="F712" s="258" t="s">
        <v>1736</v>
      </c>
      <c r="G712" s="256"/>
      <c r="H712" s="259">
        <v>4.2300000000000004</v>
      </c>
      <c r="I712" s="260"/>
      <c r="J712" s="256"/>
      <c r="K712" s="256"/>
      <c r="L712" s="261"/>
      <c r="M712" s="262"/>
      <c r="N712" s="263"/>
      <c r="O712" s="263"/>
      <c r="P712" s="263"/>
      <c r="Q712" s="263"/>
      <c r="R712" s="263"/>
      <c r="S712" s="263"/>
      <c r="T712" s="26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65" t="s">
        <v>136</v>
      </c>
      <c r="AU712" s="265" t="s">
        <v>89</v>
      </c>
      <c r="AV712" s="13" t="s">
        <v>89</v>
      </c>
      <c r="AW712" s="13" t="s">
        <v>34</v>
      </c>
      <c r="AX712" s="13" t="s">
        <v>79</v>
      </c>
      <c r="AY712" s="265" t="s">
        <v>125</v>
      </c>
    </row>
    <row r="713" s="15" customFormat="1">
      <c r="A713" s="15"/>
      <c r="B713" s="281"/>
      <c r="C713" s="282"/>
      <c r="D713" s="251" t="s">
        <v>136</v>
      </c>
      <c r="E713" s="283" t="s">
        <v>1</v>
      </c>
      <c r="F713" s="284" t="s">
        <v>247</v>
      </c>
      <c r="G713" s="282"/>
      <c r="H713" s="285">
        <v>285.15100000000001</v>
      </c>
      <c r="I713" s="286"/>
      <c r="J713" s="282"/>
      <c r="K713" s="282"/>
      <c r="L713" s="287"/>
      <c r="M713" s="288"/>
      <c r="N713" s="289"/>
      <c r="O713" s="289"/>
      <c r="P713" s="289"/>
      <c r="Q713" s="289"/>
      <c r="R713" s="289"/>
      <c r="S713" s="289"/>
      <c r="T713" s="290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91" t="s">
        <v>136</v>
      </c>
      <c r="AU713" s="291" t="s">
        <v>89</v>
      </c>
      <c r="AV713" s="15" t="s">
        <v>145</v>
      </c>
      <c r="AW713" s="15" t="s">
        <v>34</v>
      </c>
      <c r="AX713" s="15" t="s">
        <v>79</v>
      </c>
      <c r="AY713" s="291" t="s">
        <v>125</v>
      </c>
    </row>
    <row r="714" s="13" customFormat="1">
      <c r="A714" s="13"/>
      <c r="B714" s="255"/>
      <c r="C714" s="256"/>
      <c r="D714" s="251" t="s">
        <v>136</v>
      </c>
      <c r="E714" s="257" t="s">
        <v>1</v>
      </c>
      <c r="F714" s="258" t="s">
        <v>1723</v>
      </c>
      <c r="G714" s="256"/>
      <c r="H714" s="259">
        <v>11.063000000000001</v>
      </c>
      <c r="I714" s="260"/>
      <c r="J714" s="256"/>
      <c r="K714" s="256"/>
      <c r="L714" s="261"/>
      <c r="M714" s="262"/>
      <c r="N714" s="263"/>
      <c r="O714" s="263"/>
      <c r="P714" s="263"/>
      <c r="Q714" s="263"/>
      <c r="R714" s="263"/>
      <c r="S714" s="263"/>
      <c r="T714" s="26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65" t="s">
        <v>136</v>
      </c>
      <c r="AU714" s="265" t="s">
        <v>89</v>
      </c>
      <c r="AV714" s="13" t="s">
        <v>89</v>
      </c>
      <c r="AW714" s="13" t="s">
        <v>34</v>
      </c>
      <c r="AX714" s="13" t="s">
        <v>79</v>
      </c>
      <c r="AY714" s="265" t="s">
        <v>125</v>
      </c>
    </row>
    <row r="715" s="13" customFormat="1">
      <c r="A715" s="13"/>
      <c r="B715" s="255"/>
      <c r="C715" s="256"/>
      <c r="D715" s="251" t="s">
        <v>136</v>
      </c>
      <c r="E715" s="257" t="s">
        <v>1</v>
      </c>
      <c r="F715" s="258" t="s">
        <v>1724</v>
      </c>
      <c r="G715" s="256"/>
      <c r="H715" s="259">
        <v>0.94499999999999995</v>
      </c>
      <c r="I715" s="260"/>
      <c r="J715" s="256"/>
      <c r="K715" s="256"/>
      <c r="L715" s="261"/>
      <c r="M715" s="262"/>
      <c r="N715" s="263"/>
      <c r="O715" s="263"/>
      <c r="P715" s="263"/>
      <c r="Q715" s="263"/>
      <c r="R715" s="263"/>
      <c r="S715" s="263"/>
      <c r="T715" s="26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65" t="s">
        <v>136</v>
      </c>
      <c r="AU715" s="265" t="s">
        <v>89</v>
      </c>
      <c r="AV715" s="13" t="s">
        <v>89</v>
      </c>
      <c r="AW715" s="13" t="s">
        <v>34</v>
      </c>
      <c r="AX715" s="13" t="s">
        <v>79</v>
      </c>
      <c r="AY715" s="265" t="s">
        <v>125</v>
      </c>
    </row>
    <row r="716" s="15" customFormat="1">
      <c r="A716" s="15"/>
      <c r="B716" s="281"/>
      <c r="C716" s="282"/>
      <c r="D716" s="251" t="s">
        <v>136</v>
      </c>
      <c r="E716" s="283" t="s">
        <v>1</v>
      </c>
      <c r="F716" s="284" t="s">
        <v>247</v>
      </c>
      <c r="G716" s="282"/>
      <c r="H716" s="285">
        <v>12.007999999999999</v>
      </c>
      <c r="I716" s="286"/>
      <c r="J716" s="282"/>
      <c r="K716" s="282"/>
      <c r="L716" s="287"/>
      <c r="M716" s="288"/>
      <c r="N716" s="289"/>
      <c r="O716" s="289"/>
      <c r="P716" s="289"/>
      <c r="Q716" s="289"/>
      <c r="R716" s="289"/>
      <c r="S716" s="289"/>
      <c r="T716" s="290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91" t="s">
        <v>136</v>
      </c>
      <c r="AU716" s="291" t="s">
        <v>89</v>
      </c>
      <c r="AV716" s="15" t="s">
        <v>145</v>
      </c>
      <c r="AW716" s="15" t="s">
        <v>34</v>
      </c>
      <c r="AX716" s="15" t="s">
        <v>79</v>
      </c>
      <c r="AY716" s="291" t="s">
        <v>125</v>
      </c>
    </row>
    <row r="717" s="14" customFormat="1">
      <c r="A717" s="14"/>
      <c r="B717" s="266"/>
      <c r="C717" s="267"/>
      <c r="D717" s="251" t="s">
        <v>136</v>
      </c>
      <c r="E717" s="268" t="s">
        <v>1</v>
      </c>
      <c r="F717" s="269" t="s">
        <v>167</v>
      </c>
      <c r="G717" s="267"/>
      <c r="H717" s="270">
        <v>297.15899999999999</v>
      </c>
      <c r="I717" s="271"/>
      <c r="J717" s="267"/>
      <c r="K717" s="267"/>
      <c r="L717" s="272"/>
      <c r="M717" s="273"/>
      <c r="N717" s="274"/>
      <c r="O717" s="274"/>
      <c r="P717" s="274"/>
      <c r="Q717" s="274"/>
      <c r="R717" s="274"/>
      <c r="S717" s="274"/>
      <c r="T717" s="275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76" t="s">
        <v>136</v>
      </c>
      <c r="AU717" s="276" t="s">
        <v>89</v>
      </c>
      <c r="AV717" s="14" t="s">
        <v>132</v>
      </c>
      <c r="AW717" s="14" t="s">
        <v>34</v>
      </c>
      <c r="AX717" s="14" t="s">
        <v>87</v>
      </c>
      <c r="AY717" s="276" t="s">
        <v>125</v>
      </c>
    </row>
    <row r="718" s="2" customFormat="1" ht="21.75" customHeight="1">
      <c r="A718" s="39"/>
      <c r="B718" s="40"/>
      <c r="C718" s="237" t="s">
        <v>1025</v>
      </c>
      <c r="D718" s="237" t="s">
        <v>128</v>
      </c>
      <c r="E718" s="238" t="s">
        <v>1622</v>
      </c>
      <c r="F718" s="239" t="s">
        <v>1623</v>
      </c>
      <c r="G718" s="240" t="s">
        <v>316</v>
      </c>
      <c r="H718" s="241">
        <v>297.15899999999999</v>
      </c>
      <c r="I718" s="242"/>
      <c r="J718" s="243">
        <f>ROUND(I718*H718,2)</f>
        <v>0</v>
      </c>
      <c r="K718" s="244"/>
      <c r="L718" s="45"/>
      <c r="M718" s="245" t="s">
        <v>1</v>
      </c>
      <c r="N718" s="246" t="s">
        <v>44</v>
      </c>
      <c r="O718" s="92"/>
      <c r="P718" s="247">
        <f>O718*H718</f>
        <v>0</v>
      </c>
      <c r="Q718" s="247">
        <v>0.00027</v>
      </c>
      <c r="R718" s="247">
        <f>Q718*H718</f>
        <v>0.080232929999999994</v>
      </c>
      <c r="S718" s="247">
        <v>0</v>
      </c>
      <c r="T718" s="248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9" t="s">
        <v>322</v>
      </c>
      <c r="AT718" s="249" t="s">
        <v>128</v>
      </c>
      <c r="AU718" s="249" t="s">
        <v>89</v>
      </c>
      <c r="AY718" s="18" t="s">
        <v>125</v>
      </c>
      <c r="BE718" s="250">
        <f>IF(N718="základní",J718,0)</f>
        <v>0</v>
      </c>
      <c r="BF718" s="250">
        <f>IF(N718="snížená",J718,0)</f>
        <v>0</v>
      </c>
      <c r="BG718" s="250">
        <f>IF(N718="zákl. přenesená",J718,0)</f>
        <v>0</v>
      </c>
      <c r="BH718" s="250">
        <f>IF(N718="sníž. přenesená",J718,0)</f>
        <v>0</v>
      </c>
      <c r="BI718" s="250">
        <f>IF(N718="nulová",J718,0)</f>
        <v>0</v>
      </c>
      <c r="BJ718" s="18" t="s">
        <v>87</v>
      </c>
      <c r="BK718" s="250">
        <f>ROUND(I718*H718,2)</f>
        <v>0</v>
      </c>
      <c r="BL718" s="18" t="s">
        <v>322</v>
      </c>
      <c r="BM718" s="249" t="s">
        <v>1624</v>
      </c>
    </row>
    <row r="719" s="2" customFormat="1">
      <c r="A719" s="39"/>
      <c r="B719" s="40"/>
      <c r="C719" s="41"/>
      <c r="D719" s="251" t="s">
        <v>134</v>
      </c>
      <c r="E719" s="41"/>
      <c r="F719" s="252" t="s">
        <v>1625</v>
      </c>
      <c r="G719" s="41"/>
      <c r="H719" s="41"/>
      <c r="I719" s="145"/>
      <c r="J719" s="41"/>
      <c r="K719" s="41"/>
      <c r="L719" s="45"/>
      <c r="M719" s="253"/>
      <c r="N719" s="254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134</v>
      </c>
      <c r="AU719" s="18" t="s">
        <v>89</v>
      </c>
    </row>
    <row r="720" s="13" customFormat="1">
      <c r="A720" s="13"/>
      <c r="B720" s="255"/>
      <c r="C720" s="256"/>
      <c r="D720" s="251" t="s">
        <v>136</v>
      </c>
      <c r="E720" s="257" t="s">
        <v>1</v>
      </c>
      <c r="F720" s="258" t="s">
        <v>1725</v>
      </c>
      <c r="G720" s="256"/>
      <c r="H720" s="259">
        <v>54.409999999999997</v>
      </c>
      <c r="I720" s="260"/>
      <c r="J720" s="256"/>
      <c r="K720" s="256"/>
      <c r="L720" s="261"/>
      <c r="M720" s="262"/>
      <c r="N720" s="263"/>
      <c r="O720" s="263"/>
      <c r="P720" s="263"/>
      <c r="Q720" s="263"/>
      <c r="R720" s="263"/>
      <c r="S720" s="263"/>
      <c r="T720" s="264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65" t="s">
        <v>136</v>
      </c>
      <c r="AU720" s="265" t="s">
        <v>89</v>
      </c>
      <c r="AV720" s="13" t="s">
        <v>89</v>
      </c>
      <c r="AW720" s="13" t="s">
        <v>34</v>
      </c>
      <c r="AX720" s="13" t="s">
        <v>79</v>
      </c>
      <c r="AY720" s="265" t="s">
        <v>125</v>
      </c>
    </row>
    <row r="721" s="13" customFormat="1">
      <c r="A721" s="13"/>
      <c r="B721" s="255"/>
      <c r="C721" s="256"/>
      <c r="D721" s="251" t="s">
        <v>136</v>
      </c>
      <c r="E721" s="257" t="s">
        <v>1</v>
      </c>
      <c r="F721" s="258" t="s">
        <v>1726</v>
      </c>
      <c r="G721" s="256"/>
      <c r="H721" s="259">
        <v>47.253</v>
      </c>
      <c r="I721" s="260"/>
      <c r="J721" s="256"/>
      <c r="K721" s="256"/>
      <c r="L721" s="261"/>
      <c r="M721" s="262"/>
      <c r="N721" s="263"/>
      <c r="O721" s="263"/>
      <c r="P721" s="263"/>
      <c r="Q721" s="263"/>
      <c r="R721" s="263"/>
      <c r="S721" s="263"/>
      <c r="T721" s="26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65" t="s">
        <v>136</v>
      </c>
      <c r="AU721" s="265" t="s">
        <v>89</v>
      </c>
      <c r="AV721" s="13" t="s">
        <v>89</v>
      </c>
      <c r="AW721" s="13" t="s">
        <v>34</v>
      </c>
      <c r="AX721" s="13" t="s">
        <v>79</v>
      </c>
      <c r="AY721" s="265" t="s">
        <v>125</v>
      </c>
    </row>
    <row r="722" s="13" customFormat="1">
      <c r="A722" s="13"/>
      <c r="B722" s="255"/>
      <c r="C722" s="256"/>
      <c r="D722" s="251" t="s">
        <v>136</v>
      </c>
      <c r="E722" s="257" t="s">
        <v>1</v>
      </c>
      <c r="F722" s="258" t="s">
        <v>1727</v>
      </c>
      <c r="G722" s="256"/>
      <c r="H722" s="259">
        <v>53.723999999999997</v>
      </c>
      <c r="I722" s="260"/>
      <c r="J722" s="256"/>
      <c r="K722" s="256"/>
      <c r="L722" s="261"/>
      <c r="M722" s="262"/>
      <c r="N722" s="263"/>
      <c r="O722" s="263"/>
      <c r="P722" s="263"/>
      <c r="Q722" s="263"/>
      <c r="R722" s="263"/>
      <c r="S722" s="263"/>
      <c r="T722" s="26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65" t="s">
        <v>136</v>
      </c>
      <c r="AU722" s="265" t="s">
        <v>89</v>
      </c>
      <c r="AV722" s="13" t="s">
        <v>89</v>
      </c>
      <c r="AW722" s="13" t="s">
        <v>34</v>
      </c>
      <c r="AX722" s="13" t="s">
        <v>79</v>
      </c>
      <c r="AY722" s="265" t="s">
        <v>125</v>
      </c>
    </row>
    <row r="723" s="13" customFormat="1">
      <c r="A723" s="13"/>
      <c r="B723" s="255"/>
      <c r="C723" s="256"/>
      <c r="D723" s="251" t="s">
        <v>136</v>
      </c>
      <c r="E723" s="257" t="s">
        <v>1</v>
      </c>
      <c r="F723" s="258" t="s">
        <v>1728</v>
      </c>
      <c r="G723" s="256"/>
      <c r="H723" s="259">
        <v>9.7200000000000006</v>
      </c>
      <c r="I723" s="260"/>
      <c r="J723" s="256"/>
      <c r="K723" s="256"/>
      <c r="L723" s="261"/>
      <c r="M723" s="262"/>
      <c r="N723" s="263"/>
      <c r="O723" s="263"/>
      <c r="P723" s="263"/>
      <c r="Q723" s="263"/>
      <c r="R723" s="263"/>
      <c r="S723" s="263"/>
      <c r="T723" s="264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65" t="s">
        <v>136</v>
      </c>
      <c r="AU723" s="265" t="s">
        <v>89</v>
      </c>
      <c r="AV723" s="13" t="s">
        <v>89</v>
      </c>
      <c r="AW723" s="13" t="s">
        <v>34</v>
      </c>
      <c r="AX723" s="13" t="s">
        <v>79</v>
      </c>
      <c r="AY723" s="265" t="s">
        <v>125</v>
      </c>
    </row>
    <row r="724" s="13" customFormat="1">
      <c r="A724" s="13"/>
      <c r="B724" s="255"/>
      <c r="C724" s="256"/>
      <c r="D724" s="251" t="s">
        <v>136</v>
      </c>
      <c r="E724" s="257" t="s">
        <v>1</v>
      </c>
      <c r="F724" s="258" t="s">
        <v>1729</v>
      </c>
      <c r="G724" s="256"/>
      <c r="H724" s="259">
        <v>31.724</v>
      </c>
      <c r="I724" s="260"/>
      <c r="J724" s="256"/>
      <c r="K724" s="256"/>
      <c r="L724" s="261"/>
      <c r="M724" s="262"/>
      <c r="N724" s="263"/>
      <c r="O724" s="263"/>
      <c r="P724" s="263"/>
      <c r="Q724" s="263"/>
      <c r="R724" s="263"/>
      <c r="S724" s="263"/>
      <c r="T724" s="264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65" t="s">
        <v>136</v>
      </c>
      <c r="AU724" s="265" t="s">
        <v>89</v>
      </c>
      <c r="AV724" s="13" t="s">
        <v>89</v>
      </c>
      <c r="AW724" s="13" t="s">
        <v>34</v>
      </c>
      <c r="AX724" s="13" t="s">
        <v>79</v>
      </c>
      <c r="AY724" s="265" t="s">
        <v>125</v>
      </c>
    </row>
    <row r="725" s="13" customFormat="1">
      <c r="A725" s="13"/>
      <c r="B725" s="255"/>
      <c r="C725" s="256"/>
      <c r="D725" s="251" t="s">
        <v>136</v>
      </c>
      <c r="E725" s="257" t="s">
        <v>1</v>
      </c>
      <c r="F725" s="258" t="s">
        <v>1730</v>
      </c>
      <c r="G725" s="256"/>
      <c r="H725" s="259">
        <v>14.58</v>
      </c>
      <c r="I725" s="260"/>
      <c r="J725" s="256"/>
      <c r="K725" s="256"/>
      <c r="L725" s="261"/>
      <c r="M725" s="262"/>
      <c r="N725" s="263"/>
      <c r="O725" s="263"/>
      <c r="P725" s="263"/>
      <c r="Q725" s="263"/>
      <c r="R725" s="263"/>
      <c r="S725" s="263"/>
      <c r="T725" s="264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65" t="s">
        <v>136</v>
      </c>
      <c r="AU725" s="265" t="s">
        <v>89</v>
      </c>
      <c r="AV725" s="13" t="s">
        <v>89</v>
      </c>
      <c r="AW725" s="13" t="s">
        <v>34</v>
      </c>
      <c r="AX725" s="13" t="s">
        <v>79</v>
      </c>
      <c r="AY725" s="265" t="s">
        <v>125</v>
      </c>
    </row>
    <row r="726" s="13" customFormat="1">
      <c r="A726" s="13"/>
      <c r="B726" s="255"/>
      <c r="C726" s="256"/>
      <c r="D726" s="251" t="s">
        <v>136</v>
      </c>
      <c r="E726" s="257" t="s">
        <v>1</v>
      </c>
      <c r="F726" s="258" t="s">
        <v>1731</v>
      </c>
      <c r="G726" s="256"/>
      <c r="H726" s="259">
        <v>15.210000000000001</v>
      </c>
      <c r="I726" s="260"/>
      <c r="J726" s="256"/>
      <c r="K726" s="256"/>
      <c r="L726" s="261"/>
      <c r="M726" s="262"/>
      <c r="N726" s="263"/>
      <c r="O726" s="263"/>
      <c r="P726" s="263"/>
      <c r="Q726" s="263"/>
      <c r="R726" s="263"/>
      <c r="S726" s="263"/>
      <c r="T726" s="26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65" t="s">
        <v>136</v>
      </c>
      <c r="AU726" s="265" t="s">
        <v>89</v>
      </c>
      <c r="AV726" s="13" t="s">
        <v>89</v>
      </c>
      <c r="AW726" s="13" t="s">
        <v>34</v>
      </c>
      <c r="AX726" s="13" t="s">
        <v>79</v>
      </c>
      <c r="AY726" s="265" t="s">
        <v>125</v>
      </c>
    </row>
    <row r="727" s="13" customFormat="1">
      <c r="A727" s="13"/>
      <c r="B727" s="255"/>
      <c r="C727" s="256"/>
      <c r="D727" s="251" t="s">
        <v>136</v>
      </c>
      <c r="E727" s="257" t="s">
        <v>1</v>
      </c>
      <c r="F727" s="258" t="s">
        <v>1732</v>
      </c>
      <c r="G727" s="256"/>
      <c r="H727" s="259">
        <v>6.9299999999999997</v>
      </c>
      <c r="I727" s="260"/>
      <c r="J727" s="256"/>
      <c r="K727" s="256"/>
      <c r="L727" s="261"/>
      <c r="M727" s="262"/>
      <c r="N727" s="263"/>
      <c r="O727" s="263"/>
      <c r="P727" s="263"/>
      <c r="Q727" s="263"/>
      <c r="R727" s="263"/>
      <c r="S727" s="263"/>
      <c r="T727" s="26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65" t="s">
        <v>136</v>
      </c>
      <c r="AU727" s="265" t="s">
        <v>89</v>
      </c>
      <c r="AV727" s="13" t="s">
        <v>89</v>
      </c>
      <c r="AW727" s="13" t="s">
        <v>34</v>
      </c>
      <c r="AX727" s="13" t="s">
        <v>79</v>
      </c>
      <c r="AY727" s="265" t="s">
        <v>125</v>
      </c>
    </row>
    <row r="728" s="13" customFormat="1">
      <c r="A728" s="13"/>
      <c r="B728" s="255"/>
      <c r="C728" s="256"/>
      <c r="D728" s="251" t="s">
        <v>136</v>
      </c>
      <c r="E728" s="257" t="s">
        <v>1</v>
      </c>
      <c r="F728" s="258" t="s">
        <v>1733</v>
      </c>
      <c r="G728" s="256"/>
      <c r="H728" s="259">
        <v>27.75</v>
      </c>
      <c r="I728" s="260"/>
      <c r="J728" s="256"/>
      <c r="K728" s="256"/>
      <c r="L728" s="261"/>
      <c r="M728" s="262"/>
      <c r="N728" s="263"/>
      <c r="O728" s="263"/>
      <c r="P728" s="263"/>
      <c r="Q728" s="263"/>
      <c r="R728" s="263"/>
      <c r="S728" s="263"/>
      <c r="T728" s="26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65" t="s">
        <v>136</v>
      </c>
      <c r="AU728" s="265" t="s">
        <v>89</v>
      </c>
      <c r="AV728" s="13" t="s">
        <v>89</v>
      </c>
      <c r="AW728" s="13" t="s">
        <v>34</v>
      </c>
      <c r="AX728" s="13" t="s">
        <v>79</v>
      </c>
      <c r="AY728" s="265" t="s">
        <v>125</v>
      </c>
    </row>
    <row r="729" s="13" customFormat="1">
      <c r="A729" s="13"/>
      <c r="B729" s="255"/>
      <c r="C729" s="256"/>
      <c r="D729" s="251" t="s">
        <v>136</v>
      </c>
      <c r="E729" s="257" t="s">
        <v>1</v>
      </c>
      <c r="F729" s="258" t="s">
        <v>1734</v>
      </c>
      <c r="G729" s="256"/>
      <c r="H729" s="259">
        <v>12.6</v>
      </c>
      <c r="I729" s="260"/>
      <c r="J729" s="256"/>
      <c r="K729" s="256"/>
      <c r="L729" s="261"/>
      <c r="M729" s="262"/>
      <c r="N729" s="263"/>
      <c r="O729" s="263"/>
      <c r="P729" s="263"/>
      <c r="Q729" s="263"/>
      <c r="R729" s="263"/>
      <c r="S729" s="263"/>
      <c r="T729" s="264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65" t="s">
        <v>136</v>
      </c>
      <c r="AU729" s="265" t="s">
        <v>89</v>
      </c>
      <c r="AV729" s="13" t="s">
        <v>89</v>
      </c>
      <c r="AW729" s="13" t="s">
        <v>34</v>
      </c>
      <c r="AX729" s="13" t="s">
        <v>79</v>
      </c>
      <c r="AY729" s="265" t="s">
        <v>125</v>
      </c>
    </row>
    <row r="730" s="13" customFormat="1">
      <c r="A730" s="13"/>
      <c r="B730" s="255"/>
      <c r="C730" s="256"/>
      <c r="D730" s="251" t="s">
        <v>136</v>
      </c>
      <c r="E730" s="257" t="s">
        <v>1</v>
      </c>
      <c r="F730" s="258" t="s">
        <v>1735</v>
      </c>
      <c r="G730" s="256"/>
      <c r="H730" s="259">
        <v>7.0199999999999996</v>
      </c>
      <c r="I730" s="260"/>
      <c r="J730" s="256"/>
      <c r="K730" s="256"/>
      <c r="L730" s="261"/>
      <c r="M730" s="262"/>
      <c r="N730" s="263"/>
      <c r="O730" s="263"/>
      <c r="P730" s="263"/>
      <c r="Q730" s="263"/>
      <c r="R730" s="263"/>
      <c r="S730" s="263"/>
      <c r="T730" s="26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65" t="s">
        <v>136</v>
      </c>
      <c r="AU730" s="265" t="s">
        <v>89</v>
      </c>
      <c r="AV730" s="13" t="s">
        <v>89</v>
      </c>
      <c r="AW730" s="13" t="s">
        <v>34</v>
      </c>
      <c r="AX730" s="13" t="s">
        <v>79</v>
      </c>
      <c r="AY730" s="265" t="s">
        <v>125</v>
      </c>
    </row>
    <row r="731" s="13" customFormat="1">
      <c r="A731" s="13"/>
      <c r="B731" s="255"/>
      <c r="C731" s="256"/>
      <c r="D731" s="251" t="s">
        <v>136</v>
      </c>
      <c r="E731" s="257" t="s">
        <v>1</v>
      </c>
      <c r="F731" s="258" t="s">
        <v>1736</v>
      </c>
      <c r="G731" s="256"/>
      <c r="H731" s="259">
        <v>4.2300000000000004</v>
      </c>
      <c r="I731" s="260"/>
      <c r="J731" s="256"/>
      <c r="K731" s="256"/>
      <c r="L731" s="261"/>
      <c r="M731" s="262"/>
      <c r="N731" s="263"/>
      <c r="O731" s="263"/>
      <c r="P731" s="263"/>
      <c r="Q731" s="263"/>
      <c r="R731" s="263"/>
      <c r="S731" s="263"/>
      <c r="T731" s="264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65" t="s">
        <v>136</v>
      </c>
      <c r="AU731" s="265" t="s">
        <v>89</v>
      </c>
      <c r="AV731" s="13" t="s">
        <v>89</v>
      </c>
      <c r="AW731" s="13" t="s">
        <v>34</v>
      </c>
      <c r="AX731" s="13" t="s">
        <v>79</v>
      </c>
      <c r="AY731" s="265" t="s">
        <v>125</v>
      </c>
    </row>
    <row r="732" s="15" customFormat="1">
      <c r="A732" s="15"/>
      <c r="B732" s="281"/>
      <c r="C732" s="282"/>
      <c r="D732" s="251" t="s">
        <v>136</v>
      </c>
      <c r="E732" s="283" t="s">
        <v>1</v>
      </c>
      <c r="F732" s="284" t="s">
        <v>247</v>
      </c>
      <c r="G732" s="282"/>
      <c r="H732" s="285">
        <v>285.15100000000001</v>
      </c>
      <c r="I732" s="286"/>
      <c r="J732" s="282"/>
      <c r="K732" s="282"/>
      <c r="L732" s="287"/>
      <c r="M732" s="288"/>
      <c r="N732" s="289"/>
      <c r="O732" s="289"/>
      <c r="P732" s="289"/>
      <c r="Q732" s="289"/>
      <c r="R732" s="289"/>
      <c r="S732" s="289"/>
      <c r="T732" s="290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91" t="s">
        <v>136</v>
      </c>
      <c r="AU732" s="291" t="s">
        <v>89</v>
      </c>
      <c r="AV732" s="15" t="s">
        <v>145</v>
      </c>
      <c r="AW732" s="15" t="s">
        <v>34</v>
      </c>
      <c r="AX732" s="15" t="s">
        <v>79</v>
      </c>
      <c r="AY732" s="291" t="s">
        <v>125</v>
      </c>
    </row>
    <row r="733" s="13" customFormat="1">
      <c r="A733" s="13"/>
      <c r="B733" s="255"/>
      <c r="C733" s="256"/>
      <c r="D733" s="251" t="s">
        <v>136</v>
      </c>
      <c r="E733" s="257" t="s">
        <v>1</v>
      </c>
      <c r="F733" s="258" t="s">
        <v>1723</v>
      </c>
      <c r="G733" s="256"/>
      <c r="H733" s="259">
        <v>11.063000000000001</v>
      </c>
      <c r="I733" s="260"/>
      <c r="J733" s="256"/>
      <c r="K733" s="256"/>
      <c r="L733" s="261"/>
      <c r="M733" s="262"/>
      <c r="N733" s="263"/>
      <c r="O733" s="263"/>
      <c r="P733" s="263"/>
      <c r="Q733" s="263"/>
      <c r="R733" s="263"/>
      <c r="S733" s="263"/>
      <c r="T733" s="26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65" t="s">
        <v>136</v>
      </c>
      <c r="AU733" s="265" t="s">
        <v>89</v>
      </c>
      <c r="AV733" s="13" t="s">
        <v>89</v>
      </c>
      <c r="AW733" s="13" t="s">
        <v>34</v>
      </c>
      <c r="AX733" s="13" t="s">
        <v>79</v>
      </c>
      <c r="AY733" s="265" t="s">
        <v>125</v>
      </c>
    </row>
    <row r="734" s="13" customFormat="1">
      <c r="A734" s="13"/>
      <c r="B734" s="255"/>
      <c r="C734" s="256"/>
      <c r="D734" s="251" t="s">
        <v>136</v>
      </c>
      <c r="E734" s="257" t="s">
        <v>1</v>
      </c>
      <c r="F734" s="258" t="s">
        <v>1724</v>
      </c>
      <c r="G734" s="256"/>
      <c r="H734" s="259">
        <v>0.94499999999999995</v>
      </c>
      <c r="I734" s="260"/>
      <c r="J734" s="256"/>
      <c r="K734" s="256"/>
      <c r="L734" s="261"/>
      <c r="M734" s="262"/>
      <c r="N734" s="263"/>
      <c r="O734" s="263"/>
      <c r="P734" s="263"/>
      <c r="Q734" s="263"/>
      <c r="R734" s="263"/>
      <c r="S734" s="263"/>
      <c r="T734" s="26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65" t="s">
        <v>136</v>
      </c>
      <c r="AU734" s="265" t="s">
        <v>89</v>
      </c>
      <c r="AV734" s="13" t="s">
        <v>89</v>
      </c>
      <c r="AW734" s="13" t="s">
        <v>34</v>
      </c>
      <c r="AX734" s="13" t="s">
        <v>79</v>
      </c>
      <c r="AY734" s="265" t="s">
        <v>125</v>
      </c>
    </row>
    <row r="735" s="15" customFormat="1">
      <c r="A735" s="15"/>
      <c r="B735" s="281"/>
      <c r="C735" s="282"/>
      <c r="D735" s="251" t="s">
        <v>136</v>
      </c>
      <c r="E735" s="283" t="s">
        <v>1</v>
      </c>
      <c r="F735" s="284" t="s">
        <v>247</v>
      </c>
      <c r="G735" s="282"/>
      <c r="H735" s="285">
        <v>12.007999999999999</v>
      </c>
      <c r="I735" s="286"/>
      <c r="J735" s="282"/>
      <c r="K735" s="282"/>
      <c r="L735" s="287"/>
      <c r="M735" s="288"/>
      <c r="N735" s="289"/>
      <c r="O735" s="289"/>
      <c r="P735" s="289"/>
      <c r="Q735" s="289"/>
      <c r="R735" s="289"/>
      <c r="S735" s="289"/>
      <c r="T735" s="290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91" t="s">
        <v>136</v>
      </c>
      <c r="AU735" s="291" t="s">
        <v>89</v>
      </c>
      <c r="AV735" s="15" t="s">
        <v>145</v>
      </c>
      <c r="AW735" s="15" t="s">
        <v>34</v>
      </c>
      <c r="AX735" s="15" t="s">
        <v>79</v>
      </c>
      <c r="AY735" s="291" t="s">
        <v>125</v>
      </c>
    </row>
    <row r="736" s="14" customFormat="1">
      <c r="A736" s="14"/>
      <c r="B736" s="266"/>
      <c r="C736" s="267"/>
      <c r="D736" s="251" t="s">
        <v>136</v>
      </c>
      <c r="E736" s="268" t="s">
        <v>1</v>
      </c>
      <c r="F736" s="269" t="s">
        <v>167</v>
      </c>
      <c r="G736" s="267"/>
      <c r="H736" s="270">
        <v>297.15899999999999</v>
      </c>
      <c r="I736" s="271"/>
      <c r="J736" s="267"/>
      <c r="K736" s="267"/>
      <c r="L736" s="272"/>
      <c r="M736" s="273"/>
      <c r="N736" s="274"/>
      <c r="O736" s="274"/>
      <c r="P736" s="274"/>
      <c r="Q736" s="274"/>
      <c r="R736" s="274"/>
      <c r="S736" s="274"/>
      <c r="T736" s="27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76" t="s">
        <v>136</v>
      </c>
      <c r="AU736" s="276" t="s">
        <v>89</v>
      </c>
      <c r="AV736" s="14" t="s">
        <v>132</v>
      </c>
      <c r="AW736" s="14" t="s">
        <v>34</v>
      </c>
      <c r="AX736" s="14" t="s">
        <v>87</v>
      </c>
      <c r="AY736" s="276" t="s">
        <v>125</v>
      </c>
    </row>
    <row r="737" s="12" customFormat="1" ht="25.92" customHeight="1">
      <c r="A737" s="12"/>
      <c r="B737" s="221"/>
      <c r="C737" s="222"/>
      <c r="D737" s="223" t="s">
        <v>78</v>
      </c>
      <c r="E737" s="224" t="s">
        <v>1626</v>
      </c>
      <c r="F737" s="224" t="s">
        <v>1627</v>
      </c>
      <c r="G737" s="222"/>
      <c r="H737" s="222"/>
      <c r="I737" s="225"/>
      <c r="J737" s="226">
        <f>BK737</f>
        <v>0</v>
      </c>
      <c r="K737" s="222"/>
      <c r="L737" s="227"/>
      <c r="M737" s="228"/>
      <c r="N737" s="229"/>
      <c r="O737" s="229"/>
      <c r="P737" s="230">
        <f>P738</f>
        <v>0</v>
      </c>
      <c r="Q737" s="229"/>
      <c r="R737" s="230">
        <f>R738</f>
        <v>0</v>
      </c>
      <c r="S737" s="229"/>
      <c r="T737" s="231">
        <f>T738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232" t="s">
        <v>154</v>
      </c>
      <c r="AT737" s="233" t="s">
        <v>78</v>
      </c>
      <c r="AU737" s="233" t="s">
        <v>79</v>
      </c>
      <c r="AY737" s="232" t="s">
        <v>125</v>
      </c>
      <c r="BK737" s="234">
        <f>BK738</f>
        <v>0</v>
      </c>
    </row>
    <row r="738" s="12" customFormat="1" ht="22.8" customHeight="1">
      <c r="A738" s="12"/>
      <c r="B738" s="221"/>
      <c r="C738" s="222"/>
      <c r="D738" s="223" t="s">
        <v>78</v>
      </c>
      <c r="E738" s="235" t="s">
        <v>1628</v>
      </c>
      <c r="F738" s="235" t="s">
        <v>1629</v>
      </c>
      <c r="G738" s="222"/>
      <c r="H738" s="222"/>
      <c r="I738" s="225"/>
      <c r="J738" s="236">
        <f>BK738</f>
        <v>0</v>
      </c>
      <c r="K738" s="222"/>
      <c r="L738" s="227"/>
      <c r="M738" s="228"/>
      <c r="N738" s="229"/>
      <c r="O738" s="229"/>
      <c r="P738" s="230">
        <f>SUM(P739:P740)</f>
        <v>0</v>
      </c>
      <c r="Q738" s="229"/>
      <c r="R738" s="230">
        <f>SUM(R739:R740)</f>
        <v>0</v>
      </c>
      <c r="S738" s="229"/>
      <c r="T738" s="231">
        <f>SUM(T739:T740)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32" t="s">
        <v>154</v>
      </c>
      <c r="AT738" s="233" t="s">
        <v>78</v>
      </c>
      <c r="AU738" s="233" t="s">
        <v>87</v>
      </c>
      <c r="AY738" s="232" t="s">
        <v>125</v>
      </c>
      <c r="BK738" s="234">
        <f>SUM(BK739:BK740)</f>
        <v>0</v>
      </c>
    </row>
    <row r="739" s="2" customFormat="1" ht="16.5" customHeight="1">
      <c r="A739" s="39"/>
      <c r="B739" s="40"/>
      <c r="C739" s="237" t="s">
        <v>1029</v>
      </c>
      <c r="D739" s="237" t="s">
        <v>128</v>
      </c>
      <c r="E739" s="238" t="s">
        <v>1631</v>
      </c>
      <c r="F739" s="239" t="s">
        <v>1629</v>
      </c>
      <c r="G739" s="240" t="s">
        <v>1039</v>
      </c>
      <c r="H739" s="241">
        <v>1</v>
      </c>
      <c r="I739" s="242"/>
      <c r="J739" s="243">
        <f>ROUND(I739*H739,2)</f>
        <v>0</v>
      </c>
      <c r="K739" s="244"/>
      <c r="L739" s="45"/>
      <c r="M739" s="245" t="s">
        <v>1</v>
      </c>
      <c r="N739" s="246" t="s">
        <v>44</v>
      </c>
      <c r="O739" s="92"/>
      <c r="P739" s="247">
        <f>O739*H739</f>
        <v>0</v>
      </c>
      <c r="Q739" s="247">
        <v>0</v>
      </c>
      <c r="R739" s="247">
        <f>Q739*H739</f>
        <v>0</v>
      </c>
      <c r="S739" s="247">
        <v>0</v>
      </c>
      <c r="T739" s="248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49" t="s">
        <v>1632</v>
      </c>
      <c r="AT739" s="249" t="s">
        <v>128</v>
      </c>
      <c r="AU739" s="249" t="s">
        <v>89</v>
      </c>
      <c r="AY739" s="18" t="s">
        <v>125</v>
      </c>
      <c r="BE739" s="250">
        <f>IF(N739="základní",J739,0)</f>
        <v>0</v>
      </c>
      <c r="BF739" s="250">
        <f>IF(N739="snížená",J739,0)</f>
        <v>0</v>
      </c>
      <c r="BG739" s="250">
        <f>IF(N739="zákl. přenesená",J739,0)</f>
        <v>0</v>
      </c>
      <c r="BH739" s="250">
        <f>IF(N739="sníž. přenesená",J739,0)</f>
        <v>0</v>
      </c>
      <c r="BI739" s="250">
        <f>IF(N739="nulová",J739,0)</f>
        <v>0</v>
      </c>
      <c r="BJ739" s="18" t="s">
        <v>87</v>
      </c>
      <c r="BK739" s="250">
        <f>ROUND(I739*H739,2)</f>
        <v>0</v>
      </c>
      <c r="BL739" s="18" t="s">
        <v>1632</v>
      </c>
      <c r="BM739" s="249" t="s">
        <v>1633</v>
      </c>
    </row>
    <row r="740" s="2" customFormat="1">
      <c r="A740" s="39"/>
      <c r="B740" s="40"/>
      <c r="C740" s="41"/>
      <c r="D740" s="251" t="s">
        <v>134</v>
      </c>
      <c r="E740" s="41"/>
      <c r="F740" s="252" t="s">
        <v>1629</v>
      </c>
      <c r="G740" s="41"/>
      <c r="H740" s="41"/>
      <c r="I740" s="145"/>
      <c r="J740" s="41"/>
      <c r="K740" s="41"/>
      <c r="L740" s="45"/>
      <c r="M740" s="277"/>
      <c r="N740" s="278"/>
      <c r="O740" s="279"/>
      <c r="P740" s="279"/>
      <c r="Q740" s="279"/>
      <c r="R740" s="279"/>
      <c r="S740" s="279"/>
      <c r="T740" s="280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134</v>
      </c>
      <c r="AU740" s="18" t="s">
        <v>89</v>
      </c>
    </row>
    <row r="741" s="2" customFormat="1" ht="6.96" customHeight="1">
      <c r="A741" s="39"/>
      <c r="B741" s="67"/>
      <c r="C741" s="68"/>
      <c r="D741" s="68"/>
      <c r="E741" s="68"/>
      <c r="F741" s="68"/>
      <c r="G741" s="68"/>
      <c r="H741" s="68"/>
      <c r="I741" s="184"/>
      <c r="J741" s="68"/>
      <c r="K741" s="68"/>
      <c r="L741" s="45"/>
      <c r="M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</row>
  </sheetData>
  <sheetProtection sheet="1" autoFilter="0" formatColumns="0" formatRows="0" objects="1" scenarios="1" spinCount="100000" saltValue="c5YNXYUjeghLQUHxRbd94e7ReFAUiPRFaIiPuV5Jf8X6BV2OScbIY4TTP7Wat2K5R8J6+zwYg6g9uQiG++Pp3Q==" hashValue="wXmf///k+qQKtolLU9dZw4sv2SG8Ev0ZFkEh4khxL5MHqitlOMcZYHaSECdxuRVZqS7XBDy4dfDtSBtGICdFEw==" algorithmName="SHA-512" password="CC35"/>
  <autoFilter ref="C141:K740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99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Požární zbrojnice a OÚ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100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1868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37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ROUND((SUM(BE124:BE229)),  2)</f>
        <v>0</v>
      </c>
      <c r="G33" s="39"/>
      <c r="H33" s="39"/>
      <c r="I33" s="163">
        <v>0.20999999999999999</v>
      </c>
      <c r="J33" s="162">
        <f>ROUND(((SUM(BE124:BE229))*I33),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ROUND((SUM(BF124:BF229)),  2)</f>
        <v>0</v>
      </c>
      <c r="G34" s="39"/>
      <c r="H34" s="39"/>
      <c r="I34" s="163">
        <v>0.14999999999999999</v>
      </c>
      <c r="J34" s="162">
        <f>ROUND(((SUM(BF124:BF229))*I34),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ROUND((SUM(BG124:BG229)),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ROUND((SUM(BH124:BH229)),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ROUND((SUM(BI124:BI229)),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Požární zbrojnice a OÚ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2020047-04 - Zpevněné plochy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148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148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103</v>
      </c>
      <c r="D94" s="190"/>
      <c r="E94" s="190"/>
      <c r="F94" s="190"/>
      <c r="G94" s="190"/>
      <c r="H94" s="190"/>
      <c r="I94" s="191"/>
      <c r="J94" s="192" t="s">
        <v>104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105</v>
      </c>
      <c r="D96" s="41"/>
      <c r="E96" s="41"/>
      <c r="F96" s="41"/>
      <c r="G96" s="41"/>
      <c r="H96" s="41"/>
      <c r="I96" s="145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94"/>
      <c r="C97" s="195"/>
      <c r="D97" s="196" t="s">
        <v>107</v>
      </c>
      <c r="E97" s="197"/>
      <c r="F97" s="197"/>
      <c r="G97" s="197"/>
      <c r="H97" s="197"/>
      <c r="I97" s="198"/>
      <c r="J97" s="199">
        <f>J125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190</v>
      </c>
      <c r="E98" s="204"/>
      <c r="F98" s="204"/>
      <c r="G98" s="204"/>
      <c r="H98" s="204"/>
      <c r="I98" s="205"/>
      <c r="J98" s="206">
        <f>J126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1869</v>
      </c>
      <c r="E99" s="204"/>
      <c r="F99" s="204"/>
      <c r="G99" s="204"/>
      <c r="H99" s="204"/>
      <c r="I99" s="205"/>
      <c r="J99" s="206">
        <f>J161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194</v>
      </c>
      <c r="E100" s="204"/>
      <c r="F100" s="204"/>
      <c r="G100" s="204"/>
      <c r="H100" s="204"/>
      <c r="I100" s="205"/>
      <c r="J100" s="206">
        <f>J189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108</v>
      </c>
      <c r="E101" s="204"/>
      <c r="F101" s="204"/>
      <c r="G101" s="204"/>
      <c r="H101" s="204"/>
      <c r="I101" s="205"/>
      <c r="J101" s="206">
        <f>J194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198</v>
      </c>
      <c r="E102" s="204"/>
      <c r="F102" s="204"/>
      <c r="G102" s="204"/>
      <c r="H102" s="204"/>
      <c r="I102" s="205"/>
      <c r="J102" s="206">
        <f>J221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4"/>
      <c r="C103" s="195"/>
      <c r="D103" s="196" t="s">
        <v>199</v>
      </c>
      <c r="E103" s="197"/>
      <c r="F103" s="197"/>
      <c r="G103" s="197"/>
      <c r="H103" s="197"/>
      <c r="I103" s="198"/>
      <c r="J103" s="199">
        <f>J224</f>
        <v>0</v>
      </c>
      <c r="K103" s="195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1"/>
      <c r="C104" s="202"/>
      <c r="D104" s="203" t="s">
        <v>1870</v>
      </c>
      <c r="E104" s="204"/>
      <c r="F104" s="204"/>
      <c r="G104" s="204"/>
      <c r="H104" s="204"/>
      <c r="I104" s="205"/>
      <c r="J104" s="206">
        <f>J225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184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187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110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8" t="str">
        <f>E7</f>
        <v>Požární zbrojnice a OÚ</v>
      </c>
      <c r="F114" s="33"/>
      <c r="G114" s="33"/>
      <c r="H114" s="33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100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2020047-04 - Zpevněné plochy</v>
      </c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Staré Místo</v>
      </c>
      <c r="G118" s="41"/>
      <c r="H118" s="41"/>
      <c r="I118" s="148" t="s">
        <v>22</v>
      </c>
      <c r="J118" s="80" t="str">
        <f>IF(J12="","",J12)</f>
        <v>1. 9. 2020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OÚ Staré Místo</v>
      </c>
      <c r="G120" s="41"/>
      <c r="H120" s="41"/>
      <c r="I120" s="148" t="s">
        <v>31</v>
      </c>
      <c r="J120" s="37" t="str">
        <f>E21</f>
        <v>Ing. Milan Pour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148" t="s">
        <v>35</v>
      </c>
      <c r="J121" s="37" t="str">
        <f>E24</f>
        <v>Ing. Ladislav Kopecký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8"/>
      <c r="B123" s="209"/>
      <c r="C123" s="210" t="s">
        <v>111</v>
      </c>
      <c r="D123" s="211" t="s">
        <v>64</v>
      </c>
      <c r="E123" s="211" t="s">
        <v>60</v>
      </c>
      <c r="F123" s="211" t="s">
        <v>61</v>
      </c>
      <c r="G123" s="211" t="s">
        <v>112</v>
      </c>
      <c r="H123" s="211" t="s">
        <v>113</v>
      </c>
      <c r="I123" s="212" t="s">
        <v>114</v>
      </c>
      <c r="J123" s="213" t="s">
        <v>104</v>
      </c>
      <c r="K123" s="214" t="s">
        <v>115</v>
      </c>
      <c r="L123" s="215"/>
      <c r="M123" s="101" t="s">
        <v>1</v>
      </c>
      <c r="N123" s="102" t="s">
        <v>43</v>
      </c>
      <c r="O123" s="102" t="s">
        <v>116</v>
      </c>
      <c r="P123" s="102" t="s">
        <v>117</v>
      </c>
      <c r="Q123" s="102" t="s">
        <v>118</v>
      </c>
      <c r="R123" s="102" t="s">
        <v>119</v>
      </c>
      <c r="S123" s="102" t="s">
        <v>120</v>
      </c>
      <c r="T123" s="103" t="s">
        <v>121</v>
      </c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</row>
    <row r="124" s="2" customFormat="1" ht="22.8" customHeight="1">
      <c r="A124" s="39"/>
      <c r="B124" s="40"/>
      <c r="C124" s="108" t="s">
        <v>122</v>
      </c>
      <c r="D124" s="41"/>
      <c r="E124" s="41"/>
      <c r="F124" s="41"/>
      <c r="G124" s="41"/>
      <c r="H124" s="41"/>
      <c r="I124" s="145"/>
      <c r="J124" s="216">
        <f>BK124</f>
        <v>0</v>
      </c>
      <c r="K124" s="41"/>
      <c r="L124" s="45"/>
      <c r="M124" s="104"/>
      <c r="N124" s="217"/>
      <c r="O124" s="105"/>
      <c r="P124" s="218">
        <f>P125+P224</f>
        <v>0</v>
      </c>
      <c r="Q124" s="105"/>
      <c r="R124" s="218">
        <f>R125+R224</f>
        <v>530.39349000000004</v>
      </c>
      <c r="S124" s="105"/>
      <c r="T124" s="219">
        <f>T125+T224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78</v>
      </c>
      <c r="AU124" s="18" t="s">
        <v>106</v>
      </c>
      <c r="BK124" s="220">
        <f>BK125+BK224</f>
        <v>0</v>
      </c>
    </row>
    <row r="125" s="12" customFormat="1" ht="25.92" customHeight="1">
      <c r="A125" s="12"/>
      <c r="B125" s="221"/>
      <c r="C125" s="222"/>
      <c r="D125" s="223" t="s">
        <v>78</v>
      </c>
      <c r="E125" s="224" t="s">
        <v>123</v>
      </c>
      <c r="F125" s="224" t="s">
        <v>124</v>
      </c>
      <c r="G125" s="222"/>
      <c r="H125" s="222"/>
      <c r="I125" s="225"/>
      <c r="J125" s="226">
        <f>BK125</f>
        <v>0</v>
      </c>
      <c r="K125" s="222"/>
      <c r="L125" s="227"/>
      <c r="M125" s="228"/>
      <c r="N125" s="229"/>
      <c r="O125" s="229"/>
      <c r="P125" s="230">
        <f>P126+P161+P189+P194+P221</f>
        <v>0</v>
      </c>
      <c r="Q125" s="229"/>
      <c r="R125" s="230">
        <f>R126+R161+R189+R194+R221</f>
        <v>530.38593000000003</v>
      </c>
      <c r="S125" s="229"/>
      <c r="T125" s="231">
        <f>T126+T161+T189+T194+T221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87</v>
      </c>
      <c r="AT125" s="233" t="s">
        <v>78</v>
      </c>
      <c r="AU125" s="233" t="s">
        <v>79</v>
      </c>
      <c r="AY125" s="232" t="s">
        <v>125</v>
      </c>
      <c r="BK125" s="234">
        <f>BK126+BK161+BK189+BK194+BK221</f>
        <v>0</v>
      </c>
    </row>
    <row r="126" s="12" customFormat="1" ht="22.8" customHeight="1">
      <c r="A126" s="12"/>
      <c r="B126" s="221"/>
      <c r="C126" s="222"/>
      <c r="D126" s="223" t="s">
        <v>78</v>
      </c>
      <c r="E126" s="235" t="s">
        <v>87</v>
      </c>
      <c r="F126" s="235" t="s">
        <v>218</v>
      </c>
      <c r="G126" s="222"/>
      <c r="H126" s="222"/>
      <c r="I126" s="225"/>
      <c r="J126" s="236">
        <f>BK126</f>
        <v>0</v>
      </c>
      <c r="K126" s="222"/>
      <c r="L126" s="227"/>
      <c r="M126" s="228"/>
      <c r="N126" s="229"/>
      <c r="O126" s="229"/>
      <c r="P126" s="230">
        <f>SUM(P127:P160)</f>
        <v>0</v>
      </c>
      <c r="Q126" s="229"/>
      <c r="R126" s="230">
        <f>SUM(R127:R160)</f>
        <v>360.00988799999999</v>
      </c>
      <c r="S126" s="229"/>
      <c r="T126" s="231">
        <f>SUM(T127:T160)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2" t="s">
        <v>87</v>
      </c>
      <c r="AT126" s="233" t="s">
        <v>78</v>
      </c>
      <c r="AU126" s="233" t="s">
        <v>87</v>
      </c>
      <c r="AY126" s="232" t="s">
        <v>125</v>
      </c>
      <c r="BK126" s="234">
        <f>SUM(BK127:BK160)</f>
        <v>0</v>
      </c>
    </row>
    <row r="127" s="2" customFormat="1" ht="21.75" customHeight="1">
      <c r="A127" s="39"/>
      <c r="B127" s="40"/>
      <c r="C127" s="237" t="s">
        <v>87</v>
      </c>
      <c r="D127" s="237" t="s">
        <v>128</v>
      </c>
      <c r="E127" s="238" t="s">
        <v>219</v>
      </c>
      <c r="F127" s="239" t="s">
        <v>220</v>
      </c>
      <c r="G127" s="240" t="s">
        <v>131</v>
      </c>
      <c r="H127" s="241">
        <v>86.469999999999999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44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132</v>
      </c>
      <c r="AT127" s="249" t="s">
        <v>128</v>
      </c>
      <c r="AU127" s="249" t="s">
        <v>89</v>
      </c>
      <c r="AY127" s="18" t="s">
        <v>125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87</v>
      </c>
      <c r="BK127" s="250">
        <f>ROUND(I127*H127,2)</f>
        <v>0</v>
      </c>
      <c r="BL127" s="18" t="s">
        <v>132</v>
      </c>
      <c r="BM127" s="249" t="s">
        <v>1871</v>
      </c>
    </row>
    <row r="128" s="2" customFormat="1">
      <c r="A128" s="39"/>
      <c r="B128" s="40"/>
      <c r="C128" s="41"/>
      <c r="D128" s="251" t="s">
        <v>134</v>
      </c>
      <c r="E128" s="41"/>
      <c r="F128" s="252" t="s">
        <v>222</v>
      </c>
      <c r="G128" s="41"/>
      <c r="H128" s="41"/>
      <c r="I128" s="145"/>
      <c r="J128" s="41"/>
      <c r="K128" s="41"/>
      <c r="L128" s="45"/>
      <c r="M128" s="253"/>
      <c r="N128" s="25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89</v>
      </c>
    </row>
    <row r="129" s="13" customFormat="1">
      <c r="A129" s="13"/>
      <c r="B129" s="255"/>
      <c r="C129" s="256"/>
      <c r="D129" s="251" t="s">
        <v>136</v>
      </c>
      <c r="E129" s="257" t="s">
        <v>1</v>
      </c>
      <c r="F129" s="258" t="s">
        <v>1872</v>
      </c>
      <c r="G129" s="256"/>
      <c r="H129" s="259">
        <v>10.41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5" t="s">
        <v>136</v>
      </c>
      <c r="AU129" s="265" t="s">
        <v>89</v>
      </c>
      <c r="AV129" s="13" t="s">
        <v>89</v>
      </c>
      <c r="AW129" s="13" t="s">
        <v>34</v>
      </c>
      <c r="AX129" s="13" t="s">
        <v>79</v>
      </c>
      <c r="AY129" s="265" t="s">
        <v>125</v>
      </c>
    </row>
    <row r="130" s="13" customFormat="1">
      <c r="A130" s="13"/>
      <c r="B130" s="255"/>
      <c r="C130" s="256"/>
      <c r="D130" s="251" t="s">
        <v>136</v>
      </c>
      <c r="E130" s="257" t="s">
        <v>1</v>
      </c>
      <c r="F130" s="258" t="s">
        <v>1873</v>
      </c>
      <c r="G130" s="256"/>
      <c r="H130" s="259">
        <v>76.060000000000002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5" t="s">
        <v>136</v>
      </c>
      <c r="AU130" s="265" t="s">
        <v>89</v>
      </c>
      <c r="AV130" s="13" t="s">
        <v>89</v>
      </c>
      <c r="AW130" s="13" t="s">
        <v>34</v>
      </c>
      <c r="AX130" s="13" t="s">
        <v>79</v>
      </c>
      <c r="AY130" s="265" t="s">
        <v>125</v>
      </c>
    </row>
    <row r="131" s="14" customFormat="1">
      <c r="A131" s="14"/>
      <c r="B131" s="266"/>
      <c r="C131" s="267"/>
      <c r="D131" s="251" t="s">
        <v>136</v>
      </c>
      <c r="E131" s="268" t="s">
        <v>1</v>
      </c>
      <c r="F131" s="269" t="s">
        <v>167</v>
      </c>
      <c r="G131" s="267"/>
      <c r="H131" s="270">
        <v>86.469999999999999</v>
      </c>
      <c r="I131" s="271"/>
      <c r="J131" s="267"/>
      <c r="K131" s="267"/>
      <c r="L131" s="272"/>
      <c r="M131" s="273"/>
      <c r="N131" s="274"/>
      <c r="O131" s="274"/>
      <c r="P131" s="274"/>
      <c r="Q131" s="274"/>
      <c r="R131" s="274"/>
      <c r="S131" s="274"/>
      <c r="T131" s="27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6" t="s">
        <v>136</v>
      </c>
      <c r="AU131" s="276" t="s">
        <v>89</v>
      </c>
      <c r="AV131" s="14" t="s">
        <v>132</v>
      </c>
      <c r="AW131" s="14" t="s">
        <v>34</v>
      </c>
      <c r="AX131" s="14" t="s">
        <v>87</v>
      </c>
      <c r="AY131" s="276" t="s">
        <v>125</v>
      </c>
    </row>
    <row r="132" s="2" customFormat="1" ht="21.75" customHeight="1">
      <c r="A132" s="39"/>
      <c r="B132" s="40"/>
      <c r="C132" s="237" t="s">
        <v>89</v>
      </c>
      <c r="D132" s="237" t="s">
        <v>128</v>
      </c>
      <c r="E132" s="238" t="s">
        <v>1874</v>
      </c>
      <c r="F132" s="239" t="s">
        <v>250</v>
      </c>
      <c r="G132" s="240" t="s">
        <v>131</v>
      </c>
      <c r="H132" s="241">
        <v>420.32499999999999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44</v>
      </c>
      <c r="O132" s="92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132</v>
      </c>
      <c r="AT132" s="249" t="s">
        <v>128</v>
      </c>
      <c r="AU132" s="249" t="s">
        <v>89</v>
      </c>
      <c r="AY132" s="18" t="s">
        <v>125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87</v>
      </c>
      <c r="BK132" s="250">
        <f>ROUND(I132*H132,2)</f>
        <v>0</v>
      </c>
      <c r="BL132" s="18" t="s">
        <v>132</v>
      </c>
      <c r="BM132" s="249" t="s">
        <v>1875</v>
      </c>
    </row>
    <row r="133" s="2" customFormat="1">
      <c r="A133" s="39"/>
      <c r="B133" s="40"/>
      <c r="C133" s="41"/>
      <c r="D133" s="251" t="s">
        <v>134</v>
      </c>
      <c r="E133" s="41"/>
      <c r="F133" s="252" t="s">
        <v>1876</v>
      </c>
      <c r="G133" s="41"/>
      <c r="H133" s="41"/>
      <c r="I133" s="145"/>
      <c r="J133" s="41"/>
      <c r="K133" s="41"/>
      <c r="L133" s="45"/>
      <c r="M133" s="253"/>
      <c r="N133" s="25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89</v>
      </c>
    </row>
    <row r="134" s="13" customFormat="1">
      <c r="A134" s="13"/>
      <c r="B134" s="255"/>
      <c r="C134" s="256"/>
      <c r="D134" s="251" t="s">
        <v>136</v>
      </c>
      <c r="E134" s="257" t="s">
        <v>1</v>
      </c>
      <c r="F134" s="258" t="s">
        <v>1877</v>
      </c>
      <c r="G134" s="256"/>
      <c r="H134" s="259">
        <v>141.87000000000001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5" t="s">
        <v>136</v>
      </c>
      <c r="AU134" s="265" t="s">
        <v>89</v>
      </c>
      <c r="AV134" s="13" t="s">
        <v>89</v>
      </c>
      <c r="AW134" s="13" t="s">
        <v>34</v>
      </c>
      <c r="AX134" s="13" t="s">
        <v>79</v>
      </c>
      <c r="AY134" s="265" t="s">
        <v>125</v>
      </c>
    </row>
    <row r="135" s="13" customFormat="1">
      <c r="A135" s="13"/>
      <c r="B135" s="255"/>
      <c r="C135" s="256"/>
      <c r="D135" s="251" t="s">
        <v>136</v>
      </c>
      <c r="E135" s="257" t="s">
        <v>1</v>
      </c>
      <c r="F135" s="258" t="s">
        <v>1878</v>
      </c>
      <c r="G135" s="256"/>
      <c r="H135" s="259">
        <v>123.155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5" t="s">
        <v>136</v>
      </c>
      <c r="AU135" s="265" t="s">
        <v>89</v>
      </c>
      <c r="AV135" s="13" t="s">
        <v>89</v>
      </c>
      <c r="AW135" s="13" t="s">
        <v>34</v>
      </c>
      <c r="AX135" s="13" t="s">
        <v>79</v>
      </c>
      <c r="AY135" s="265" t="s">
        <v>125</v>
      </c>
    </row>
    <row r="136" s="13" customFormat="1">
      <c r="A136" s="13"/>
      <c r="B136" s="255"/>
      <c r="C136" s="256"/>
      <c r="D136" s="251" t="s">
        <v>136</v>
      </c>
      <c r="E136" s="257" t="s">
        <v>1</v>
      </c>
      <c r="F136" s="258" t="s">
        <v>1879</v>
      </c>
      <c r="G136" s="256"/>
      <c r="H136" s="259">
        <v>155.30000000000001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5" t="s">
        <v>136</v>
      </c>
      <c r="AU136" s="265" t="s">
        <v>89</v>
      </c>
      <c r="AV136" s="13" t="s">
        <v>89</v>
      </c>
      <c r="AW136" s="13" t="s">
        <v>34</v>
      </c>
      <c r="AX136" s="13" t="s">
        <v>79</v>
      </c>
      <c r="AY136" s="265" t="s">
        <v>125</v>
      </c>
    </row>
    <row r="137" s="14" customFormat="1">
      <c r="A137" s="14"/>
      <c r="B137" s="266"/>
      <c r="C137" s="267"/>
      <c r="D137" s="251" t="s">
        <v>136</v>
      </c>
      <c r="E137" s="268" t="s">
        <v>1</v>
      </c>
      <c r="F137" s="269" t="s">
        <v>167</v>
      </c>
      <c r="G137" s="267"/>
      <c r="H137" s="270">
        <v>420.32499999999999</v>
      </c>
      <c r="I137" s="271"/>
      <c r="J137" s="267"/>
      <c r="K137" s="267"/>
      <c r="L137" s="272"/>
      <c r="M137" s="273"/>
      <c r="N137" s="274"/>
      <c r="O137" s="274"/>
      <c r="P137" s="274"/>
      <c r="Q137" s="274"/>
      <c r="R137" s="274"/>
      <c r="S137" s="274"/>
      <c r="T137" s="27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6" t="s">
        <v>136</v>
      </c>
      <c r="AU137" s="276" t="s">
        <v>89</v>
      </c>
      <c r="AV137" s="14" t="s">
        <v>132</v>
      </c>
      <c r="AW137" s="14" t="s">
        <v>34</v>
      </c>
      <c r="AX137" s="14" t="s">
        <v>87</v>
      </c>
      <c r="AY137" s="276" t="s">
        <v>125</v>
      </c>
    </row>
    <row r="138" s="2" customFormat="1" ht="16.5" customHeight="1">
      <c r="A138" s="39"/>
      <c r="B138" s="40"/>
      <c r="C138" s="292" t="s">
        <v>145</v>
      </c>
      <c r="D138" s="292" t="s">
        <v>263</v>
      </c>
      <c r="E138" s="293" t="s">
        <v>1880</v>
      </c>
      <c r="F138" s="294" t="s">
        <v>1881</v>
      </c>
      <c r="G138" s="295" t="s">
        <v>142</v>
      </c>
      <c r="H138" s="296">
        <v>200</v>
      </c>
      <c r="I138" s="297"/>
      <c r="J138" s="298">
        <f>ROUND(I138*H138,2)</f>
        <v>0</v>
      </c>
      <c r="K138" s="299"/>
      <c r="L138" s="300"/>
      <c r="M138" s="301" t="s">
        <v>1</v>
      </c>
      <c r="N138" s="302" t="s">
        <v>44</v>
      </c>
      <c r="O138" s="92"/>
      <c r="P138" s="247">
        <f>O138*H138</f>
        <v>0</v>
      </c>
      <c r="Q138" s="247">
        <v>1</v>
      </c>
      <c r="R138" s="247">
        <f>Q138*H138</f>
        <v>200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174</v>
      </c>
      <c r="AT138" s="249" t="s">
        <v>263</v>
      </c>
      <c r="AU138" s="249" t="s">
        <v>89</v>
      </c>
      <c r="AY138" s="18" t="s">
        <v>125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87</v>
      </c>
      <c r="BK138" s="250">
        <f>ROUND(I138*H138,2)</f>
        <v>0</v>
      </c>
      <c r="BL138" s="18" t="s">
        <v>132</v>
      </c>
      <c r="BM138" s="249" t="s">
        <v>1882</v>
      </c>
    </row>
    <row r="139" s="2" customFormat="1">
      <c r="A139" s="39"/>
      <c r="B139" s="40"/>
      <c r="C139" s="41"/>
      <c r="D139" s="251" t="s">
        <v>134</v>
      </c>
      <c r="E139" s="41"/>
      <c r="F139" s="252" t="s">
        <v>1881</v>
      </c>
      <c r="G139" s="41"/>
      <c r="H139" s="41"/>
      <c r="I139" s="145"/>
      <c r="J139" s="41"/>
      <c r="K139" s="41"/>
      <c r="L139" s="45"/>
      <c r="M139" s="253"/>
      <c r="N139" s="25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89</v>
      </c>
    </row>
    <row r="140" s="13" customFormat="1">
      <c r="A140" s="13"/>
      <c r="B140" s="255"/>
      <c r="C140" s="256"/>
      <c r="D140" s="251" t="s">
        <v>136</v>
      </c>
      <c r="E140" s="257" t="s">
        <v>1</v>
      </c>
      <c r="F140" s="258" t="s">
        <v>1883</v>
      </c>
      <c r="G140" s="256"/>
      <c r="H140" s="259">
        <v>200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5" t="s">
        <v>136</v>
      </c>
      <c r="AU140" s="265" t="s">
        <v>89</v>
      </c>
      <c r="AV140" s="13" t="s">
        <v>89</v>
      </c>
      <c r="AW140" s="13" t="s">
        <v>34</v>
      </c>
      <c r="AX140" s="13" t="s">
        <v>87</v>
      </c>
      <c r="AY140" s="265" t="s">
        <v>125</v>
      </c>
    </row>
    <row r="141" s="2" customFormat="1" ht="21.75" customHeight="1">
      <c r="A141" s="39"/>
      <c r="B141" s="40"/>
      <c r="C141" s="237" t="s">
        <v>132</v>
      </c>
      <c r="D141" s="237" t="s">
        <v>128</v>
      </c>
      <c r="E141" s="238" t="s">
        <v>1884</v>
      </c>
      <c r="F141" s="239" t="s">
        <v>1885</v>
      </c>
      <c r="G141" s="240" t="s">
        <v>131</v>
      </c>
      <c r="H141" s="241">
        <v>80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44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132</v>
      </c>
      <c r="AT141" s="249" t="s">
        <v>128</v>
      </c>
      <c r="AU141" s="249" t="s">
        <v>89</v>
      </c>
      <c r="AY141" s="18" t="s">
        <v>125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87</v>
      </c>
      <c r="BK141" s="250">
        <f>ROUND(I141*H141,2)</f>
        <v>0</v>
      </c>
      <c r="BL141" s="18" t="s">
        <v>132</v>
      </c>
      <c r="BM141" s="249" t="s">
        <v>1886</v>
      </c>
    </row>
    <row r="142" s="2" customFormat="1">
      <c r="A142" s="39"/>
      <c r="B142" s="40"/>
      <c r="C142" s="41"/>
      <c r="D142" s="251" t="s">
        <v>134</v>
      </c>
      <c r="E142" s="41"/>
      <c r="F142" s="252" t="s">
        <v>1887</v>
      </c>
      <c r="G142" s="41"/>
      <c r="H142" s="41"/>
      <c r="I142" s="145"/>
      <c r="J142" s="41"/>
      <c r="K142" s="41"/>
      <c r="L142" s="45"/>
      <c r="M142" s="253"/>
      <c r="N142" s="25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89</v>
      </c>
    </row>
    <row r="143" s="13" customFormat="1">
      <c r="A143" s="13"/>
      <c r="B143" s="255"/>
      <c r="C143" s="256"/>
      <c r="D143" s="251" t="s">
        <v>136</v>
      </c>
      <c r="E143" s="257" t="s">
        <v>1</v>
      </c>
      <c r="F143" s="258" t="s">
        <v>1888</v>
      </c>
      <c r="G143" s="256"/>
      <c r="H143" s="259">
        <v>80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5" t="s">
        <v>136</v>
      </c>
      <c r="AU143" s="265" t="s">
        <v>89</v>
      </c>
      <c r="AV143" s="13" t="s">
        <v>89</v>
      </c>
      <c r="AW143" s="13" t="s">
        <v>34</v>
      </c>
      <c r="AX143" s="13" t="s">
        <v>87</v>
      </c>
      <c r="AY143" s="265" t="s">
        <v>125</v>
      </c>
    </row>
    <row r="144" s="2" customFormat="1" ht="16.5" customHeight="1">
      <c r="A144" s="39"/>
      <c r="B144" s="40"/>
      <c r="C144" s="292" t="s">
        <v>154</v>
      </c>
      <c r="D144" s="292" t="s">
        <v>263</v>
      </c>
      <c r="E144" s="293" t="s">
        <v>1889</v>
      </c>
      <c r="F144" s="294" t="s">
        <v>1890</v>
      </c>
      <c r="G144" s="295" t="s">
        <v>142</v>
      </c>
      <c r="H144" s="296">
        <v>160</v>
      </c>
      <c r="I144" s="297"/>
      <c r="J144" s="298">
        <f>ROUND(I144*H144,2)</f>
        <v>0</v>
      </c>
      <c r="K144" s="299"/>
      <c r="L144" s="300"/>
      <c r="M144" s="301" t="s">
        <v>1</v>
      </c>
      <c r="N144" s="302" t="s">
        <v>44</v>
      </c>
      <c r="O144" s="92"/>
      <c r="P144" s="247">
        <f>O144*H144</f>
        <v>0</v>
      </c>
      <c r="Q144" s="247">
        <v>1</v>
      </c>
      <c r="R144" s="247">
        <f>Q144*H144</f>
        <v>160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174</v>
      </c>
      <c r="AT144" s="249" t="s">
        <v>263</v>
      </c>
      <c r="AU144" s="249" t="s">
        <v>89</v>
      </c>
      <c r="AY144" s="18" t="s">
        <v>125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87</v>
      </c>
      <c r="BK144" s="250">
        <f>ROUND(I144*H144,2)</f>
        <v>0</v>
      </c>
      <c r="BL144" s="18" t="s">
        <v>132</v>
      </c>
      <c r="BM144" s="249" t="s">
        <v>1891</v>
      </c>
    </row>
    <row r="145" s="2" customFormat="1">
      <c r="A145" s="39"/>
      <c r="B145" s="40"/>
      <c r="C145" s="41"/>
      <c r="D145" s="251" t="s">
        <v>134</v>
      </c>
      <c r="E145" s="41"/>
      <c r="F145" s="252" t="s">
        <v>1890</v>
      </c>
      <c r="G145" s="41"/>
      <c r="H145" s="41"/>
      <c r="I145" s="145"/>
      <c r="J145" s="41"/>
      <c r="K145" s="41"/>
      <c r="L145" s="45"/>
      <c r="M145" s="253"/>
      <c r="N145" s="25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89</v>
      </c>
    </row>
    <row r="146" s="13" customFormat="1">
      <c r="A146" s="13"/>
      <c r="B146" s="255"/>
      <c r="C146" s="256"/>
      <c r="D146" s="251" t="s">
        <v>136</v>
      </c>
      <c r="E146" s="256"/>
      <c r="F146" s="258" t="s">
        <v>1892</v>
      </c>
      <c r="G146" s="256"/>
      <c r="H146" s="259">
        <v>160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5" t="s">
        <v>136</v>
      </c>
      <c r="AU146" s="265" t="s">
        <v>89</v>
      </c>
      <c r="AV146" s="13" t="s">
        <v>89</v>
      </c>
      <c r="AW146" s="13" t="s">
        <v>4</v>
      </c>
      <c r="AX146" s="13" t="s">
        <v>87</v>
      </c>
      <c r="AY146" s="265" t="s">
        <v>125</v>
      </c>
    </row>
    <row r="147" s="2" customFormat="1" ht="16.5" customHeight="1">
      <c r="A147" s="39"/>
      <c r="B147" s="40"/>
      <c r="C147" s="237" t="s">
        <v>159</v>
      </c>
      <c r="D147" s="237" t="s">
        <v>128</v>
      </c>
      <c r="E147" s="238" t="s">
        <v>1893</v>
      </c>
      <c r="F147" s="239" t="s">
        <v>1894</v>
      </c>
      <c r="G147" s="240" t="s">
        <v>316</v>
      </c>
      <c r="H147" s="241">
        <v>395.5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44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132</v>
      </c>
      <c r="AT147" s="249" t="s">
        <v>128</v>
      </c>
      <c r="AU147" s="249" t="s">
        <v>89</v>
      </c>
      <c r="AY147" s="18" t="s">
        <v>125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87</v>
      </c>
      <c r="BK147" s="250">
        <f>ROUND(I147*H147,2)</f>
        <v>0</v>
      </c>
      <c r="BL147" s="18" t="s">
        <v>132</v>
      </c>
      <c r="BM147" s="249" t="s">
        <v>1895</v>
      </c>
    </row>
    <row r="148" s="2" customFormat="1">
      <c r="A148" s="39"/>
      <c r="B148" s="40"/>
      <c r="C148" s="41"/>
      <c r="D148" s="251" t="s">
        <v>134</v>
      </c>
      <c r="E148" s="41"/>
      <c r="F148" s="252" t="s">
        <v>1896</v>
      </c>
      <c r="G148" s="41"/>
      <c r="H148" s="41"/>
      <c r="I148" s="145"/>
      <c r="J148" s="41"/>
      <c r="K148" s="41"/>
      <c r="L148" s="45"/>
      <c r="M148" s="253"/>
      <c r="N148" s="25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134</v>
      </c>
      <c r="AU148" s="18" t="s">
        <v>89</v>
      </c>
    </row>
    <row r="149" s="13" customFormat="1">
      <c r="A149" s="13"/>
      <c r="B149" s="255"/>
      <c r="C149" s="256"/>
      <c r="D149" s="251" t="s">
        <v>136</v>
      </c>
      <c r="E149" s="257" t="s">
        <v>1</v>
      </c>
      <c r="F149" s="258" t="s">
        <v>1897</v>
      </c>
      <c r="G149" s="256"/>
      <c r="H149" s="259">
        <v>395.5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5" t="s">
        <v>136</v>
      </c>
      <c r="AU149" s="265" t="s">
        <v>89</v>
      </c>
      <c r="AV149" s="13" t="s">
        <v>89</v>
      </c>
      <c r="AW149" s="13" t="s">
        <v>34</v>
      </c>
      <c r="AX149" s="13" t="s">
        <v>87</v>
      </c>
      <c r="AY149" s="265" t="s">
        <v>125</v>
      </c>
    </row>
    <row r="150" s="2" customFormat="1" ht="16.5" customHeight="1">
      <c r="A150" s="39"/>
      <c r="B150" s="40"/>
      <c r="C150" s="292" t="s">
        <v>169</v>
      </c>
      <c r="D150" s="292" t="s">
        <v>263</v>
      </c>
      <c r="E150" s="293" t="s">
        <v>1898</v>
      </c>
      <c r="F150" s="294" t="s">
        <v>1899</v>
      </c>
      <c r="G150" s="295" t="s">
        <v>1900</v>
      </c>
      <c r="H150" s="296">
        <v>9.8879999999999999</v>
      </c>
      <c r="I150" s="297"/>
      <c r="J150" s="298">
        <f>ROUND(I150*H150,2)</f>
        <v>0</v>
      </c>
      <c r="K150" s="299"/>
      <c r="L150" s="300"/>
      <c r="M150" s="301" t="s">
        <v>1</v>
      </c>
      <c r="N150" s="302" t="s">
        <v>44</v>
      </c>
      <c r="O150" s="92"/>
      <c r="P150" s="247">
        <f>O150*H150</f>
        <v>0</v>
      </c>
      <c r="Q150" s="247">
        <v>0.001</v>
      </c>
      <c r="R150" s="247">
        <f>Q150*H150</f>
        <v>0.009888000000000001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174</v>
      </c>
      <c r="AT150" s="249" t="s">
        <v>263</v>
      </c>
      <c r="AU150" s="249" t="s">
        <v>89</v>
      </c>
      <c r="AY150" s="18" t="s">
        <v>125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87</v>
      </c>
      <c r="BK150" s="250">
        <f>ROUND(I150*H150,2)</f>
        <v>0</v>
      </c>
      <c r="BL150" s="18" t="s">
        <v>132</v>
      </c>
      <c r="BM150" s="249" t="s">
        <v>1901</v>
      </c>
    </row>
    <row r="151" s="2" customFormat="1">
      <c r="A151" s="39"/>
      <c r="B151" s="40"/>
      <c r="C151" s="41"/>
      <c r="D151" s="251" t="s">
        <v>134</v>
      </c>
      <c r="E151" s="41"/>
      <c r="F151" s="252" t="s">
        <v>1899</v>
      </c>
      <c r="G151" s="41"/>
      <c r="H151" s="41"/>
      <c r="I151" s="145"/>
      <c r="J151" s="41"/>
      <c r="K151" s="41"/>
      <c r="L151" s="45"/>
      <c r="M151" s="253"/>
      <c r="N151" s="25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89</v>
      </c>
    </row>
    <row r="152" s="13" customFormat="1">
      <c r="A152" s="13"/>
      <c r="B152" s="255"/>
      <c r="C152" s="256"/>
      <c r="D152" s="251" t="s">
        <v>136</v>
      </c>
      <c r="E152" s="256"/>
      <c r="F152" s="258" t="s">
        <v>1902</v>
      </c>
      <c r="G152" s="256"/>
      <c r="H152" s="259">
        <v>9.8879999999999999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5" t="s">
        <v>136</v>
      </c>
      <c r="AU152" s="265" t="s">
        <v>89</v>
      </c>
      <c r="AV152" s="13" t="s">
        <v>89</v>
      </c>
      <c r="AW152" s="13" t="s">
        <v>4</v>
      </c>
      <c r="AX152" s="13" t="s">
        <v>87</v>
      </c>
      <c r="AY152" s="265" t="s">
        <v>125</v>
      </c>
    </row>
    <row r="153" s="2" customFormat="1" ht="21.75" customHeight="1">
      <c r="A153" s="39"/>
      <c r="B153" s="40"/>
      <c r="C153" s="237" t="s">
        <v>174</v>
      </c>
      <c r="D153" s="237" t="s">
        <v>128</v>
      </c>
      <c r="E153" s="238" t="s">
        <v>1903</v>
      </c>
      <c r="F153" s="239" t="s">
        <v>1904</v>
      </c>
      <c r="G153" s="240" t="s">
        <v>316</v>
      </c>
      <c r="H153" s="241">
        <v>395.5</v>
      </c>
      <c r="I153" s="242"/>
      <c r="J153" s="243">
        <f>ROUND(I153*H153,2)</f>
        <v>0</v>
      </c>
      <c r="K153" s="244"/>
      <c r="L153" s="45"/>
      <c r="M153" s="245" t="s">
        <v>1</v>
      </c>
      <c r="N153" s="246" t="s">
        <v>44</v>
      </c>
      <c r="O153" s="92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132</v>
      </c>
      <c r="AT153" s="249" t="s">
        <v>128</v>
      </c>
      <c r="AU153" s="249" t="s">
        <v>89</v>
      </c>
      <c r="AY153" s="18" t="s">
        <v>125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8" t="s">
        <v>87</v>
      </c>
      <c r="BK153" s="250">
        <f>ROUND(I153*H153,2)</f>
        <v>0</v>
      </c>
      <c r="BL153" s="18" t="s">
        <v>132</v>
      </c>
      <c r="BM153" s="249" t="s">
        <v>1905</v>
      </c>
    </row>
    <row r="154" s="2" customFormat="1">
      <c r="A154" s="39"/>
      <c r="B154" s="40"/>
      <c r="C154" s="41"/>
      <c r="D154" s="251" t="s">
        <v>134</v>
      </c>
      <c r="E154" s="41"/>
      <c r="F154" s="252" t="s">
        <v>1906</v>
      </c>
      <c r="G154" s="41"/>
      <c r="H154" s="41"/>
      <c r="I154" s="145"/>
      <c r="J154" s="41"/>
      <c r="K154" s="41"/>
      <c r="L154" s="45"/>
      <c r="M154" s="253"/>
      <c r="N154" s="25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134</v>
      </c>
      <c r="AU154" s="18" t="s">
        <v>89</v>
      </c>
    </row>
    <row r="155" s="13" customFormat="1">
      <c r="A155" s="13"/>
      <c r="B155" s="255"/>
      <c r="C155" s="256"/>
      <c r="D155" s="251" t="s">
        <v>136</v>
      </c>
      <c r="E155" s="257" t="s">
        <v>1</v>
      </c>
      <c r="F155" s="258" t="s">
        <v>1897</v>
      </c>
      <c r="G155" s="256"/>
      <c r="H155" s="259">
        <v>395.5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5" t="s">
        <v>136</v>
      </c>
      <c r="AU155" s="265" t="s">
        <v>89</v>
      </c>
      <c r="AV155" s="13" t="s">
        <v>89</v>
      </c>
      <c r="AW155" s="13" t="s">
        <v>34</v>
      </c>
      <c r="AX155" s="13" t="s">
        <v>87</v>
      </c>
      <c r="AY155" s="265" t="s">
        <v>125</v>
      </c>
    </row>
    <row r="156" s="2" customFormat="1" ht="16.5" customHeight="1">
      <c r="A156" s="39"/>
      <c r="B156" s="40"/>
      <c r="C156" s="237" t="s">
        <v>126</v>
      </c>
      <c r="D156" s="237" t="s">
        <v>128</v>
      </c>
      <c r="E156" s="238" t="s">
        <v>1907</v>
      </c>
      <c r="F156" s="239" t="s">
        <v>1908</v>
      </c>
      <c r="G156" s="240" t="s">
        <v>316</v>
      </c>
      <c r="H156" s="241">
        <v>10</v>
      </c>
      <c r="I156" s="242"/>
      <c r="J156" s="243">
        <f>ROUND(I156*H156,2)</f>
        <v>0</v>
      </c>
      <c r="K156" s="244"/>
      <c r="L156" s="45"/>
      <c r="M156" s="245" t="s">
        <v>1</v>
      </c>
      <c r="N156" s="246" t="s">
        <v>44</v>
      </c>
      <c r="O156" s="92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132</v>
      </c>
      <c r="AT156" s="249" t="s">
        <v>128</v>
      </c>
      <c r="AU156" s="249" t="s">
        <v>89</v>
      </c>
      <c r="AY156" s="18" t="s">
        <v>125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87</v>
      </c>
      <c r="BK156" s="250">
        <f>ROUND(I156*H156,2)</f>
        <v>0</v>
      </c>
      <c r="BL156" s="18" t="s">
        <v>132</v>
      </c>
      <c r="BM156" s="249" t="s">
        <v>1909</v>
      </c>
    </row>
    <row r="157" s="2" customFormat="1">
      <c r="A157" s="39"/>
      <c r="B157" s="40"/>
      <c r="C157" s="41"/>
      <c r="D157" s="251" t="s">
        <v>134</v>
      </c>
      <c r="E157" s="41"/>
      <c r="F157" s="252" t="s">
        <v>1910</v>
      </c>
      <c r="G157" s="41"/>
      <c r="H157" s="41"/>
      <c r="I157" s="145"/>
      <c r="J157" s="41"/>
      <c r="K157" s="41"/>
      <c r="L157" s="45"/>
      <c r="M157" s="253"/>
      <c r="N157" s="25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134</v>
      </c>
      <c r="AU157" s="18" t="s">
        <v>89</v>
      </c>
    </row>
    <row r="158" s="2" customFormat="1" ht="16.5" customHeight="1">
      <c r="A158" s="39"/>
      <c r="B158" s="40"/>
      <c r="C158" s="292" t="s">
        <v>184</v>
      </c>
      <c r="D158" s="292" t="s">
        <v>263</v>
      </c>
      <c r="E158" s="293" t="s">
        <v>1911</v>
      </c>
      <c r="F158" s="294" t="s">
        <v>1912</v>
      </c>
      <c r="G158" s="295" t="s">
        <v>316</v>
      </c>
      <c r="H158" s="296">
        <v>10.5</v>
      </c>
      <c r="I158" s="297"/>
      <c r="J158" s="298">
        <f>ROUND(I158*H158,2)</f>
        <v>0</v>
      </c>
      <c r="K158" s="299"/>
      <c r="L158" s="300"/>
      <c r="M158" s="301" t="s">
        <v>1</v>
      </c>
      <c r="N158" s="302" t="s">
        <v>44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174</v>
      </c>
      <c r="AT158" s="249" t="s">
        <v>263</v>
      </c>
      <c r="AU158" s="249" t="s">
        <v>89</v>
      </c>
      <c r="AY158" s="18" t="s">
        <v>125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87</v>
      </c>
      <c r="BK158" s="250">
        <f>ROUND(I158*H158,2)</f>
        <v>0</v>
      </c>
      <c r="BL158" s="18" t="s">
        <v>132</v>
      </c>
      <c r="BM158" s="249" t="s">
        <v>1913</v>
      </c>
    </row>
    <row r="159" s="2" customFormat="1">
      <c r="A159" s="39"/>
      <c r="B159" s="40"/>
      <c r="C159" s="41"/>
      <c r="D159" s="251" t="s">
        <v>134</v>
      </c>
      <c r="E159" s="41"/>
      <c r="F159" s="252" t="s">
        <v>1912</v>
      </c>
      <c r="G159" s="41"/>
      <c r="H159" s="41"/>
      <c r="I159" s="145"/>
      <c r="J159" s="41"/>
      <c r="K159" s="41"/>
      <c r="L159" s="45"/>
      <c r="M159" s="253"/>
      <c r="N159" s="25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134</v>
      </c>
      <c r="AU159" s="18" t="s">
        <v>89</v>
      </c>
    </row>
    <row r="160" s="13" customFormat="1">
      <c r="A160" s="13"/>
      <c r="B160" s="255"/>
      <c r="C160" s="256"/>
      <c r="D160" s="251" t="s">
        <v>136</v>
      </c>
      <c r="E160" s="256"/>
      <c r="F160" s="258" t="s">
        <v>1914</v>
      </c>
      <c r="G160" s="256"/>
      <c r="H160" s="259">
        <v>10.5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5" t="s">
        <v>136</v>
      </c>
      <c r="AU160" s="265" t="s">
        <v>89</v>
      </c>
      <c r="AV160" s="13" t="s">
        <v>89</v>
      </c>
      <c r="AW160" s="13" t="s">
        <v>4</v>
      </c>
      <c r="AX160" s="13" t="s">
        <v>87</v>
      </c>
      <c r="AY160" s="265" t="s">
        <v>125</v>
      </c>
    </row>
    <row r="161" s="12" customFormat="1" ht="22.8" customHeight="1">
      <c r="A161" s="12"/>
      <c r="B161" s="221"/>
      <c r="C161" s="222"/>
      <c r="D161" s="223" t="s">
        <v>78</v>
      </c>
      <c r="E161" s="235" t="s">
        <v>154</v>
      </c>
      <c r="F161" s="235" t="s">
        <v>1915</v>
      </c>
      <c r="G161" s="222"/>
      <c r="H161" s="222"/>
      <c r="I161" s="225"/>
      <c r="J161" s="236">
        <f>BK161</f>
        <v>0</v>
      </c>
      <c r="K161" s="222"/>
      <c r="L161" s="227"/>
      <c r="M161" s="228"/>
      <c r="N161" s="229"/>
      <c r="O161" s="229"/>
      <c r="P161" s="230">
        <f>SUM(P162:P188)</f>
        <v>0</v>
      </c>
      <c r="Q161" s="229"/>
      <c r="R161" s="230">
        <f>SUM(R162:R188)</f>
        <v>130.18826000000001</v>
      </c>
      <c r="S161" s="229"/>
      <c r="T161" s="231">
        <f>SUM(T162:T188)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2" t="s">
        <v>87</v>
      </c>
      <c r="AT161" s="233" t="s">
        <v>78</v>
      </c>
      <c r="AU161" s="233" t="s">
        <v>87</v>
      </c>
      <c r="AY161" s="232" t="s">
        <v>125</v>
      </c>
      <c r="BK161" s="234">
        <f>SUM(BK162:BK188)</f>
        <v>0</v>
      </c>
    </row>
    <row r="162" s="2" customFormat="1" ht="16.5" customHeight="1">
      <c r="A162" s="39"/>
      <c r="B162" s="40"/>
      <c r="C162" s="237" t="s">
        <v>279</v>
      </c>
      <c r="D162" s="237" t="s">
        <v>128</v>
      </c>
      <c r="E162" s="238" t="s">
        <v>1916</v>
      </c>
      <c r="F162" s="239" t="s">
        <v>1917</v>
      </c>
      <c r="G162" s="240" t="s">
        <v>316</v>
      </c>
      <c r="H162" s="241">
        <v>164</v>
      </c>
      <c r="I162" s="242"/>
      <c r="J162" s="243">
        <f>ROUND(I162*H162,2)</f>
        <v>0</v>
      </c>
      <c r="K162" s="244"/>
      <c r="L162" s="45"/>
      <c r="M162" s="245" t="s">
        <v>1</v>
      </c>
      <c r="N162" s="246" t="s">
        <v>44</v>
      </c>
      <c r="O162" s="92"/>
      <c r="P162" s="247">
        <f>O162*H162</f>
        <v>0</v>
      </c>
      <c r="Q162" s="247">
        <v>0</v>
      </c>
      <c r="R162" s="247">
        <f>Q162*H162</f>
        <v>0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132</v>
      </c>
      <c r="AT162" s="249" t="s">
        <v>128</v>
      </c>
      <c r="AU162" s="249" t="s">
        <v>89</v>
      </c>
      <c r="AY162" s="18" t="s">
        <v>125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87</v>
      </c>
      <c r="BK162" s="250">
        <f>ROUND(I162*H162,2)</f>
        <v>0</v>
      </c>
      <c r="BL162" s="18" t="s">
        <v>132</v>
      </c>
      <c r="BM162" s="249" t="s">
        <v>1918</v>
      </c>
    </row>
    <row r="163" s="2" customFormat="1">
      <c r="A163" s="39"/>
      <c r="B163" s="40"/>
      <c r="C163" s="41"/>
      <c r="D163" s="251" t="s">
        <v>134</v>
      </c>
      <c r="E163" s="41"/>
      <c r="F163" s="252" t="s">
        <v>1919</v>
      </c>
      <c r="G163" s="41"/>
      <c r="H163" s="41"/>
      <c r="I163" s="145"/>
      <c r="J163" s="41"/>
      <c r="K163" s="41"/>
      <c r="L163" s="45"/>
      <c r="M163" s="253"/>
      <c r="N163" s="25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134</v>
      </c>
      <c r="AU163" s="18" t="s">
        <v>89</v>
      </c>
    </row>
    <row r="164" s="2" customFormat="1" ht="16.5" customHeight="1">
      <c r="A164" s="39"/>
      <c r="B164" s="40"/>
      <c r="C164" s="237" t="s">
        <v>287</v>
      </c>
      <c r="D164" s="237" t="s">
        <v>128</v>
      </c>
      <c r="E164" s="238" t="s">
        <v>1920</v>
      </c>
      <c r="F164" s="239" t="s">
        <v>1921</v>
      </c>
      <c r="G164" s="240" t="s">
        <v>316</v>
      </c>
      <c r="H164" s="241">
        <v>674</v>
      </c>
      <c r="I164" s="242"/>
      <c r="J164" s="243">
        <f>ROUND(I164*H164,2)</f>
        <v>0</v>
      </c>
      <c r="K164" s="244"/>
      <c r="L164" s="45"/>
      <c r="M164" s="245" t="s">
        <v>1</v>
      </c>
      <c r="N164" s="246" t="s">
        <v>44</v>
      </c>
      <c r="O164" s="92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9" t="s">
        <v>132</v>
      </c>
      <c r="AT164" s="249" t="s">
        <v>128</v>
      </c>
      <c r="AU164" s="249" t="s">
        <v>89</v>
      </c>
      <c r="AY164" s="18" t="s">
        <v>125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8" t="s">
        <v>87</v>
      </c>
      <c r="BK164" s="250">
        <f>ROUND(I164*H164,2)</f>
        <v>0</v>
      </c>
      <c r="BL164" s="18" t="s">
        <v>132</v>
      </c>
      <c r="BM164" s="249" t="s">
        <v>1922</v>
      </c>
    </row>
    <row r="165" s="2" customFormat="1">
      <c r="A165" s="39"/>
      <c r="B165" s="40"/>
      <c r="C165" s="41"/>
      <c r="D165" s="251" t="s">
        <v>134</v>
      </c>
      <c r="E165" s="41"/>
      <c r="F165" s="252" t="s">
        <v>1923</v>
      </c>
      <c r="G165" s="41"/>
      <c r="H165" s="41"/>
      <c r="I165" s="145"/>
      <c r="J165" s="41"/>
      <c r="K165" s="41"/>
      <c r="L165" s="45"/>
      <c r="M165" s="253"/>
      <c r="N165" s="25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134</v>
      </c>
      <c r="AU165" s="18" t="s">
        <v>89</v>
      </c>
    </row>
    <row r="166" s="13" customFormat="1">
      <c r="A166" s="13"/>
      <c r="B166" s="255"/>
      <c r="C166" s="256"/>
      <c r="D166" s="251" t="s">
        <v>136</v>
      </c>
      <c r="E166" s="257" t="s">
        <v>1</v>
      </c>
      <c r="F166" s="258" t="s">
        <v>1924</v>
      </c>
      <c r="G166" s="256"/>
      <c r="H166" s="259">
        <v>674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5" t="s">
        <v>136</v>
      </c>
      <c r="AU166" s="265" t="s">
        <v>89</v>
      </c>
      <c r="AV166" s="13" t="s">
        <v>89</v>
      </c>
      <c r="AW166" s="13" t="s">
        <v>34</v>
      </c>
      <c r="AX166" s="13" t="s">
        <v>87</v>
      </c>
      <c r="AY166" s="265" t="s">
        <v>125</v>
      </c>
    </row>
    <row r="167" s="2" customFormat="1" ht="21.75" customHeight="1">
      <c r="A167" s="39"/>
      <c r="B167" s="40"/>
      <c r="C167" s="237" t="s">
        <v>294</v>
      </c>
      <c r="D167" s="237" t="s">
        <v>128</v>
      </c>
      <c r="E167" s="238" t="s">
        <v>1925</v>
      </c>
      <c r="F167" s="239" t="s">
        <v>1926</v>
      </c>
      <c r="G167" s="240" t="s">
        <v>316</v>
      </c>
      <c r="H167" s="241">
        <v>367</v>
      </c>
      <c r="I167" s="242"/>
      <c r="J167" s="243">
        <f>ROUND(I167*H167,2)</f>
        <v>0</v>
      </c>
      <c r="K167" s="244"/>
      <c r="L167" s="45"/>
      <c r="M167" s="245" t="s">
        <v>1</v>
      </c>
      <c r="N167" s="246" t="s">
        <v>44</v>
      </c>
      <c r="O167" s="92"/>
      <c r="P167" s="247">
        <f>O167*H167</f>
        <v>0</v>
      </c>
      <c r="Q167" s="247">
        <v>0</v>
      </c>
      <c r="R167" s="247">
        <f>Q167*H167</f>
        <v>0</v>
      </c>
      <c r="S167" s="247">
        <v>0</v>
      </c>
      <c r="T167" s="24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9" t="s">
        <v>132</v>
      </c>
      <c r="AT167" s="249" t="s">
        <v>128</v>
      </c>
      <c r="AU167" s="249" t="s">
        <v>89</v>
      </c>
      <c r="AY167" s="18" t="s">
        <v>125</v>
      </c>
      <c r="BE167" s="250">
        <f>IF(N167="základní",J167,0)</f>
        <v>0</v>
      </c>
      <c r="BF167" s="250">
        <f>IF(N167="snížená",J167,0)</f>
        <v>0</v>
      </c>
      <c r="BG167" s="250">
        <f>IF(N167="zákl. přenesená",J167,0)</f>
        <v>0</v>
      </c>
      <c r="BH167" s="250">
        <f>IF(N167="sníž. přenesená",J167,0)</f>
        <v>0</v>
      </c>
      <c r="BI167" s="250">
        <f>IF(N167="nulová",J167,0)</f>
        <v>0</v>
      </c>
      <c r="BJ167" s="18" t="s">
        <v>87</v>
      </c>
      <c r="BK167" s="250">
        <f>ROUND(I167*H167,2)</f>
        <v>0</v>
      </c>
      <c r="BL167" s="18" t="s">
        <v>132</v>
      </c>
      <c r="BM167" s="249" t="s">
        <v>1927</v>
      </c>
    </row>
    <row r="168" s="2" customFormat="1">
      <c r="A168" s="39"/>
      <c r="B168" s="40"/>
      <c r="C168" s="41"/>
      <c r="D168" s="251" t="s">
        <v>134</v>
      </c>
      <c r="E168" s="41"/>
      <c r="F168" s="252" t="s">
        <v>1928</v>
      </c>
      <c r="G168" s="41"/>
      <c r="H168" s="41"/>
      <c r="I168" s="145"/>
      <c r="J168" s="41"/>
      <c r="K168" s="41"/>
      <c r="L168" s="45"/>
      <c r="M168" s="253"/>
      <c r="N168" s="25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89</v>
      </c>
    </row>
    <row r="169" s="13" customFormat="1">
      <c r="A169" s="13"/>
      <c r="B169" s="255"/>
      <c r="C169" s="256"/>
      <c r="D169" s="251" t="s">
        <v>136</v>
      </c>
      <c r="E169" s="257" t="s">
        <v>1</v>
      </c>
      <c r="F169" s="258" t="s">
        <v>1929</v>
      </c>
      <c r="G169" s="256"/>
      <c r="H169" s="259">
        <v>367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5" t="s">
        <v>136</v>
      </c>
      <c r="AU169" s="265" t="s">
        <v>89</v>
      </c>
      <c r="AV169" s="13" t="s">
        <v>89</v>
      </c>
      <c r="AW169" s="13" t="s">
        <v>34</v>
      </c>
      <c r="AX169" s="13" t="s">
        <v>87</v>
      </c>
      <c r="AY169" s="265" t="s">
        <v>125</v>
      </c>
    </row>
    <row r="170" s="2" customFormat="1" ht="21.75" customHeight="1">
      <c r="A170" s="39"/>
      <c r="B170" s="40"/>
      <c r="C170" s="237" t="s">
        <v>301</v>
      </c>
      <c r="D170" s="237" t="s">
        <v>128</v>
      </c>
      <c r="E170" s="238" t="s">
        <v>1930</v>
      </c>
      <c r="F170" s="239" t="s">
        <v>1931</v>
      </c>
      <c r="G170" s="240" t="s">
        <v>316</v>
      </c>
      <c r="H170" s="241">
        <v>164</v>
      </c>
      <c r="I170" s="242"/>
      <c r="J170" s="243">
        <f>ROUND(I170*H170,2)</f>
        <v>0</v>
      </c>
      <c r="K170" s="244"/>
      <c r="L170" s="45"/>
      <c r="M170" s="245" t="s">
        <v>1</v>
      </c>
      <c r="N170" s="246" t="s">
        <v>44</v>
      </c>
      <c r="O170" s="92"/>
      <c r="P170" s="247">
        <f>O170*H170</f>
        <v>0</v>
      </c>
      <c r="Q170" s="247">
        <v>0</v>
      </c>
      <c r="R170" s="247">
        <f>Q170*H170</f>
        <v>0</v>
      </c>
      <c r="S170" s="247">
        <v>0</v>
      </c>
      <c r="T170" s="24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9" t="s">
        <v>132</v>
      </c>
      <c r="AT170" s="249" t="s">
        <v>128</v>
      </c>
      <c r="AU170" s="249" t="s">
        <v>89</v>
      </c>
      <c r="AY170" s="18" t="s">
        <v>125</v>
      </c>
      <c r="BE170" s="250">
        <f>IF(N170="základní",J170,0)</f>
        <v>0</v>
      </c>
      <c r="BF170" s="250">
        <f>IF(N170="snížená",J170,0)</f>
        <v>0</v>
      </c>
      <c r="BG170" s="250">
        <f>IF(N170="zákl. přenesená",J170,0)</f>
        <v>0</v>
      </c>
      <c r="BH170" s="250">
        <f>IF(N170="sníž. přenesená",J170,0)</f>
        <v>0</v>
      </c>
      <c r="BI170" s="250">
        <f>IF(N170="nulová",J170,0)</f>
        <v>0</v>
      </c>
      <c r="BJ170" s="18" t="s">
        <v>87</v>
      </c>
      <c r="BK170" s="250">
        <f>ROUND(I170*H170,2)</f>
        <v>0</v>
      </c>
      <c r="BL170" s="18" t="s">
        <v>132</v>
      </c>
      <c r="BM170" s="249" t="s">
        <v>1932</v>
      </c>
    </row>
    <row r="171" s="2" customFormat="1">
      <c r="A171" s="39"/>
      <c r="B171" s="40"/>
      <c r="C171" s="41"/>
      <c r="D171" s="251" t="s">
        <v>134</v>
      </c>
      <c r="E171" s="41"/>
      <c r="F171" s="252" t="s">
        <v>1933</v>
      </c>
      <c r="G171" s="41"/>
      <c r="H171" s="41"/>
      <c r="I171" s="145"/>
      <c r="J171" s="41"/>
      <c r="K171" s="41"/>
      <c r="L171" s="45"/>
      <c r="M171" s="253"/>
      <c r="N171" s="25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134</v>
      </c>
      <c r="AU171" s="18" t="s">
        <v>89</v>
      </c>
    </row>
    <row r="172" s="2" customFormat="1" ht="16.5" customHeight="1">
      <c r="A172" s="39"/>
      <c r="B172" s="40"/>
      <c r="C172" s="237" t="s">
        <v>8</v>
      </c>
      <c r="D172" s="237" t="s">
        <v>128</v>
      </c>
      <c r="E172" s="238" t="s">
        <v>1934</v>
      </c>
      <c r="F172" s="239" t="s">
        <v>1935</v>
      </c>
      <c r="G172" s="240" t="s">
        <v>316</v>
      </c>
      <c r="H172" s="241">
        <v>531</v>
      </c>
      <c r="I172" s="242"/>
      <c r="J172" s="243">
        <f>ROUND(I172*H172,2)</f>
        <v>0</v>
      </c>
      <c r="K172" s="244"/>
      <c r="L172" s="45"/>
      <c r="M172" s="245" t="s">
        <v>1</v>
      </c>
      <c r="N172" s="246" t="s">
        <v>44</v>
      </c>
      <c r="O172" s="92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132</v>
      </c>
      <c r="AT172" s="249" t="s">
        <v>128</v>
      </c>
      <c r="AU172" s="249" t="s">
        <v>89</v>
      </c>
      <c r="AY172" s="18" t="s">
        <v>125</v>
      </c>
      <c r="BE172" s="250">
        <f>IF(N172="základní",J172,0)</f>
        <v>0</v>
      </c>
      <c r="BF172" s="250">
        <f>IF(N172="snížená",J172,0)</f>
        <v>0</v>
      </c>
      <c r="BG172" s="250">
        <f>IF(N172="zákl. přenesená",J172,0)</f>
        <v>0</v>
      </c>
      <c r="BH172" s="250">
        <f>IF(N172="sníž. přenesená",J172,0)</f>
        <v>0</v>
      </c>
      <c r="BI172" s="250">
        <f>IF(N172="nulová",J172,0)</f>
        <v>0</v>
      </c>
      <c r="BJ172" s="18" t="s">
        <v>87</v>
      </c>
      <c r="BK172" s="250">
        <f>ROUND(I172*H172,2)</f>
        <v>0</v>
      </c>
      <c r="BL172" s="18" t="s">
        <v>132</v>
      </c>
      <c r="BM172" s="249" t="s">
        <v>1936</v>
      </c>
    </row>
    <row r="173" s="2" customFormat="1">
      <c r="A173" s="39"/>
      <c r="B173" s="40"/>
      <c r="C173" s="41"/>
      <c r="D173" s="251" t="s">
        <v>134</v>
      </c>
      <c r="E173" s="41"/>
      <c r="F173" s="252" t="s">
        <v>1937</v>
      </c>
      <c r="G173" s="41"/>
      <c r="H173" s="41"/>
      <c r="I173" s="145"/>
      <c r="J173" s="41"/>
      <c r="K173" s="41"/>
      <c r="L173" s="45"/>
      <c r="M173" s="253"/>
      <c r="N173" s="25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134</v>
      </c>
      <c r="AU173" s="18" t="s">
        <v>89</v>
      </c>
    </row>
    <row r="174" s="13" customFormat="1">
      <c r="A174" s="13"/>
      <c r="B174" s="255"/>
      <c r="C174" s="256"/>
      <c r="D174" s="251" t="s">
        <v>136</v>
      </c>
      <c r="E174" s="257" t="s">
        <v>1</v>
      </c>
      <c r="F174" s="258" t="s">
        <v>1938</v>
      </c>
      <c r="G174" s="256"/>
      <c r="H174" s="259">
        <v>531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5" t="s">
        <v>136</v>
      </c>
      <c r="AU174" s="265" t="s">
        <v>89</v>
      </c>
      <c r="AV174" s="13" t="s">
        <v>89</v>
      </c>
      <c r="AW174" s="13" t="s">
        <v>34</v>
      </c>
      <c r="AX174" s="13" t="s">
        <v>87</v>
      </c>
      <c r="AY174" s="265" t="s">
        <v>125</v>
      </c>
    </row>
    <row r="175" s="2" customFormat="1" ht="16.5" customHeight="1">
      <c r="A175" s="39"/>
      <c r="B175" s="40"/>
      <c r="C175" s="237" t="s">
        <v>322</v>
      </c>
      <c r="D175" s="237" t="s">
        <v>128</v>
      </c>
      <c r="E175" s="238" t="s">
        <v>1939</v>
      </c>
      <c r="F175" s="239" t="s">
        <v>1940</v>
      </c>
      <c r="G175" s="240" t="s">
        <v>316</v>
      </c>
      <c r="H175" s="241">
        <v>674</v>
      </c>
      <c r="I175" s="242"/>
      <c r="J175" s="243">
        <f>ROUND(I175*H175,2)</f>
        <v>0</v>
      </c>
      <c r="K175" s="244"/>
      <c r="L175" s="45"/>
      <c r="M175" s="245" t="s">
        <v>1</v>
      </c>
      <c r="N175" s="246" t="s">
        <v>44</v>
      </c>
      <c r="O175" s="92"/>
      <c r="P175" s="247">
        <f>O175*H175</f>
        <v>0</v>
      </c>
      <c r="Q175" s="247">
        <v>0</v>
      </c>
      <c r="R175" s="247">
        <f>Q175*H175</f>
        <v>0</v>
      </c>
      <c r="S175" s="247">
        <v>0</v>
      </c>
      <c r="T175" s="24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9" t="s">
        <v>132</v>
      </c>
      <c r="AT175" s="249" t="s">
        <v>128</v>
      </c>
      <c r="AU175" s="249" t="s">
        <v>89</v>
      </c>
      <c r="AY175" s="18" t="s">
        <v>125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8" t="s">
        <v>87</v>
      </c>
      <c r="BK175" s="250">
        <f>ROUND(I175*H175,2)</f>
        <v>0</v>
      </c>
      <c r="BL175" s="18" t="s">
        <v>132</v>
      </c>
      <c r="BM175" s="249" t="s">
        <v>1941</v>
      </c>
    </row>
    <row r="176" s="2" customFormat="1">
      <c r="A176" s="39"/>
      <c r="B176" s="40"/>
      <c r="C176" s="41"/>
      <c r="D176" s="251" t="s">
        <v>134</v>
      </c>
      <c r="E176" s="41"/>
      <c r="F176" s="252" t="s">
        <v>1942</v>
      </c>
      <c r="G176" s="41"/>
      <c r="H176" s="41"/>
      <c r="I176" s="145"/>
      <c r="J176" s="41"/>
      <c r="K176" s="41"/>
      <c r="L176" s="45"/>
      <c r="M176" s="253"/>
      <c r="N176" s="25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89</v>
      </c>
    </row>
    <row r="177" s="13" customFormat="1">
      <c r="A177" s="13"/>
      <c r="B177" s="255"/>
      <c r="C177" s="256"/>
      <c r="D177" s="251" t="s">
        <v>136</v>
      </c>
      <c r="E177" s="257" t="s">
        <v>1</v>
      </c>
      <c r="F177" s="258" t="s">
        <v>1924</v>
      </c>
      <c r="G177" s="256"/>
      <c r="H177" s="259">
        <v>674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5" t="s">
        <v>136</v>
      </c>
      <c r="AU177" s="265" t="s">
        <v>89</v>
      </c>
      <c r="AV177" s="13" t="s">
        <v>89</v>
      </c>
      <c r="AW177" s="13" t="s">
        <v>34</v>
      </c>
      <c r="AX177" s="13" t="s">
        <v>87</v>
      </c>
      <c r="AY177" s="265" t="s">
        <v>125</v>
      </c>
    </row>
    <row r="178" s="2" customFormat="1" ht="21.75" customHeight="1">
      <c r="A178" s="39"/>
      <c r="B178" s="40"/>
      <c r="C178" s="237" t="s">
        <v>328</v>
      </c>
      <c r="D178" s="237" t="s">
        <v>128</v>
      </c>
      <c r="E178" s="238" t="s">
        <v>1943</v>
      </c>
      <c r="F178" s="239" t="s">
        <v>1944</v>
      </c>
      <c r="G178" s="240" t="s">
        <v>316</v>
      </c>
      <c r="H178" s="241">
        <v>164</v>
      </c>
      <c r="I178" s="242"/>
      <c r="J178" s="243">
        <f>ROUND(I178*H178,2)</f>
        <v>0</v>
      </c>
      <c r="K178" s="244"/>
      <c r="L178" s="45"/>
      <c r="M178" s="245" t="s">
        <v>1</v>
      </c>
      <c r="N178" s="246" t="s">
        <v>44</v>
      </c>
      <c r="O178" s="92"/>
      <c r="P178" s="247">
        <f>O178*H178</f>
        <v>0</v>
      </c>
      <c r="Q178" s="247">
        <v>0.084250000000000005</v>
      </c>
      <c r="R178" s="247">
        <f>Q178*H178</f>
        <v>13.817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132</v>
      </c>
      <c r="AT178" s="249" t="s">
        <v>128</v>
      </c>
      <c r="AU178" s="249" t="s">
        <v>89</v>
      </c>
      <c r="AY178" s="18" t="s">
        <v>125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87</v>
      </c>
      <c r="BK178" s="250">
        <f>ROUND(I178*H178,2)</f>
        <v>0</v>
      </c>
      <c r="BL178" s="18" t="s">
        <v>132</v>
      </c>
      <c r="BM178" s="249" t="s">
        <v>1945</v>
      </c>
    </row>
    <row r="179" s="2" customFormat="1">
      <c r="A179" s="39"/>
      <c r="B179" s="40"/>
      <c r="C179" s="41"/>
      <c r="D179" s="251" t="s">
        <v>134</v>
      </c>
      <c r="E179" s="41"/>
      <c r="F179" s="252" t="s">
        <v>1946</v>
      </c>
      <c r="G179" s="41"/>
      <c r="H179" s="41"/>
      <c r="I179" s="145"/>
      <c r="J179" s="41"/>
      <c r="K179" s="41"/>
      <c r="L179" s="45"/>
      <c r="M179" s="253"/>
      <c r="N179" s="25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134</v>
      </c>
      <c r="AU179" s="18" t="s">
        <v>89</v>
      </c>
    </row>
    <row r="180" s="2" customFormat="1" ht="16.5" customHeight="1">
      <c r="A180" s="39"/>
      <c r="B180" s="40"/>
      <c r="C180" s="292" t="s">
        <v>339</v>
      </c>
      <c r="D180" s="292" t="s">
        <v>263</v>
      </c>
      <c r="E180" s="293" t="s">
        <v>1947</v>
      </c>
      <c r="F180" s="294" t="s">
        <v>1948</v>
      </c>
      <c r="G180" s="295" t="s">
        <v>316</v>
      </c>
      <c r="H180" s="296">
        <v>172.19999999999999</v>
      </c>
      <c r="I180" s="297"/>
      <c r="J180" s="298">
        <f>ROUND(I180*H180,2)</f>
        <v>0</v>
      </c>
      <c r="K180" s="299"/>
      <c r="L180" s="300"/>
      <c r="M180" s="301" t="s">
        <v>1</v>
      </c>
      <c r="N180" s="302" t="s">
        <v>44</v>
      </c>
      <c r="O180" s="92"/>
      <c r="P180" s="247">
        <f>O180*H180</f>
        <v>0</v>
      </c>
      <c r="Q180" s="247">
        <v>0.13100000000000001</v>
      </c>
      <c r="R180" s="247">
        <f>Q180*H180</f>
        <v>22.558199999999999</v>
      </c>
      <c r="S180" s="247">
        <v>0</v>
      </c>
      <c r="T180" s="24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174</v>
      </c>
      <c r="AT180" s="249" t="s">
        <v>263</v>
      </c>
      <c r="AU180" s="249" t="s">
        <v>89</v>
      </c>
      <c r="AY180" s="18" t="s">
        <v>125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8" t="s">
        <v>87</v>
      </c>
      <c r="BK180" s="250">
        <f>ROUND(I180*H180,2)</f>
        <v>0</v>
      </c>
      <c r="BL180" s="18" t="s">
        <v>132</v>
      </c>
      <c r="BM180" s="249" t="s">
        <v>1949</v>
      </c>
    </row>
    <row r="181" s="2" customFormat="1">
      <c r="A181" s="39"/>
      <c r="B181" s="40"/>
      <c r="C181" s="41"/>
      <c r="D181" s="251" t="s">
        <v>134</v>
      </c>
      <c r="E181" s="41"/>
      <c r="F181" s="252" t="s">
        <v>1948</v>
      </c>
      <c r="G181" s="41"/>
      <c r="H181" s="41"/>
      <c r="I181" s="145"/>
      <c r="J181" s="41"/>
      <c r="K181" s="41"/>
      <c r="L181" s="45"/>
      <c r="M181" s="253"/>
      <c r="N181" s="25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134</v>
      </c>
      <c r="AU181" s="18" t="s">
        <v>89</v>
      </c>
    </row>
    <row r="182" s="13" customFormat="1">
      <c r="A182" s="13"/>
      <c r="B182" s="255"/>
      <c r="C182" s="256"/>
      <c r="D182" s="251" t="s">
        <v>136</v>
      </c>
      <c r="E182" s="257" t="s">
        <v>1</v>
      </c>
      <c r="F182" s="258" t="s">
        <v>1950</v>
      </c>
      <c r="G182" s="256"/>
      <c r="H182" s="259">
        <v>164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5" t="s">
        <v>136</v>
      </c>
      <c r="AU182" s="265" t="s">
        <v>89</v>
      </c>
      <c r="AV182" s="13" t="s">
        <v>89</v>
      </c>
      <c r="AW182" s="13" t="s">
        <v>34</v>
      </c>
      <c r="AX182" s="13" t="s">
        <v>87</v>
      </c>
      <c r="AY182" s="265" t="s">
        <v>125</v>
      </c>
    </row>
    <row r="183" s="13" customFormat="1">
      <c r="A183" s="13"/>
      <c r="B183" s="255"/>
      <c r="C183" s="256"/>
      <c r="D183" s="251" t="s">
        <v>136</v>
      </c>
      <c r="E183" s="256"/>
      <c r="F183" s="258" t="s">
        <v>1951</v>
      </c>
      <c r="G183" s="256"/>
      <c r="H183" s="259">
        <v>172.19999999999999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5" t="s">
        <v>136</v>
      </c>
      <c r="AU183" s="265" t="s">
        <v>89</v>
      </c>
      <c r="AV183" s="13" t="s">
        <v>89</v>
      </c>
      <c r="AW183" s="13" t="s">
        <v>4</v>
      </c>
      <c r="AX183" s="13" t="s">
        <v>87</v>
      </c>
      <c r="AY183" s="265" t="s">
        <v>125</v>
      </c>
    </row>
    <row r="184" s="2" customFormat="1" ht="21.75" customHeight="1">
      <c r="A184" s="39"/>
      <c r="B184" s="40"/>
      <c r="C184" s="237" t="s">
        <v>347</v>
      </c>
      <c r="D184" s="237" t="s">
        <v>128</v>
      </c>
      <c r="E184" s="238" t="s">
        <v>1952</v>
      </c>
      <c r="F184" s="239" t="s">
        <v>1953</v>
      </c>
      <c r="G184" s="240" t="s">
        <v>316</v>
      </c>
      <c r="H184" s="241">
        <v>307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44</v>
      </c>
      <c r="O184" s="92"/>
      <c r="P184" s="247">
        <f>O184*H184</f>
        <v>0</v>
      </c>
      <c r="Q184" s="247">
        <v>0.10503</v>
      </c>
      <c r="R184" s="247">
        <f>Q184*H184</f>
        <v>32.244210000000002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132</v>
      </c>
      <c r="AT184" s="249" t="s">
        <v>128</v>
      </c>
      <c r="AU184" s="249" t="s">
        <v>89</v>
      </c>
      <c r="AY184" s="18" t="s">
        <v>125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87</v>
      </c>
      <c r="BK184" s="250">
        <f>ROUND(I184*H184,2)</f>
        <v>0</v>
      </c>
      <c r="BL184" s="18" t="s">
        <v>132</v>
      </c>
      <c r="BM184" s="249" t="s">
        <v>1954</v>
      </c>
    </row>
    <row r="185" s="2" customFormat="1">
      <c r="A185" s="39"/>
      <c r="B185" s="40"/>
      <c r="C185" s="41"/>
      <c r="D185" s="251" t="s">
        <v>134</v>
      </c>
      <c r="E185" s="41"/>
      <c r="F185" s="252" t="s">
        <v>1955</v>
      </c>
      <c r="G185" s="41"/>
      <c r="H185" s="41"/>
      <c r="I185" s="145"/>
      <c r="J185" s="41"/>
      <c r="K185" s="41"/>
      <c r="L185" s="45"/>
      <c r="M185" s="253"/>
      <c r="N185" s="25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134</v>
      </c>
      <c r="AU185" s="18" t="s">
        <v>89</v>
      </c>
    </row>
    <row r="186" s="2" customFormat="1" ht="16.5" customHeight="1">
      <c r="A186" s="39"/>
      <c r="B186" s="40"/>
      <c r="C186" s="292" t="s">
        <v>355</v>
      </c>
      <c r="D186" s="292" t="s">
        <v>263</v>
      </c>
      <c r="E186" s="293" t="s">
        <v>1956</v>
      </c>
      <c r="F186" s="294" t="s">
        <v>1957</v>
      </c>
      <c r="G186" s="295" t="s">
        <v>316</v>
      </c>
      <c r="H186" s="296">
        <v>322.35000000000002</v>
      </c>
      <c r="I186" s="297"/>
      <c r="J186" s="298">
        <f>ROUND(I186*H186,2)</f>
        <v>0</v>
      </c>
      <c r="K186" s="299"/>
      <c r="L186" s="300"/>
      <c r="M186" s="301" t="s">
        <v>1</v>
      </c>
      <c r="N186" s="302" t="s">
        <v>44</v>
      </c>
      <c r="O186" s="92"/>
      <c r="P186" s="247">
        <f>O186*H186</f>
        <v>0</v>
      </c>
      <c r="Q186" s="247">
        <v>0.191</v>
      </c>
      <c r="R186" s="247">
        <f>Q186*H186</f>
        <v>61.568850000000005</v>
      </c>
      <c r="S186" s="247">
        <v>0</v>
      </c>
      <c r="T186" s="24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9" t="s">
        <v>174</v>
      </c>
      <c r="AT186" s="249" t="s">
        <v>263</v>
      </c>
      <c r="AU186" s="249" t="s">
        <v>89</v>
      </c>
      <c r="AY186" s="18" t="s">
        <v>125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8" t="s">
        <v>87</v>
      </c>
      <c r="BK186" s="250">
        <f>ROUND(I186*H186,2)</f>
        <v>0</v>
      </c>
      <c r="BL186" s="18" t="s">
        <v>132</v>
      </c>
      <c r="BM186" s="249" t="s">
        <v>1958</v>
      </c>
    </row>
    <row r="187" s="2" customFormat="1">
      <c r="A187" s="39"/>
      <c r="B187" s="40"/>
      <c r="C187" s="41"/>
      <c r="D187" s="251" t="s">
        <v>134</v>
      </c>
      <c r="E187" s="41"/>
      <c r="F187" s="252" t="s">
        <v>1957</v>
      </c>
      <c r="G187" s="41"/>
      <c r="H187" s="41"/>
      <c r="I187" s="145"/>
      <c r="J187" s="41"/>
      <c r="K187" s="41"/>
      <c r="L187" s="45"/>
      <c r="M187" s="253"/>
      <c r="N187" s="25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134</v>
      </c>
      <c r="AU187" s="18" t="s">
        <v>89</v>
      </c>
    </row>
    <row r="188" s="13" customFormat="1">
      <c r="A188" s="13"/>
      <c r="B188" s="255"/>
      <c r="C188" s="256"/>
      <c r="D188" s="251" t="s">
        <v>136</v>
      </c>
      <c r="E188" s="256"/>
      <c r="F188" s="258" t="s">
        <v>1959</v>
      </c>
      <c r="G188" s="256"/>
      <c r="H188" s="259">
        <v>322.35000000000002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5" t="s">
        <v>136</v>
      </c>
      <c r="AU188" s="265" t="s">
        <v>89</v>
      </c>
      <c r="AV188" s="13" t="s">
        <v>89</v>
      </c>
      <c r="AW188" s="13" t="s">
        <v>4</v>
      </c>
      <c r="AX188" s="13" t="s">
        <v>87</v>
      </c>
      <c r="AY188" s="265" t="s">
        <v>125</v>
      </c>
    </row>
    <row r="189" s="12" customFormat="1" ht="22.8" customHeight="1">
      <c r="A189" s="12"/>
      <c r="B189" s="221"/>
      <c r="C189" s="222"/>
      <c r="D189" s="223" t="s">
        <v>78</v>
      </c>
      <c r="E189" s="235" t="s">
        <v>159</v>
      </c>
      <c r="F189" s="235" t="s">
        <v>639</v>
      </c>
      <c r="G189" s="222"/>
      <c r="H189" s="222"/>
      <c r="I189" s="225"/>
      <c r="J189" s="236">
        <f>BK189</f>
        <v>0</v>
      </c>
      <c r="K189" s="222"/>
      <c r="L189" s="227"/>
      <c r="M189" s="228"/>
      <c r="N189" s="229"/>
      <c r="O189" s="229"/>
      <c r="P189" s="230">
        <f>SUM(P190:P193)</f>
        <v>0</v>
      </c>
      <c r="Q189" s="229"/>
      <c r="R189" s="230">
        <f>SUM(R190:R193)</f>
        <v>5.2286000000000001</v>
      </c>
      <c r="S189" s="229"/>
      <c r="T189" s="231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2" t="s">
        <v>87</v>
      </c>
      <c r="AT189" s="233" t="s">
        <v>78</v>
      </c>
      <c r="AU189" s="233" t="s">
        <v>87</v>
      </c>
      <c r="AY189" s="232" t="s">
        <v>125</v>
      </c>
      <c r="BK189" s="234">
        <f>SUM(BK190:BK193)</f>
        <v>0</v>
      </c>
    </row>
    <row r="190" s="2" customFormat="1" ht="16.5" customHeight="1">
      <c r="A190" s="39"/>
      <c r="B190" s="40"/>
      <c r="C190" s="237" t="s">
        <v>7</v>
      </c>
      <c r="D190" s="237" t="s">
        <v>128</v>
      </c>
      <c r="E190" s="238" t="s">
        <v>1960</v>
      </c>
      <c r="F190" s="239" t="s">
        <v>1961</v>
      </c>
      <c r="G190" s="240" t="s">
        <v>316</v>
      </c>
      <c r="H190" s="241">
        <v>10</v>
      </c>
      <c r="I190" s="242"/>
      <c r="J190" s="243">
        <f>ROUND(I190*H190,2)</f>
        <v>0</v>
      </c>
      <c r="K190" s="244"/>
      <c r="L190" s="45"/>
      <c r="M190" s="245" t="s">
        <v>1</v>
      </c>
      <c r="N190" s="246" t="s">
        <v>44</v>
      </c>
      <c r="O190" s="92"/>
      <c r="P190" s="247">
        <f>O190*H190</f>
        <v>0</v>
      </c>
      <c r="Q190" s="247">
        <v>0.11022</v>
      </c>
      <c r="R190" s="247">
        <f>Q190*H190</f>
        <v>1.1022000000000001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132</v>
      </c>
      <c r="AT190" s="249" t="s">
        <v>128</v>
      </c>
      <c r="AU190" s="249" t="s">
        <v>89</v>
      </c>
      <c r="AY190" s="18" t="s">
        <v>125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87</v>
      </c>
      <c r="BK190" s="250">
        <f>ROUND(I190*H190,2)</f>
        <v>0</v>
      </c>
      <c r="BL190" s="18" t="s">
        <v>132</v>
      </c>
      <c r="BM190" s="249" t="s">
        <v>1962</v>
      </c>
    </row>
    <row r="191" s="2" customFormat="1">
      <c r="A191" s="39"/>
      <c r="B191" s="40"/>
      <c r="C191" s="41"/>
      <c r="D191" s="251" t="s">
        <v>134</v>
      </c>
      <c r="E191" s="41"/>
      <c r="F191" s="252" t="s">
        <v>1963</v>
      </c>
      <c r="G191" s="41"/>
      <c r="H191" s="41"/>
      <c r="I191" s="145"/>
      <c r="J191" s="41"/>
      <c r="K191" s="41"/>
      <c r="L191" s="45"/>
      <c r="M191" s="253"/>
      <c r="N191" s="25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134</v>
      </c>
      <c r="AU191" s="18" t="s">
        <v>89</v>
      </c>
    </row>
    <row r="192" s="2" customFormat="1" ht="21.75" customHeight="1">
      <c r="A192" s="39"/>
      <c r="B192" s="40"/>
      <c r="C192" s="237" t="s">
        <v>370</v>
      </c>
      <c r="D192" s="237" t="s">
        <v>128</v>
      </c>
      <c r="E192" s="238" t="s">
        <v>1964</v>
      </c>
      <c r="F192" s="239" t="s">
        <v>1965</v>
      </c>
      <c r="G192" s="240" t="s">
        <v>259</v>
      </c>
      <c r="H192" s="241">
        <v>32</v>
      </c>
      <c r="I192" s="242"/>
      <c r="J192" s="243">
        <f>ROUND(I192*H192,2)</f>
        <v>0</v>
      </c>
      <c r="K192" s="244"/>
      <c r="L192" s="45"/>
      <c r="M192" s="245" t="s">
        <v>1</v>
      </c>
      <c r="N192" s="246" t="s">
        <v>44</v>
      </c>
      <c r="O192" s="92"/>
      <c r="P192" s="247">
        <f>O192*H192</f>
        <v>0</v>
      </c>
      <c r="Q192" s="247">
        <v>0.12895000000000001</v>
      </c>
      <c r="R192" s="247">
        <f>Q192*H192</f>
        <v>4.1264000000000003</v>
      </c>
      <c r="S192" s="247">
        <v>0</v>
      </c>
      <c r="T192" s="24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9" t="s">
        <v>132</v>
      </c>
      <c r="AT192" s="249" t="s">
        <v>128</v>
      </c>
      <c r="AU192" s="249" t="s">
        <v>89</v>
      </c>
      <c r="AY192" s="18" t="s">
        <v>125</v>
      </c>
      <c r="BE192" s="250">
        <f>IF(N192="základní",J192,0)</f>
        <v>0</v>
      </c>
      <c r="BF192" s="250">
        <f>IF(N192="snížená",J192,0)</f>
        <v>0</v>
      </c>
      <c r="BG192" s="250">
        <f>IF(N192="zákl. přenesená",J192,0)</f>
        <v>0</v>
      </c>
      <c r="BH192" s="250">
        <f>IF(N192="sníž. přenesená",J192,0)</f>
        <v>0</v>
      </c>
      <c r="BI192" s="250">
        <f>IF(N192="nulová",J192,0)</f>
        <v>0</v>
      </c>
      <c r="BJ192" s="18" t="s">
        <v>87</v>
      </c>
      <c r="BK192" s="250">
        <f>ROUND(I192*H192,2)</f>
        <v>0</v>
      </c>
      <c r="BL192" s="18" t="s">
        <v>132</v>
      </c>
      <c r="BM192" s="249" t="s">
        <v>1966</v>
      </c>
    </row>
    <row r="193" s="2" customFormat="1">
      <c r="A193" s="39"/>
      <c r="B193" s="40"/>
      <c r="C193" s="41"/>
      <c r="D193" s="251" t="s">
        <v>134</v>
      </c>
      <c r="E193" s="41"/>
      <c r="F193" s="252" t="s">
        <v>1967</v>
      </c>
      <c r="G193" s="41"/>
      <c r="H193" s="41"/>
      <c r="I193" s="145"/>
      <c r="J193" s="41"/>
      <c r="K193" s="41"/>
      <c r="L193" s="45"/>
      <c r="M193" s="253"/>
      <c r="N193" s="25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134</v>
      </c>
      <c r="AU193" s="18" t="s">
        <v>89</v>
      </c>
    </row>
    <row r="194" s="12" customFormat="1" ht="22.8" customHeight="1">
      <c r="A194" s="12"/>
      <c r="B194" s="221"/>
      <c r="C194" s="222"/>
      <c r="D194" s="223" t="s">
        <v>78</v>
      </c>
      <c r="E194" s="235" t="s">
        <v>126</v>
      </c>
      <c r="F194" s="235" t="s">
        <v>127</v>
      </c>
      <c r="G194" s="222"/>
      <c r="H194" s="222"/>
      <c r="I194" s="225"/>
      <c r="J194" s="236">
        <f>BK194</f>
        <v>0</v>
      </c>
      <c r="K194" s="222"/>
      <c r="L194" s="227"/>
      <c r="M194" s="228"/>
      <c r="N194" s="229"/>
      <c r="O194" s="229"/>
      <c r="P194" s="230">
        <f>SUM(P195:P220)</f>
        <v>0</v>
      </c>
      <c r="Q194" s="229"/>
      <c r="R194" s="230">
        <f>SUM(R195:R220)</f>
        <v>34.959182000000006</v>
      </c>
      <c r="S194" s="229"/>
      <c r="T194" s="231">
        <f>SUM(T195:T220)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2" t="s">
        <v>87</v>
      </c>
      <c r="AT194" s="233" t="s">
        <v>78</v>
      </c>
      <c r="AU194" s="233" t="s">
        <v>87</v>
      </c>
      <c r="AY194" s="232" t="s">
        <v>125</v>
      </c>
      <c r="BK194" s="234">
        <f>SUM(BK195:BK220)</f>
        <v>0</v>
      </c>
    </row>
    <row r="195" s="2" customFormat="1" ht="21.75" customHeight="1">
      <c r="A195" s="39"/>
      <c r="B195" s="40"/>
      <c r="C195" s="237" t="s">
        <v>375</v>
      </c>
      <c r="D195" s="237" t="s">
        <v>128</v>
      </c>
      <c r="E195" s="238" t="s">
        <v>1968</v>
      </c>
      <c r="F195" s="239" t="s">
        <v>1969</v>
      </c>
      <c r="G195" s="240" t="s">
        <v>259</v>
      </c>
      <c r="H195" s="241">
        <v>49.5</v>
      </c>
      <c r="I195" s="242"/>
      <c r="J195" s="243">
        <f>ROUND(I195*H195,2)</f>
        <v>0</v>
      </c>
      <c r="K195" s="244"/>
      <c r="L195" s="45"/>
      <c r="M195" s="245" t="s">
        <v>1</v>
      </c>
      <c r="N195" s="246" t="s">
        <v>44</v>
      </c>
      <c r="O195" s="92"/>
      <c r="P195" s="247">
        <f>O195*H195</f>
        <v>0</v>
      </c>
      <c r="Q195" s="247">
        <v>0.15540000000000001</v>
      </c>
      <c r="R195" s="247">
        <f>Q195*H195</f>
        <v>7.6923000000000004</v>
      </c>
      <c r="S195" s="247">
        <v>0</v>
      </c>
      <c r="T195" s="24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9" t="s">
        <v>132</v>
      </c>
      <c r="AT195" s="249" t="s">
        <v>128</v>
      </c>
      <c r="AU195" s="249" t="s">
        <v>89</v>
      </c>
      <c r="AY195" s="18" t="s">
        <v>125</v>
      </c>
      <c r="BE195" s="250">
        <f>IF(N195="základní",J195,0)</f>
        <v>0</v>
      </c>
      <c r="BF195" s="250">
        <f>IF(N195="snížená",J195,0)</f>
        <v>0</v>
      </c>
      <c r="BG195" s="250">
        <f>IF(N195="zákl. přenesená",J195,0)</f>
        <v>0</v>
      </c>
      <c r="BH195" s="250">
        <f>IF(N195="sníž. přenesená",J195,0)</f>
        <v>0</v>
      </c>
      <c r="BI195" s="250">
        <f>IF(N195="nulová",J195,0)</f>
        <v>0</v>
      </c>
      <c r="BJ195" s="18" t="s">
        <v>87</v>
      </c>
      <c r="BK195" s="250">
        <f>ROUND(I195*H195,2)</f>
        <v>0</v>
      </c>
      <c r="BL195" s="18" t="s">
        <v>132</v>
      </c>
      <c r="BM195" s="249" t="s">
        <v>1970</v>
      </c>
    </row>
    <row r="196" s="2" customFormat="1">
      <c r="A196" s="39"/>
      <c r="B196" s="40"/>
      <c r="C196" s="41"/>
      <c r="D196" s="251" t="s">
        <v>134</v>
      </c>
      <c r="E196" s="41"/>
      <c r="F196" s="252" t="s">
        <v>1971</v>
      </c>
      <c r="G196" s="41"/>
      <c r="H196" s="41"/>
      <c r="I196" s="145"/>
      <c r="J196" s="41"/>
      <c r="K196" s="41"/>
      <c r="L196" s="45"/>
      <c r="M196" s="253"/>
      <c r="N196" s="25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134</v>
      </c>
      <c r="AU196" s="18" t="s">
        <v>89</v>
      </c>
    </row>
    <row r="197" s="2" customFormat="1" ht="16.5" customHeight="1">
      <c r="A197" s="39"/>
      <c r="B197" s="40"/>
      <c r="C197" s="292" t="s">
        <v>380</v>
      </c>
      <c r="D197" s="292" t="s">
        <v>263</v>
      </c>
      <c r="E197" s="293" t="s">
        <v>1972</v>
      </c>
      <c r="F197" s="294" t="s">
        <v>1973</v>
      </c>
      <c r="G197" s="295" t="s">
        <v>259</v>
      </c>
      <c r="H197" s="296">
        <v>51.975000000000001</v>
      </c>
      <c r="I197" s="297"/>
      <c r="J197" s="298">
        <f>ROUND(I197*H197,2)</f>
        <v>0</v>
      </c>
      <c r="K197" s="299"/>
      <c r="L197" s="300"/>
      <c r="M197" s="301" t="s">
        <v>1</v>
      </c>
      <c r="N197" s="302" t="s">
        <v>44</v>
      </c>
      <c r="O197" s="92"/>
      <c r="P197" s="247">
        <f>O197*H197</f>
        <v>0</v>
      </c>
      <c r="Q197" s="247">
        <v>0.056120000000000003</v>
      </c>
      <c r="R197" s="247">
        <f>Q197*H197</f>
        <v>2.9168370000000001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174</v>
      </c>
      <c r="AT197" s="249" t="s">
        <v>263</v>
      </c>
      <c r="AU197" s="249" t="s">
        <v>89</v>
      </c>
      <c r="AY197" s="18" t="s">
        <v>125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87</v>
      </c>
      <c r="BK197" s="250">
        <f>ROUND(I197*H197,2)</f>
        <v>0</v>
      </c>
      <c r="BL197" s="18" t="s">
        <v>132</v>
      </c>
      <c r="BM197" s="249" t="s">
        <v>1974</v>
      </c>
    </row>
    <row r="198" s="2" customFormat="1">
      <c r="A198" s="39"/>
      <c r="B198" s="40"/>
      <c r="C198" s="41"/>
      <c r="D198" s="251" t="s">
        <v>134</v>
      </c>
      <c r="E198" s="41"/>
      <c r="F198" s="252" t="s">
        <v>1973</v>
      </c>
      <c r="G198" s="41"/>
      <c r="H198" s="41"/>
      <c r="I198" s="145"/>
      <c r="J198" s="41"/>
      <c r="K198" s="41"/>
      <c r="L198" s="45"/>
      <c r="M198" s="253"/>
      <c r="N198" s="25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89</v>
      </c>
    </row>
    <row r="199" s="13" customFormat="1">
      <c r="A199" s="13"/>
      <c r="B199" s="255"/>
      <c r="C199" s="256"/>
      <c r="D199" s="251" t="s">
        <v>136</v>
      </c>
      <c r="E199" s="256"/>
      <c r="F199" s="258" t="s">
        <v>1975</v>
      </c>
      <c r="G199" s="256"/>
      <c r="H199" s="259">
        <v>51.975000000000001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5" t="s">
        <v>136</v>
      </c>
      <c r="AU199" s="265" t="s">
        <v>89</v>
      </c>
      <c r="AV199" s="13" t="s">
        <v>89</v>
      </c>
      <c r="AW199" s="13" t="s">
        <v>4</v>
      </c>
      <c r="AX199" s="13" t="s">
        <v>87</v>
      </c>
      <c r="AY199" s="265" t="s">
        <v>125</v>
      </c>
    </row>
    <row r="200" s="2" customFormat="1" ht="21.75" customHeight="1">
      <c r="A200" s="39"/>
      <c r="B200" s="40"/>
      <c r="C200" s="237" t="s">
        <v>385</v>
      </c>
      <c r="D200" s="237" t="s">
        <v>128</v>
      </c>
      <c r="E200" s="238" t="s">
        <v>1976</v>
      </c>
      <c r="F200" s="239" t="s">
        <v>1977</v>
      </c>
      <c r="G200" s="240" t="s">
        <v>259</v>
      </c>
      <c r="H200" s="241">
        <v>120</v>
      </c>
      <c r="I200" s="242"/>
      <c r="J200" s="243">
        <f>ROUND(I200*H200,2)</f>
        <v>0</v>
      </c>
      <c r="K200" s="244"/>
      <c r="L200" s="45"/>
      <c r="M200" s="245" t="s">
        <v>1</v>
      </c>
      <c r="N200" s="246" t="s">
        <v>44</v>
      </c>
      <c r="O200" s="92"/>
      <c r="P200" s="247">
        <f>O200*H200</f>
        <v>0</v>
      </c>
      <c r="Q200" s="247">
        <v>0.1295</v>
      </c>
      <c r="R200" s="247">
        <f>Q200*H200</f>
        <v>15.540000000000001</v>
      </c>
      <c r="S200" s="247">
        <v>0</v>
      </c>
      <c r="T200" s="24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9" t="s">
        <v>132</v>
      </c>
      <c r="AT200" s="249" t="s">
        <v>128</v>
      </c>
      <c r="AU200" s="249" t="s">
        <v>89</v>
      </c>
      <c r="AY200" s="18" t="s">
        <v>125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8" t="s">
        <v>87</v>
      </c>
      <c r="BK200" s="250">
        <f>ROUND(I200*H200,2)</f>
        <v>0</v>
      </c>
      <c r="BL200" s="18" t="s">
        <v>132</v>
      </c>
      <c r="BM200" s="249" t="s">
        <v>1978</v>
      </c>
    </row>
    <row r="201" s="2" customFormat="1">
      <c r="A201" s="39"/>
      <c r="B201" s="40"/>
      <c r="C201" s="41"/>
      <c r="D201" s="251" t="s">
        <v>134</v>
      </c>
      <c r="E201" s="41"/>
      <c r="F201" s="252" t="s">
        <v>1979</v>
      </c>
      <c r="G201" s="41"/>
      <c r="H201" s="41"/>
      <c r="I201" s="145"/>
      <c r="J201" s="41"/>
      <c r="K201" s="41"/>
      <c r="L201" s="45"/>
      <c r="M201" s="253"/>
      <c r="N201" s="25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89</v>
      </c>
    </row>
    <row r="202" s="2" customFormat="1" ht="16.5" customHeight="1">
      <c r="A202" s="39"/>
      <c r="B202" s="40"/>
      <c r="C202" s="292" t="s">
        <v>390</v>
      </c>
      <c r="D202" s="292" t="s">
        <v>263</v>
      </c>
      <c r="E202" s="293" t="s">
        <v>1980</v>
      </c>
      <c r="F202" s="294" t="s">
        <v>1981</v>
      </c>
      <c r="G202" s="295" t="s">
        <v>259</v>
      </c>
      <c r="H202" s="296">
        <v>126</v>
      </c>
      <c r="I202" s="297"/>
      <c r="J202" s="298">
        <f>ROUND(I202*H202,2)</f>
        <v>0</v>
      </c>
      <c r="K202" s="299"/>
      <c r="L202" s="300"/>
      <c r="M202" s="301" t="s">
        <v>1</v>
      </c>
      <c r="N202" s="302" t="s">
        <v>44</v>
      </c>
      <c r="O202" s="92"/>
      <c r="P202" s="247">
        <f>O202*H202</f>
        <v>0</v>
      </c>
      <c r="Q202" s="247">
        <v>0.048000000000000001</v>
      </c>
      <c r="R202" s="247">
        <f>Q202*H202</f>
        <v>6.048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174</v>
      </c>
      <c r="AT202" s="249" t="s">
        <v>263</v>
      </c>
      <c r="AU202" s="249" t="s">
        <v>89</v>
      </c>
      <c r="AY202" s="18" t="s">
        <v>125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87</v>
      </c>
      <c r="BK202" s="250">
        <f>ROUND(I202*H202,2)</f>
        <v>0</v>
      </c>
      <c r="BL202" s="18" t="s">
        <v>132</v>
      </c>
      <c r="BM202" s="249" t="s">
        <v>1982</v>
      </c>
    </row>
    <row r="203" s="2" customFormat="1">
      <c r="A203" s="39"/>
      <c r="B203" s="40"/>
      <c r="C203" s="41"/>
      <c r="D203" s="251" t="s">
        <v>134</v>
      </c>
      <c r="E203" s="41"/>
      <c r="F203" s="252" t="s">
        <v>1981</v>
      </c>
      <c r="G203" s="41"/>
      <c r="H203" s="41"/>
      <c r="I203" s="145"/>
      <c r="J203" s="41"/>
      <c r="K203" s="41"/>
      <c r="L203" s="45"/>
      <c r="M203" s="253"/>
      <c r="N203" s="25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89</v>
      </c>
    </row>
    <row r="204" s="13" customFormat="1">
      <c r="A204" s="13"/>
      <c r="B204" s="255"/>
      <c r="C204" s="256"/>
      <c r="D204" s="251" t="s">
        <v>136</v>
      </c>
      <c r="E204" s="257" t="s">
        <v>1</v>
      </c>
      <c r="F204" s="258" t="s">
        <v>1983</v>
      </c>
      <c r="G204" s="256"/>
      <c r="H204" s="259">
        <v>120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5" t="s">
        <v>136</v>
      </c>
      <c r="AU204" s="265" t="s">
        <v>89</v>
      </c>
      <c r="AV204" s="13" t="s">
        <v>89</v>
      </c>
      <c r="AW204" s="13" t="s">
        <v>34</v>
      </c>
      <c r="AX204" s="13" t="s">
        <v>87</v>
      </c>
      <c r="AY204" s="265" t="s">
        <v>125</v>
      </c>
    </row>
    <row r="205" s="13" customFormat="1">
      <c r="A205" s="13"/>
      <c r="B205" s="255"/>
      <c r="C205" s="256"/>
      <c r="D205" s="251" t="s">
        <v>136</v>
      </c>
      <c r="E205" s="256"/>
      <c r="F205" s="258" t="s">
        <v>1984</v>
      </c>
      <c r="G205" s="256"/>
      <c r="H205" s="259">
        <v>126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5" t="s">
        <v>136</v>
      </c>
      <c r="AU205" s="265" t="s">
        <v>89</v>
      </c>
      <c r="AV205" s="13" t="s">
        <v>89</v>
      </c>
      <c r="AW205" s="13" t="s">
        <v>4</v>
      </c>
      <c r="AX205" s="13" t="s">
        <v>87</v>
      </c>
      <c r="AY205" s="265" t="s">
        <v>125</v>
      </c>
    </row>
    <row r="206" s="2" customFormat="1" ht="21.75" customHeight="1">
      <c r="A206" s="39"/>
      <c r="B206" s="40"/>
      <c r="C206" s="237" t="s">
        <v>395</v>
      </c>
      <c r="D206" s="237" t="s">
        <v>128</v>
      </c>
      <c r="E206" s="238" t="s">
        <v>1985</v>
      </c>
      <c r="F206" s="239" t="s">
        <v>1986</v>
      </c>
      <c r="G206" s="240" t="s">
        <v>316</v>
      </c>
      <c r="H206" s="241">
        <v>307</v>
      </c>
      <c r="I206" s="242"/>
      <c r="J206" s="243">
        <f>ROUND(I206*H206,2)</f>
        <v>0</v>
      </c>
      <c r="K206" s="244"/>
      <c r="L206" s="45"/>
      <c r="M206" s="245" t="s">
        <v>1</v>
      </c>
      <c r="N206" s="246" t="s">
        <v>44</v>
      </c>
      <c r="O206" s="92"/>
      <c r="P206" s="247">
        <f>O206*H206</f>
        <v>0</v>
      </c>
      <c r="Q206" s="247">
        <v>0.00038000000000000002</v>
      </c>
      <c r="R206" s="247">
        <f>Q206*H206</f>
        <v>0.11666</v>
      </c>
      <c r="S206" s="247">
        <v>0</v>
      </c>
      <c r="T206" s="24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9" t="s">
        <v>132</v>
      </c>
      <c r="AT206" s="249" t="s">
        <v>128</v>
      </c>
      <c r="AU206" s="249" t="s">
        <v>89</v>
      </c>
      <c r="AY206" s="18" t="s">
        <v>125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8" t="s">
        <v>87</v>
      </c>
      <c r="BK206" s="250">
        <f>ROUND(I206*H206,2)</f>
        <v>0</v>
      </c>
      <c r="BL206" s="18" t="s">
        <v>132</v>
      </c>
      <c r="BM206" s="249" t="s">
        <v>1987</v>
      </c>
    </row>
    <row r="207" s="2" customFormat="1">
      <c r="A207" s="39"/>
      <c r="B207" s="40"/>
      <c r="C207" s="41"/>
      <c r="D207" s="251" t="s">
        <v>134</v>
      </c>
      <c r="E207" s="41"/>
      <c r="F207" s="252" t="s">
        <v>1988</v>
      </c>
      <c r="G207" s="41"/>
      <c r="H207" s="41"/>
      <c r="I207" s="145"/>
      <c r="J207" s="41"/>
      <c r="K207" s="41"/>
      <c r="L207" s="45"/>
      <c r="M207" s="253"/>
      <c r="N207" s="25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89</v>
      </c>
    </row>
    <row r="208" s="2" customFormat="1" ht="21.75" customHeight="1">
      <c r="A208" s="39"/>
      <c r="B208" s="40"/>
      <c r="C208" s="237" t="s">
        <v>400</v>
      </c>
      <c r="D208" s="237" t="s">
        <v>128</v>
      </c>
      <c r="E208" s="238" t="s">
        <v>1989</v>
      </c>
      <c r="F208" s="239" t="s">
        <v>1990</v>
      </c>
      <c r="G208" s="240" t="s">
        <v>259</v>
      </c>
      <c r="H208" s="241">
        <v>8.5</v>
      </c>
      <c r="I208" s="242"/>
      <c r="J208" s="243">
        <f>ROUND(I208*H208,2)</f>
        <v>0</v>
      </c>
      <c r="K208" s="244"/>
      <c r="L208" s="45"/>
      <c r="M208" s="245" t="s">
        <v>1</v>
      </c>
      <c r="N208" s="246" t="s">
        <v>44</v>
      </c>
      <c r="O208" s="92"/>
      <c r="P208" s="247">
        <f>O208*H208</f>
        <v>0</v>
      </c>
      <c r="Q208" s="247">
        <v>0.29221000000000003</v>
      </c>
      <c r="R208" s="247">
        <f>Q208*H208</f>
        <v>2.4837850000000001</v>
      </c>
      <c r="S208" s="247">
        <v>0</v>
      </c>
      <c r="T208" s="24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9" t="s">
        <v>132</v>
      </c>
      <c r="AT208" s="249" t="s">
        <v>128</v>
      </c>
      <c r="AU208" s="249" t="s">
        <v>89</v>
      </c>
      <c r="AY208" s="18" t="s">
        <v>125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8" t="s">
        <v>87</v>
      </c>
      <c r="BK208" s="250">
        <f>ROUND(I208*H208,2)</f>
        <v>0</v>
      </c>
      <c r="BL208" s="18" t="s">
        <v>132</v>
      </c>
      <c r="BM208" s="249" t="s">
        <v>1991</v>
      </c>
    </row>
    <row r="209" s="2" customFormat="1">
      <c r="A209" s="39"/>
      <c r="B209" s="40"/>
      <c r="C209" s="41"/>
      <c r="D209" s="251" t="s">
        <v>134</v>
      </c>
      <c r="E209" s="41"/>
      <c r="F209" s="252" t="s">
        <v>1992</v>
      </c>
      <c r="G209" s="41"/>
      <c r="H209" s="41"/>
      <c r="I209" s="145"/>
      <c r="J209" s="41"/>
      <c r="K209" s="41"/>
      <c r="L209" s="45"/>
      <c r="M209" s="253"/>
      <c r="N209" s="25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134</v>
      </c>
      <c r="AU209" s="18" t="s">
        <v>89</v>
      </c>
    </row>
    <row r="210" s="13" customFormat="1">
      <c r="A210" s="13"/>
      <c r="B210" s="255"/>
      <c r="C210" s="256"/>
      <c r="D210" s="251" t="s">
        <v>136</v>
      </c>
      <c r="E210" s="257" t="s">
        <v>1</v>
      </c>
      <c r="F210" s="258" t="s">
        <v>1993</v>
      </c>
      <c r="G210" s="256"/>
      <c r="H210" s="259">
        <v>8.5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5" t="s">
        <v>136</v>
      </c>
      <c r="AU210" s="265" t="s">
        <v>89</v>
      </c>
      <c r="AV210" s="13" t="s">
        <v>89</v>
      </c>
      <c r="AW210" s="13" t="s">
        <v>34</v>
      </c>
      <c r="AX210" s="13" t="s">
        <v>87</v>
      </c>
      <c r="AY210" s="265" t="s">
        <v>125</v>
      </c>
    </row>
    <row r="211" s="2" customFormat="1" ht="21.75" customHeight="1">
      <c r="A211" s="39"/>
      <c r="B211" s="40"/>
      <c r="C211" s="292" t="s">
        <v>405</v>
      </c>
      <c r="D211" s="292" t="s">
        <v>263</v>
      </c>
      <c r="E211" s="293" t="s">
        <v>1994</v>
      </c>
      <c r="F211" s="294" t="s">
        <v>1995</v>
      </c>
      <c r="G211" s="295" t="s">
        <v>259</v>
      </c>
      <c r="H211" s="296">
        <v>3</v>
      </c>
      <c r="I211" s="297"/>
      <c r="J211" s="298">
        <f>ROUND(I211*H211,2)</f>
        <v>0</v>
      </c>
      <c r="K211" s="299"/>
      <c r="L211" s="300"/>
      <c r="M211" s="301" t="s">
        <v>1</v>
      </c>
      <c r="N211" s="302" t="s">
        <v>44</v>
      </c>
      <c r="O211" s="92"/>
      <c r="P211" s="247">
        <f>O211*H211</f>
        <v>0</v>
      </c>
      <c r="Q211" s="247">
        <v>0.015599999999999999</v>
      </c>
      <c r="R211" s="247">
        <f>Q211*H211</f>
        <v>0.046799999999999994</v>
      </c>
      <c r="S211" s="247">
        <v>0</v>
      </c>
      <c r="T211" s="24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9" t="s">
        <v>174</v>
      </c>
      <c r="AT211" s="249" t="s">
        <v>263</v>
      </c>
      <c r="AU211" s="249" t="s">
        <v>89</v>
      </c>
      <c r="AY211" s="18" t="s">
        <v>125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8" t="s">
        <v>87</v>
      </c>
      <c r="BK211" s="250">
        <f>ROUND(I211*H211,2)</f>
        <v>0</v>
      </c>
      <c r="BL211" s="18" t="s">
        <v>132</v>
      </c>
      <c r="BM211" s="249" t="s">
        <v>1996</v>
      </c>
    </row>
    <row r="212" s="2" customFormat="1">
      <c r="A212" s="39"/>
      <c r="B212" s="40"/>
      <c r="C212" s="41"/>
      <c r="D212" s="251" t="s">
        <v>134</v>
      </c>
      <c r="E212" s="41"/>
      <c r="F212" s="252" t="s">
        <v>1995</v>
      </c>
      <c r="G212" s="41"/>
      <c r="H212" s="41"/>
      <c r="I212" s="145"/>
      <c r="J212" s="41"/>
      <c r="K212" s="41"/>
      <c r="L212" s="45"/>
      <c r="M212" s="253"/>
      <c r="N212" s="25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134</v>
      </c>
      <c r="AU212" s="18" t="s">
        <v>89</v>
      </c>
    </row>
    <row r="213" s="2" customFormat="1" ht="21.75" customHeight="1">
      <c r="A213" s="39"/>
      <c r="B213" s="40"/>
      <c r="C213" s="292" t="s">
        <v>416</v>
      </c>
      <c r="D213" s="292" t="s">
        <v>263</v>
      </c>
      <c r="E213" s="293" t="s">
        <v>1997</v>
      </c>
      <c r="F213" s="294" t="s">
        <v>1998</v>
      </c>
      <c r="G213" s="295" t="s">
        <v>259</v>
      </c>
      <c r="H213" s="296">
        <v>3</v>
      </c>
      <c r="I213" s="297"/>
      <c r="J213" s="298">
        <f>ROUND(I213*H213,2)</f>
        <v>0</v>
      </c>
      <c r="K213" s="299"/>
      <c r="L213" s="300"/>
      <c r="M213" s="301" t="s">
        <v>1</v>
      </c>
      <c r="N213" s="302" t="s">
        <v>44</v>
      </c>
      <c r="O213" s="92"/>
      <c r="P213" s="247">
        <f>O213*H213</f>
        <v>0</v>
      </c>
      <c r="Q213" s="247">
        <v>0.016</v>
      </c>
      <c r="R213" s="247">
        <f>Q213*H213</f>
        <v>0.048000000000000001</v>
      </c>
      <c r="S213" s="247">
        <v>0</v>
      </c>
      <c r="T213" s="24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9" t="s">
        <v>174</v>
      </c>
      <c r="AT213" s="249" t="s">
        <v>263</v>
      </c>
      <c r="AU213" s="249" t="s">
        <v>89</v>
      </c>
      <c r="AY213" s="18" t="s">
        <v>125</v>
      </c>
      <c r="BE213" s="250">
        <f>IF(N213="základní",J213,0)</f>
        <v>0</v>
      </c>
      <c r="BF213" s="250">
        <f>IF(N213="snížená",J213,0)</f>
        <v>0</v>
      </c>
      <c r="BG213" s="250">
        <f>IF(N213="zákl. přenesená",J213,0)</f>
        <v>0</v>
      </c>
      <c r="BH213" s="250">
        <f>IF(N213="sníž. přenesená",J213,0)</f>
        <v>0</v>
      </c>
      <c r="BI213" s="250">
        <f>IF(N213="nulová",J213,0)</f>
        <v>0</v>
      </c>
      <c r="BJ213" s="18" t="s">
        <v>87</v>
      </c>
      <c r="BK213" s="250">
        <f>ROUND(I213*H213,2)</f>
        <v>0</v>
      </c>
      <c r="BL213" s="18" t="s">
        <v>132</v>
      </c>
      <c r="BM213" s="249" t="s">
        <v>1999</v>
      </c>
    </row>
    <row r="214" s="2" customFormat="1">
      <c r="A214" s="39"/>
      <c r="B214" s="40"/>
      <c r="C214" s="41"/>
      <c r="D214" s="251" t="s">
        <v>134</v>
      </c>
      <c r="E214" s="41"/>
      <c r="F214" s="252" t="s">
        <v>1998</v>
      </c>
      <c r="G214" s="41"/>
      <c r="H214" s="41"/>
      <c r="I214" s="145"/>
      <c r="J214" s="41"/>
      <c r="K214" s="41"/>
      <c r="L214" s="45"/>
      <c r="M214" s="253"/>
      <c r="N214" s="25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89</v>
      </c>
    </row>
    <row r="215" s="2" customFormat="1" ht="21.75" customHeight="1">
      <c r="A215" s="39"/>
      <c r="B215" s="40"/>
      <c r="C215" s="292" t="s">
        <v>426</v>
      </c>
      <c r="D215" s="292" t="s">
        <v>263</v>
      </c>
      <c r="E215" s="293" t="s">
        <v>2000</v>
      </c>
      <c r="F215" s="294" t="s">
        <v>2001</v>
      </c>
      <c r="G215" s="295" t="s">
        <v>259</v>
      </c>
      <c r="H215" s="296">
        <v>2</v>
      </c>
      <c r="I215" s="297"/>
      <c r="J215" s="298">
        <f>ROUND(I215*H215,2)</f>
        <v>0</v>
      </c>
      <c r="K215" s="299"/>
      <c r="L215" s="300"/>
      <c r="M215" s="301" t="s">
        <v>1</v>
      </c>
      <c r="N215" s="302" t="s">
        <v>44</v>
      </c>
      <c r="O215" s="92"/>
      <c r="P215" s="247">
        <f>O215*H215</f>
        <v>0</v>
      </c>
      <c r="Q215" s="247">
        <v>0.016400000000000001</v>
      </c>
      <c r="R215" s="247">
        <f>Q215*H215</f>
        <v>0.032800000000000003</v>
      </c>
      <c r="S215" s="247">
        <v>0</v>
      </c>
      <c r="T215" s="24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9" t="s">
        <v>174</v>
      </c>
      <c r="AT215" s="249" t="s">
        <v>263</v>
      </c>
      <c r="AU215" s="249" t="s">
        <v>89</v>
      </c>
      <c r="AY215" s="18" t="s">
        <v>125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8" t="s">
        <v>87</v>
      </c>
      <c r="BK215" s="250">
        <f>ROUND(I215*H215,2)</f>
        <v>0</v>
      </c>
      <c r="BL215" s="18" t="s">
        <v>132</v>
      </c>
      <c r="BM215" s="249" t="s">
        <v>2002</v>
      </c>
    </row>
    <row r="216" s="2" customFormat="1">
      <c r="A216" s="39"/>
      <c r="B216" s="40"/>
      <c r="C216" s="41"/>
      <c r="D216" s="251" t="s">
        <v>134</v>
      </c>
      <c r="E216" s="41"/>
      <c r="F216" s="252" t="s">
        <v>2001</v>
      </c>
      <c r="G216" s="41"/>
      <c r="H216" s="41"/>
      <c r="I216" s="145"/>
      <c r="J216" s="41"/>
      <c r="K216" s="41"/>
      <c r="L216" s="45"/>
      <c r="M216" s="253"/>
      <c r="N216" s="25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134</v>
      </c>
      <c r="AU216" s="18" t="s">
        <v>89</v>
      </c>
    </row>
    <row r="217" s="2" customFormat="1" ht="21.75" customHeight="1">
      <c r="A217" s="39"/>
      <c r="B217" s="40"/>
      <c r="C217" s="292" t="s">
        <v>434</v>
      </c>
      <c r="D217" s="292" t="s">
        <v>263</v>
      </c>
      <c r="E217" s="293" t="s">
        <v>2003</v>
      </c>
      <c r="F217" s="294" t="s">
        <v>2004</v>
      </c>
      <c r="G217" s="295" t="s">
        <v>259</v>
      </c>
      <c r="H217" s="296">
        <v>1</v>
      </c>
      <c r="I217" s="297"/>
      <c r="J217" s="298">
        <f>ROUND(I217*H217,2)</f>
        <v>0</v>
      </c>
      <c r="K217" s="299"/>
      <c r="L217" s="300"/>
      <c r="M217" s="301" t="s">
        <v>1</v>
      </c>
      <c r="N217" s="302" t="s">
        <v>44</v>
      </c>
      <c r="O217" s="92"/>
      <c r="P217" s="247">
        <f>O217*H217</f>
        <v>0</v>
      </c>
      <c r="Q217" s="247">
        <v>0.016799999999999999</v>
      </c>
      <c r="R217" s="247">
        <f>Q217*H217</f>
        <v>0.016799999999999999</v>
      </c>
      <c r="S217" s="247">
        <v>0</v>
      </c>
      <c r="T217" s="24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9" t="s">
        <v>174</v>
      </c>
      <c r="AT217" s="249" t="s">
        <v>263</v>
      </c>
      <c r="AU217" s="249" t="s">
        <v>89</v>
      </c>
      <c r="AY217" s="18" t="s">
        <v>125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8" t="s">
        <v>87</v>
      </c>
      <c r="BK217" s="250">
        <f>ROUND(I217*H217,2)</f>
        <v>0</v>
      </c>
      <c r="BL217" s="18" t="s">
        <v>132</v>
      </c>
      <c r="BM217" s="249" t="s">
        <v>2005</v>
      </c>
    </row>
    <row r="218" s="2" customFormat="1">
      <c r="A218" s="39"/>
      <c r="B218" s="40"/>
      <c r="C218" s="41"/>
      <c r="D218" s="251" t="s">
        <v>134</v>
      </c>
      <c r="E218" s="41"/>
      <c r="F218" s="252" t="s">
        <v>2004</v>
      </c>
      <c r="G218" s="41"/>
      <c r="H218" s="41"/>
      <c r="I218" s="145"/>
      <c r="J218" s="41"/>
      <c r="K218" s="41"/>
      <c r="L218" s="45"/>
      <c r="M218" s="253"/>
      <c r="N218" s="25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89</v>
      </c>
    </row>
    <row r="219" s="2" customFormat="1" ht="21.75" customHeight="1">
      <c r="A219" s="39"/>
      <c r="B219" s="40"/>
      <c r="C219" s="292" t="s">
        <v>442</v>
      </c>
      <c r="D219" s="292" t="s">
        <v>263</v>
      </c>
      <c r="E219" s="293" t="s">
        <v>2006</v>
      </c>
      <c r="F219" s="294" t="s">
        <v>2007</v>
      </c>
      <c r="G219" s="295" t="s">
        <v>259</v>
      </c>
      <c r="H219" s="296">
        <v>1</v>
      </c>
      <c r="I219" s="297"/>
      <c r="J219" s="298">
        <f>ROUND(I219*H219,2)</f>
        <v>0</v>
      </c>
      <c r="K219" s="299"/>
      <c r="L219" s="300"/>
      <c r="M219" s="301" t="s">
        <v>1</v>
      </c>
      <c r="N219" s="302" t="s">
        <v>44</v>
      </c>
      <c r="O219" s="92"/>
      <c r="P219" s="247">
        <f>O219*H219</f>
        <v>0</v>
      </c>
      <c r="Q219" s="247">
        <v>0.0172</v>
      </c>
      <c r="R219" s="247">
        <f>Q219*H219</f>
        <v>0.0172</v>
      </c>
      <c r="S219" s="247">
        <v>0</v>
      </c>
      <c r="T219" s="24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9" t="s">
        <v>174</v>
      </c>
      <c r="AT219" s="249" t="s">
        <v>263</v>
      </c>
      <c r="AU219" s="249" t="s">
        <v>89</v>
      </c>
      <c r="AY219" s="18" t="s">
        <v>125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8" t="s">
        <v>87</v>
      </c>
      <c r="BK219" s="250">
        <f>ROUND(I219*H219,2)</f>
        <v>0</v>
      </c>
      <c r="BL219" s="18" t="s">
        <v>132</v>
      </c>
      <c r="BM219" s="249" t="s">
        <v>2008</v>
      </c>
    </row>
    <row r="220" s="2" customFormat="1">
      <c r="A220" s="39"/>
      <c r="B220" s="40"/>
      <c r="C220" s="41"/>
      <c r="D220" s="251" t="s">
        <v>134</v>
      </c>
      <c r="E220" s="41"/>
      <c r="F220" s="252" t="s">
        <v>2007</v>
      </c>
      <c r="G220" s="41"/>
      <c r="H220" s="41"/>
      <c r="I220" s="145"/>
      <c r="J220" s="41"/>
      <c r="K220" s="41"/>
      <c r="L220" s="45"/>
      <c r="M220" s="253"/>
      <c r="N220" s="25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134</v>
      </c>
      <c r="AU220" s="18" t="s">
        <v>89</v>
      </c>
    </row>
    <row r="221" s="12" customFormat="1" ht="22.8" customHeight="1">
      <c r="A221" s="12"/>
      <c r="B221" s="221"/>
      <c r="C221" s="222"/>
      <c r="D221" s="223" t="s">
        <v>78</v>
      </c>
      <c r="E221" s="235" t="s">
        <v>881</v>
      </c>
      <c r="F221" s="235" t="s">
        <v>882</v>
      </c>
      <c r="G221" s="222"/>
      <c r="H221" s="222"/>
      <c r="I221" s="225"/>
      <c r="J221" s="236">
        <f>BK221</f>
        <v>0</v>
      </c>
      <c r="K221" s="222"/>
      <c r="L221" s="227"/>
      <c r="M221" s="228"/>
      <c r="N221" s="229"/>
      <c r="O221" s="229"/>
      <c r="P221" s="230">
        <f>SUM(P222:P223)</f>
        <v>0</v>
      </c>
      <c r="Q221" s="229"/>
      <c r="R221" s="230">
        <f>SUM(R222:R223)</f>
        <v>0</v>
      </c>
      <c r="S221" s="229"/>
      <c r="T221" s="231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32" t="s">
        <v>87</v>
      </c>
      <c r="AT221" s="233" t="s">
        <v>78</v>
      </c>
      <c r="AU221" s="233" t="s">
        <v>87</v>
      </c>
      <c r="AY221" s="232" t="s">
        <v>125</v>
      </c>
      <c r="BK221" s="234">
        <f>SUM(BK222:BK223)</f>
        <v>0</v>
      </c>
    </row>
    <row r="222" s="2" customFormat="1" ht="21.75" customHeight="1">
      <c r="A222" s="39"/>
      <c r="B222" s="40"/>
      <c r="C222" s="237" t="s">
        <v>448</v>
      </c>
      <c r="D222" s="237" t="s">
        <v>128</v>
      </c>
      <c r="E222" s="238" t="s">
        <v>2009</v>
      </c>
      <c r="F222" s="239" t="s">
        <v>2010</v>
      </c>
      <c r="G222" s="240" t="s">
        <v>142</v>
      </c>
      <c r="H222" s="241">
        <v>530.38599999999997</v>
      </c>
      <c r="I222" s="242"/>
      <c r="J222" s="243">
        <f>ROUND(I222*H222,2)</f>
        <v>0</v>
      </c>
      <c r="K222" s="244"/>
      <c r="L222" s="45"/>
      <c r="M222" s="245" t="s">
        <v>1</v>
      </c>
      <c r="N222" s="246" t="s">
        <v>44</v>
      </c>
      <c r="O222" s="92"/>
      <c r="P222" s="247">
        <f>O222*H222</f>
        <v>0</v>
      </c>
      <c r="Q222" s="247">
        <v>0</v>
      </c>
      <c r="R222" s="247">
        <f>Q222*H222</f>
        <v>0</v>
      </c>
      <c r="S222" s="247">
        <v>0</v>
      </c>
      <c r="T222" s="24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9" t="s">
        <v>132</v>
      </c>
      <c r="AT222" s="249" t="s">
        <v>128</v>
      </c>
      <c r="AU222" s="249" t="s">
        <v>89</v>
      </c>
      <c r="AY222" s="18" t="s">
        <v>125</v>
      </c>
      <c r="BE222" s="250">
        <f>IF(N222="základní",J222,0)</f>
        <v>0</v>
      </c>
      <c r="BF222" s="250">
        <f>IF(N222="snížená",J222,0)</f>
        <v>0</v>
      </c>
      <c r="BG222" s="250">
        <f>IF(N222="zákl. přenesená",J222,0)</f>
        <v>0</v>
      </c>
      <c r="BH222" s="250">
        <f>IF(N222="sníž. přenesená",J222,0)</f>
        <v>0</v>
      </c>
      <c r="BI222" s="250">
        <f>IF(N222="nulová",J222,0)</f>
        <v>0</v>
      </c>
      <c r="BJ222" s="18" t="s">
        <v>87</v>
      </c>
      <c r="BK222" s="250">
        <f>ROUND(I222*H222,2)</f>
        <v>0</v>
      </c>
      <c r="BL222" s="18" t="s">
        <v>132</v>
      </c>
      <c r="BM222" s="249" t="s">
        <v>2011</v>
      </c>
    </row>
    <row r="223" s="2" customFormat="1">
      <c r="A223" s="39"/>
      <c r="B223" s="40"/>
      <c r="C223" s="41"/>
      <c r="D223" s="251" t="s">
        <v>134</v>
      </c>
      <c r="E223" s="41"/>
      <c r="F223" s="252" t="s">
        <v>2012</v>
      </c>
      <c r="G223" s="41"/>
      <c r="H223" s="41"/>
      <c r="I223" s="145"/>
      <c r="J223" s="41"/>
      <c r="K223" s="41"/>
      <c r="L223" s="45"/>
      <c r="M223" s="253"/>
      <c r="N223" s="25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134</v>
      </c>
      <c r="AU223" s="18" t="s">
        <v>89</v>
      </c>
    </row>
    <row r="224" s="12" customFormat="1" ht="25.92" customHeight="1">
      <c r="A224" s="12"/>
      <c r="B224" s="221"/>
      <c r="C224" s="222"/>
      <c r="D224" s="223" t="s">
        <v>78</v>
      </c>
      <c r="E224" s="224" t="s">
        <v>888</v>
      </c>
      <c r="F224" s="224" t="s">
        <v>889</v>
      </c>
      <c r="G224" s="222"/>
      <c r="H224" s="222"/>
      <c r="I224" s="225"/>
      <c r="J224" s="226">
        <f>BK224</f>
        <v>0</v>
      </c>
      <c r="K224" s="222"/>
      <c r="L224" s="227"/>
      <c r="M224" s="228"/>
      <c r="N224" s="229"/>
      <c r="O224" s="229"/>
      <c r="P224" s="230">
        <f>P225</f>
        <v>0</v>
      </c>
      <c r="Q224" s="229"/>
      <c r="R224" s="230">
        <f>R225</f>
        <v>0.0075600000000000007</v>
      </c>
      <c r="S224" s="229"/>
      <c r="T224" s="231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2" t="s">
        <v>89</v>
      </c>
      <c r="AT224" s="233" t="s">
        <v>78</v>
      </c>
      <c r="AU224" s="233" t="s">
        <v>79</v>
      </c>
      <c r="AY224" s="232" t="s">
        <v>125</v>
      </c>
      <c r="BK224" s="234">
        <f>BK225</f>
        <v>0</v>
      </c>
    </row>
    <row r="225" s="12" customFormat="1" ht="22.8" customHeight="1">
      <c r="A225" s="12"/>
      <c r="B225" s="221"/>
      <c r="C225" s="222"/>
      <c r="D225" s="223" t="s">
        <v>78</v>
      </c>
      <c r="E225" s="235" t="s">
        <v>1034</v>
      </c>
      <c r="F225" s="235" t="s">
        <v>2013</v>
      </c>
      <c r="G225" s="222"/>
      <c r="H225" s="222"/>
      <c r="I225" s="225"/>
      <c r="J225" s="236">
        <f>BK225</f>
        <v>0</v>
      </c>
      <c r="K225" s="222"/>
      <c r="L225" s="227"/>
      <c r="M225" s="228"/>
      <c r="N225" s="229"/>
      <c r="O225" s="229"/>
      <c r="P225" s="230">
        <f>SUM(P226:P229)</f>
        <v>0</v>
      </c>
      <c r="Q225" s="229"/>
      <c r="R225" s="230">
        <f>SUM(R226:R229)</f>
        <v>0.0075600000000000007</v>
      </c>
      <c r="S225" s="229"/>
      <c r="T225" s="231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2" t="s">
        <v>89</v>
      </c>
      <c r="AT225" s="233" t="s">
        <v>78</v>
      </c>
      <c r="AU225" s="233" t="s">
        <v>87</v>
      </c>
      <c r="AY225" s="232" t="s">
        <v>125</v>
      </c>
      <c r="BK225" s="234">
        <f>SUM(BK226:BK229)</f>
        <v>0</v>
      </c>
    </row>
    <row r="226" s="2" customFormat="1" ht="16.5" customHeight="1">
      <c r="A226" s="39"/>
      <c r="B226" s="40"/>
      <c r="C226" s="237" t="s">
        <v>453</v>
      </c>
      <c r="D226" s="237" t="s">
        <v>128</v>
      </c>
      <c r="E226" s="238" t="s">
        <v>2014</v>
      </c>
      <c r="F226" s="239" t="s">
        <v>2015</v>
      </c>
      <c r="G226" s="240" t="s">
        <v>259</v>
      </c>
      <c r="H226" s="241">
        <v>4.5</v>
      </c>
      <c r="I226" s="242"/>
      <c r="J226" s="243">
        <f>ROUND(I226*H226,2)</f>
        <v>0</v>
      </c>
      <c r="K226" s="244"/>
      <c r="L226" s="45"/>
      <c r="M226" s="245" t="s">
        <v>1</v>
      </c>
      <c r="N226" s="246" t="s">
        <v>44</v>
      </c>
      <c r="O226" s="92"/>
      <c r="P226" s="247">
        <f>O226*H226</f>
        <v>0</v>
      </c>
      <c r="Q226" s="247">
        <v>0.0016800000000000001</v>
      </c>
      <c r="R226" s="247">
        <f>Q226*H226</f>
        <v>0.0075600000000000007</v>
      </c>
      <c r="S226" s="247">
        <v>0</v>
      </c>
      <c r="T226" s="24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9" t="s">
        <v>322</v>
      </c>
      <c r="AT226" s="249" t="s">
        <v>128</v>
      </c>
      <c r="AU226" s="249" t="s">
        <v>89</v>
      </c>
      <c r="AY226" s="18" t="s">
        <v>125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8" t="s">
        <v>87</v>
      </c>
      <c r="BK226" s="250">
        <f>ROUND(I226*H226,2)</f>
        <v>0</v>
      </c>
      <c r="BL226" s="18" t="s">
        <v>322</v>
      </c>
      <c r="BM226" s="249" t="s">
        <v>2016</v>
      </c>
    </row>
    <row r="227" s="2" customFormat="1">
      <c r="A227" s="39"/>
      <c r="B227" s="40"/>
      <c r="C227" s="41"/>
      <c r="D227" s="251" t="s">
        <v>134</v>
      </c>
      <c r="E227" s="41"/>
      <c r="F227" s="252" t="s">
        <v>2017</v>
      </c>
      <c r="G227" s="41"/>
      <c r="H227" s="41"/>
      <c r="I227" s="145"/>
      <c r="J227" s="41"/>
      <c r="K227" s="41"/>
      <c r="L227" s="45"/>
      <c r="M227" s="253"/>
      <c r="N227" s="25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134</v>
      </c>
      <c r="AU227" s="18" t="s">
        <v>89</v>
      </c>
    </row>
    <row r="228" s="2" customFormat="1" ht="21.75" customHeight="1">
      <c r="A228" s="39"/>
      <c r="B228" s="40"/>
      <c r="C228" s="237" t="s">
        <v>458</v>
      </c>
      <c r="D228" s="237" t="s">
        <v>128</v>
      </c>
      <c r="E228" s="238" t="s">
        <v>2018</v>
      </c>
      <c r="F228" s="239" t="s">
        <v>2019</v>
      </c>
      <c r="G228" s="240" t="s">
        <v>1492</v>
      </c>
      <c r="H228" s="313"/>
      <c r="I228" s="242"/>
      <c r="J228" s="243">
        <f>ROUND(I228*H228,2)</f>
        <v>0</v>
      </c>
      <c r="K228" s="244"/>
      <c r="L228" s="45"/>
      <c r="M228" s="245" t="s">
        <v>1</v>
      </c>
      <c r="N228" s="246" t="s">
        <v>44</v>
      </c>
      <c r="O228" s="92"/>
      <c r="P228" s="247">
        <f>O228*H228</f>
        <v>0</v>
      </c>
      <c r="Q228" s="247">
        <v>0</v>
      </c>
      <c r="R228" s="247">
        <f>Q228*H228</f>
        <v>0</v>
      </c>
      <c r="S228" s="247">
        <v>0</v>
      </c>
      <c r="T228" s="24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9" t="s">
        <v>322</v>
      </c>
      <c r="AT228" s="249" t="s">
        <v>128</v>
      </c>
      <c r="AU228" s="249" t="s">
        <v>89</v>
      </c>
      <c r="AY228" s="18" t="s">
        <v>125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8" t="s">
        <v>87</v>
      </c>
      <c r="BK228" s="250">
        <f>ROUND(I228*H228,2)</f>
        <v>0</v>
      </c>
      <c r="BL228" s="18" t="s">
        <v>322</v>
      </c>
      <c r="BM228" s="249" t="s">
        <v>2020</v>
      </c>
    </row>
    <row r="229" s="2" customFormat="1">
      <c r="A229" s="39"/>
      <c r="B229" s="40"/>
      <c r="C229" s="41"/>
      <c r="D229" s="251" t="s">
        <v>134</v>
      </c>
      <c r="E229" s="41"/>
      <c r="F229" s="252" t="s">
        <v>2021</v>
      </c>
      <c r="G229" s="41"/>
      <c r="H229" s="41"/>
      <c r="I229" s="145"/>
      <c r="J229" s="41"/>
      <c r="K229" s="41"/>
      <c r="L229" s="45"/>
      <c r="M229" s="277"/>
      <c r="N229" s="278"/>
      <c r="O229" s="279"/>
      <c r="P229" s="279"/>
      <c r="Q229" s="279"/>
      <c r="R229" s="279"/>
      <c r="S229" s="279"/>
      <c r="T229" s="280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134</v>
      </c>
      <c r="AU229" s="18" t="s">
        <v>89</v>
      </c>
    </row>
    <row r="230" s="2" customFormat="1" ht="6.96" customHeight="1">
      <c r="A230" s="39"/>
      <c r="B230" s="67"/>
      <c r="C230" s="68"/>
      <c r="D230" s="68"/>
      <c r="E230" s="68"/>
      <c r="F230" s="68"/>
      <c r="G230" s="68"/>
      <c r="H230" s="68"/>
      <c r="I230" s="184"/>
      <c r="J230" s="68"/>
      <c r="K230" s="68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mPRLtte0AS+hKLMHTEoHRdAfOfAliDDaopLbIwcBqJm7bPhJwlpOLDFZMVpfZHjjZP794Jj2ykW43DuVLFYugQ==" hashValue="TUl97hRuNvwfZiKquqC6GINZbqvG+l9ZTvZXPbuGHt/F7rIsDOzukxDMluqic1eslg3oE1IWV1Iq6HTJSxjj1w==" algorithmName="SHA-512" password="CC35"/>
  <autoFilter ref="C123:K22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LAPTOP-83M9SS7B\42073</dc:creator>
  <cp:lastModifiedBy>LAPTOP-83M9SS7B\42073</cp:lastModifiedBy>
  <dcterms:created xsi:type="dcterms:W3CDTF">2020-12-30T08:41:00Z</dcterms:created>
  <dcterms:modified xsi:type="dcterms:W3CDTF">2020-12-30T08:41:09Z</dcterms:modified>
</cp:coreProperties>
</file>