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RASA7 -  Komunikace a te..." sheetId="2" r:id="rId2"/>
    <sheet name="USEKS0 -  Komunikace a te..." sheetId="3" r:id="rId3"/>
    <sheet name="USEKS5 -  Komunikace a te..." sheetId="4" r:id="rId4"/>
    <sheet name="USEKN5 -  Komunikace a te..." sheetId="5" r:id="rId5"/>
    <sheet name="USEKN3 -  Komunikace a te..." sheetId="6" r:id="rId6"/>
    <sheet name="USEKN12 -  Komunikace a t..." sheetId="7" r:id="rId7"/>
    <sheet name="USEKS9 -  Komunikace a te..." sheetId="8" r:id="rId8"/>
    <sheet name="VRN - Vedlejší a ostatní ...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'TRASA7 -  Komunikace a te...'!$C$86:$K$267</definedName>
    <definedName name="_xlnm.Print_Area" localSheetId="1">'TRASA7 -  Komunikace a te...'!$C$4:$J$39,'TRASA7 -  Komunikace a te...'!$C$45:$J$68,'TRASA7 -  Komunikace a te...'!$C$74:$K$267</definedName>
    <definedName name="_xlnm.Print_Titles" localSheetId="1">'TRASA7 -  Komunikace a te...'!$86:$86</definedName>
    <definedName name="_xlnm._FilterDatabase" localSheetId="2" hidden="1">'USEKS0 -  Komunikace a te...'!$C$84:$K$152</definedName>
    <definedName name="_xlnm.Print_Area" localSheetId="2">'USEKS0 -  Komunikace a te...'!$C$4:$J$39,'USEKS0 -  Komunikace a te...'!$C$45:$J$66,'USEKS0 -  Komunikace a te...'!$C$72:$K$152</definedName>
    <definedName name="_xlnm.Print_Titles" localSheetId="2">'USEKS0 -  Komunikace a te...'!$84:$84</definedName>
    <definedName name="_xlnm._FilterDatabase" localSheetId="3" hidden="1">'USEKS5 -  Komunikace a te...'!$C$86:$K$227</definedName>
    <definedName name="_xlnm.Print_Area" localSheetId="3">'USEKS5 -  Komunikace a te...'!$C$4:$J$39,'USEKS5 -  Komunikace a te...'!$C$45:$J$68,'USEKS5 -  Komunikace a te...'!$C$74:$K$227</definedName>
    <definedName name="_xlnm.Print_Titles" localSheetId="3">'USEKS5 -  Komunikace a te...'!$86:$86</definedName>
    <definedName name="_xlnm._FilterDatabase" localSheetId="4" hidden="1">'USEKN5 -  Komunikace a te...'!$C$86:$K$229</definedName>
    <definedName name="_xlnm.Print_Area" localSheetId="4">'USEKN5 -  Komunikace a te...'!$C$4:$J$39,'USEKN5 -  Komunikace a te...'!$C$45:$J$68,'USEKN5 -  Komunikace a te...'!$C$74:$K$229</definedName>
    <definedName name="_xlnm.Print_Titles" localSheetId="4">'USEKN5 -  Komunikace a te...'!$86:$86</definedName>
    <definedName name="_xlnm._FilterDatabase" localSheetId="5" hidden="1">'USEKN3 -  Komunikace a te...'!$C$87:$K$277</definedName>
    <definedName name="_xlnm.Print_Area" localSheetId="5">'USEKN3 -  Komunikace a te...'!$C$4:$J$39,'USEKN3 -  Komunikace a te...'!$C$45:$J$69,'USEKN3 -  Komunikace a te...'!$C$75:$K$277</definedName>
    <definedName name="_xlnm.Print_Titles" localSheetId="5">'USEKN3 -  Komunikace a te...'!$87:$87</definedName>
    <definedName name="_xlnm._FilterDatabase" localSheetId="6" hidden="1">'USEKN12 -  Komunikace a t...'!$C$85:$K$214</definedName>
    <definedName name="_xlnm.Print_Area" localSheetId="6">'USEKN12 -  Komunikace a t...'!$C$4:$J$39,'USEKN12 -  Komunikace a t...'!$C$45:$J$67,'USEKN12 -  Komunikace a t...'!$C$73:$K$214</definedName>
    <definedName name="_xlnm.Print_Titles" localSheetId="6">'USEKN12 -  Komunikace a t...'!$85:$85</definedName>
    <definedName name="_xlnm._FilterDatabase" localSheetId="7" hidden="1">'USEKS9 -  Komunikace a te...'!$C$86:$K$247</definedName>
    <definedName name="_xlnm.Print_Area" localSheetId="7">'USEKS9 -  Komunikace a te...'!$C$4:$J$39,'USEKS9 -  Komunikace a te...'!$C$45:$J$68,'USEKS9 -  Komunikace a te...'!$C$74:$K$247</definedName>
    <definedName name="_xlnm.Print_Titles" localSheetId="7">'USEKS9 -  Komunikace a te...'!$86:$86</definedName>
    <definedName name="_xlnm._FilterDatabase" localSheetId="8" hidden="1">'VRN - Vedlejší a ostatní ...'!$C$82:$K$164</definedName>
    <definedName name="_xlnm.Print_Area" localSheetId="8">'VRN - Vedlejší a ostatní ...'!$C$4:$J$39,'VRN - Vedlejší a ostatní ...'!$C$45:$J$64,'VRN - Vedlejší a ostatní ...'!$C$70:$K$164</definedName>
    <definedName name="_xlnm.Print_Titles" localSheetId="8">'VRN - Vedlejší a ostatní ...'!$82:$82</definedName>
  </definedNames>
  <calcPr/>
</workbook>
</file>

<file path=xl/calcChain.xml><?xml version="1.0" encoding="utf-8"?>
<calcChain xmlns="http://schemas.openxmlformats.org/spreadsheetml/2006/main">
  <c i="9" r="J37"/>
  <c r="J36"/>
  <c i="1" r="AY62"/>
  <c i="9" r="J35"/>
  <c i="1" r="AX62"/>
  <c i="9"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3"/>
  <c r="BH143"/>
  <c r="BG143"/>
  <c r="BF143"/>
  <c r="T143"/>
  <c r="R143"/>
  <c r="P143"/>
  <c r="BK143"/>
  <c r="J143"/>
  <c r="BE143"/>
  <c r="BI134"/>
  <c r="BH134"/>
  <c r="BG134"/>
  <c r="BF134"/>
  <c r="T134"/>
  <c r="R134"/>
  <c r="P134"/>
  <c r="BK134"/>
  <c r="J134"/>
  <c r="BE134"/>
  <c r="BI125"/>
  <c r="BH125"/>
  <c r="BG125"/>
  <c r="BF125"/>
  <c r="T125"/>
  <c r="R125"/>
  <c r="P125"/>
  <c r="BK125"/>
  <c r="J125"/>
  <c r="BE125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04"/>
  <c r="BH104"/>
  <c r="BG104"/>
  <c r="BF104"/>
  <c r="T104"/>
  <c r="R104"/>
  <c r="P104"/>
  <c r="BK104"/>
  <c r="J104"/>
  <c r="BE104"/>
  <c r="BI95"/>
  <c r="BH95"/>
  <c r="BG95"/>
  <c r="BF95"/>
  <c r="T95"/>
  <c r="R95"/>
  <c r="P95"/>
  <c r="BK95"/>
  <c r="J95"/>
  <c r="BE95"/>
  <c r="BI86"/>
  <c r="F37"/>
  <c i="1" r="BD62"/>
  <c i="9" r="BH86"/>
  <c r="F36"/>
  <c i="1" r="BC62"/>
  <c i="9" r="BG86"/>
  <c r="F35"/>
  <c i="1" r="BB62"/>
  <c i="9" r="BF86"/>
  <c r="J34"/>
  <c i="1" r="AW62"/>
  <c i="9" r="F34"/>
  <c i="1" r="BA62"/>
  <c i="9" r="T86"/>
  <c r="T85"/>
  <c r="T84"/>
  <c r="T83"/>
  <c r="R86"/>
  <c r="R85"/>
  <c r="R84"/>
  <c r="R83"/>
  <c r="P86"/>
  <c r="P85"/>
  <c r="P84"/>
  <c r="P83"/>
  <c i="1" r="AU62"/>
  <c i="9" r="BK86"/>
  <c r="BK85"/>
  <c r="J85"/>
  <c r="BK84"/>
  <c r="J84"/>
  <c r="BK83"/>
  <c r="J83"/>
  <c r="J59"/>
  <c r="J30"/>
  <c i="1" r="AG62"/>
  <c i="9" r="J86"/>
  <c r="BE86"/>
  <c r="J33"/>
  <c i="1" r="AV62"/>
  <c i="9" r="F33"/>
  <c i="1" r="AZ62"/>
  <c i="9" r="J61"/>
  <c r="J60"/>
  <c r="F77"/>
  <c r="E75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5"/>
  <c r="E15"/>
  <c r="F79"/>
  <c r="F54"/>
  <c r="J14"/>
  <c r="J12"/>
  <c r="J77"/>
  <c r="J52"/>
  <c r="E7"/>
  <c r="E73"/>
  <c r="E48"/>
  <c i="8" r="J37"/>
  <c r="J36"/>
  <c i="1" r="AY61"/>
  <c i="8" r="J35"/>
  <c i="1" r="AX61"/>
  <c i="8" r="BI247"/>
  <c r="BH247"/>
  <c r="BG247"/>
  <c r="BF247"/>
  <c r="T247"/>
  <c r="T246"/>
  <c r="R247"/>
  <c r="R246"/>
  <c r="P247"/>
  <c r="P246"/>
  <c r="BK247"/>
  <c r="BK246"/>
  <c r="J246"/>
  <c r="J247"/>
  <c r="BE247"/>
  <c r="J67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66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T214"/>
  <c r="R215"/>
  <c r="R214"/>
  <c r="P215"/>
  <c r="P214"/>
  <c r="BK215"/>
  <c r="BK214"/>
  <c r="J214"/>
  <c r="J215"/>
  <c r="BE215"/>
  <c r="J65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64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/>
  <c r="J161"/>
  <c r="BE161"/>
  <c r="J6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F37"/>
  <c i="1" r="BD61"/>
  <c i="8" r="BH90"/>
  <c r="F36"/>
  <c i="1" r="BC61"/>
  <c i="8" r="BG90"/>
  <c r="F35"/>
  <c i="1" r="BB61"/>
  <c i="8" r="BF90"/>
  <c r="J34"/>
  <c i="1" r="AW61"/>
  <c i="8" r="F34"/>
  <c i="1" r="BA61"/>
  <c i="8" r="T90"/>
  <c r="T89"/>
  <c r="T88"/>
  <c r="T87"/>
  <c r="R90"/>
  <c r="R89"/>
  <c r="R88"/>
  <c r="R87"/>
  <c r="P90"/>
  <c r="P89"/>
  <c r="P88"/>
  <c r="P87"/>
  <c i="1" r="AU61"/>
  <c i="8" r="BK90"/>
  <c r="BK89"/>
  <c r="J89"/>
  <c r="BK88"/>
  <c r="J88"/>
  <c r="BK87"/>
  <c r="J87"/>
  <c r="J59"/>
  <c r="J30"/>
  <c i="1" r="AG61"/>
  <c i="8" r="J90"/>
  <c r="BE90"/>
  <c r="J33"/>
  <c i="1" r="AV61"/>
  <c i="8" r="F33"/>
  <c i="1" r="AZ61"/>
  <c i="8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7" r="J37"/>
  <c r="J36"/>
  <c i="1" r="AY60"/>
  <c i="7" r="J35"/>
  <c i="1" r="AX60"/>
  <c i="7" r="BI214"/>
  <c r="BH214"/>
  <c r="BG214"/>
  <c r="BF214"/>
  <c r="T214"/>
  <c r="T213"/>
  <c r="R214"/>
  <c r="R213"/>
  <c r="P214"/>
  <c r="P213"/>
  <c r="BK214"/>
  <c r="BK213"/>
  <c r="J213"/>
  <c r="J214"/>
  <c r="BE214"/>
  <c r="J66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65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T177"/>
  <c r="R178"/>
  <c r="R177"/>
  <c r="P178"/>
  <c r="P177"/>
  <c r="BK178"/>
  <c r="BK177"/>
  <c r="J177"/>
  <c r="J178"/>
  <c r="BE178"/>
  <c r="J64"/>
  <c r="BI176"/>
  <c r="BH176"/>
  <c r="BG176"/>
  <c r="BF176"/>
  <c r="T176"/>
  <c r="T175"/>
  <c r="R176"/>
  <c r="R175"/>
  <c r="P176"/>
  <c r="P175"/>
  <c r="BK176"/>
  <c r="BK175"/>
  <c r="J175"/>
  <c r="J176"/>
  <c r="BE176"/>
  <c r="J63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2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F37"/>
  <c i="1" r="BD60"/>
  <c i="7" r="BH89"/>
  <c r="F36"/>
  <c i="1" r="BC60"/>
  <c i="7" r="BG89"/>
  <c r="F35"/>
  <c i="1" r="BB60"/>
  <c i="7" r="BF89"/>
  <c r="J34"/>
  <c i="1" r="AW60"/>
  <c i="7" r="F34"/>
  <c i="1" r="BA60"/>
  <c i="7" r="T89"/>
  <c r="T88"/>
  <c r="T87"/>
  <c r="T86"/>
  <c r="R89"/>
  <c r="R88"/>
  <c r="R87"/>
  <c r="R86"/>
  <c r="P89"/>
  <c r="P88"/>
  <c r="P87"/>
  <c r="P86"/>
  <c i="1" r="AU60"/>
  <c i="7" r="BK89"/>
  <c r="BK88"/>
  <c r="J88"/>
  <c r="BK87"/>
  <c r="J87"/>
  <c r="BK86"/>
  <c r="J86"/>
  <c r="J59"/>
  <c r="J30"/>
  <c i="1" r="AG60"/>
  <c i="7" r="J89"/>
  <c r="BE89"/>
  <c r="J33"/>
  <c i="1" r="AV60"/>
  <c i="7" r="F33"/>
  <c i="1" r="AZ60"/>
  <c i="7" r="J61"/>
  <c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6" r="J37"/>
  <c r="J36"/>
  <c i="1" r="AY59"/>
  <c i="6" r="J35"/>
  <c i="1" r="AX59"/>
  <c i="6" r="BI277"/>
  <c r="BH277"/>
  <c r="BG277"/>
  <c r="BF277"/>
  <c r="T277"/>
  <c r="T276"/>
  <c r="R277"/>
  <c r="R276"/>
  <c r="P277"/>
  <c r="P276"/>
  <c r="BK277"/>
  <c r="BK276"/>
  <c r="J276"/>
  <c r="J277"/>
  <c r="BE277"/>
  <c r="J68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T259"/>
  <c r="R260"/>
  <c r="R259"/>
  <c r="P260"/>
  <c r="P259"/>
  <c r="BK260"/>
  <c r="BK259"/>
  <c r="J259"/>
  <c r="J260"/>
  <c r="BE260"/>
  <c r="J67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T222"/>
  <c r="R223"/>
  <c r="R222"/>
  <c r="P223"/>
  <c r="P222"/>
  <c r="BK223"/>
  <c r="BK222"/>
  <c r="J222"/>
  <c r="J223"/>
  <c r="BE223"/>
  <c r="J66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6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3"/>
  <c r="BI161"/>
  <c r="BH161"/>
  <c r="BG161"/>
  <c r="BF161"/>
  <c r="T161"/>
  <c r="T160"/>
  <c r="R161"/>
  <c r="R160"/>
  <c r="P161"/>
  <c r="P160"/>
  <c r="BK161"/>
  <c r="BK160"/>
  <c r="J160"/>
  <c r="J161"/>
  <c r="BE161"/>
  <c r="J6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F37"/>
  <c i="1" r="BD59"/>
  <c i="6" r="BH91"/>
  <c r="F36"/>
  <c i="1" r="BC59"/>
  <c i="6" r="BG91"/>
  <c r="F35"/>
  <c i="1" r="BB59"/>
  <c i="6" r="BF91"/>
  <c r="J34"/>
  <c i="1" r="AW59"/>
  <c i="6" r="F34"/>
  <c i="1" r="BA59"/>
  <c i="6" r="T91"/>
  <c r="T90"/>
  <c r="T89"/>
  <c r="T88"/>
  <c r="R91"/>
  <c r="R90"/>
  <c r="R89"/>
  <c r="R88"/>
  <c r="P91"/>
  <c r="P90"/>
  <c r="P89"/>
  <c r="P88"/>
  <c i="1" r="AU59"/>
  <c i="6" r="BK91"/>
  <c r="BK90"/>
  <c r="J90"/>
  <c r="BK89"/>
  <c r="J89"/>
  <c r="BK88"/>
  <c r="J88"/>
  <c r="J59"/>
  <c r="J30"/>
  <c i="1" r="AG59"/>
  <c i="6" r="J91"/>
  <c r="BE91"/>
  <c r="J33"/>
  <c i="1" r="AV59"/>
  <c i="6" r="F33"/>
  <c i="1" r="AZ59"/>
  <c i="6" r="J61"/>
  <c r="J60"/>
  <c r="F82"/>
  <c r="E80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5"/>
  <c r="E15"/>
  <c r="F84"/>
  <c r="F54"/>
  <c r="J14"/>
  <c r="J12"/>
  <c r="J82"/>
  <c r="J52"/>
  <c r="E7"/>
  <c r="E78"/>
  <c r="E48"/>
  <c i="5" r="J37"/>
  <c r="J36"/>
  <c i="1" r="AY58"/>
  <c i="5" r="J35"/>
  <c i="1" r="AX58"/>
  <c i="5" r="BI229"/>
  <c r="BH229"/>
  <c r="BG229"/>
  <c r="BF229"/>
  <c r="T229"/>
  <c r="T228"/>
  <c r="R229"/>
  <c r="R228"/>
  <c r="P229"/>
  <c r="P228"/>
  <c r="BK229"/>
  <c r="BK228"/>
  <c r="J228"/>
  <c r="J229"/>
  <c r="BE229"/>
  <c r="J6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T211"/>
  <c r="R212"/>
  <c r="R211"/>
  <c r="P212"/>
  <c r="P211"/>
  <c r="BK212"/>
  <c r="BK211"/>
  <c r="J211"/>
  <c r="J212"/>
  <c r="BE212"/>
  <c r="J66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T186"/>
  <c r="R187"/>
  <c r="R186"/>
  <c r="P187"/>
  <c r="P186"/>
  <c r="BK187"/>
  <c r="BK186"/>
  <c r="J186"/>
  <c r="J187"/>
  <c r="BE187"/>
  <c r="J65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64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6"/>
  <c r="BH146"/>
  <c r="BG146"/>
  <c r="BF146"/>
  <c r="T146"/>
  <c r="T145"/>
  <c r="R146"/>
  <c r="R145"/>
  <c r="P146"/>
  <c r="P145"/>
  <c r="BK146"/>
  <c r="BK145"/>
  <c r="J145"/>
  <c r="J146"/>
  <c r="BE146"/>
  <c r="J6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F37"/>
  <c i="1" r="BD58"/>
  <c i="5" r="BH90"/>
  <c r="F36"/>
  <c i="1" r="BC58"/>
  <c i="5" r="BG90"/>
  <c r="F35"/>
  <c i="1" r="BB58"/>
  <c i="5" r="BF90"/>
  <c r="J34"/>
  <c i="1" r="AW58"/>
  <c i="5" r="F34"/>
  <c i="1" r="BA58"/>
  <c i="5" r="T90"/>
  <c r="T89"/>
  <c r="T88"/>
  <c r="T87"/>
  <c r="R90"/>
  <c r="R89"/>
  <c r="R88"/>
  <c r="R87"/>
  <c r="P90"/>
  <c r="P89"/>
  <c r="P88"/>
  <c r="P87"/>
  <c i="1" r="AU58"/>
  <c i="5" r="BK90"/>
  <c r="BK89"/>
  <c r="J89"/>
  <c r="BK88"/>
  <c r="J88"/>
  <c r="BK87"/>
  <c r="J87"/>
  <c r="J59"/>
  <c r="J30"/>
  <c i="1" r="AG58"/>
  <c i="5" r="J90"/>
  <c r="BE90"/>
  <c r="J33"/>
  <c i="1" r="AV58"/>
  <c i="5" r="F33"/>
  <c i="1" r="AZ58"/>
  <c i="5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4" r="J37"/>
  <c r="J36"/>
  <c i="1" r="AY57"/>
  <c i="4" r="J35"/>
  <c i="1" r="AX57"/>
  <c i="4" r="BI227"/>
  <c r="BH227"/>
  <c r="BG227"/>
  <c r="BF227"/>
  <c r="T227"/>
  <c r="T226"/>
  <c r="R227"/>
  <c r="R226"/>
  <c r="P227"/>
  <c r="P226"/>
  <c r="BK227"/>
  <c r="BK226"/>
  <c r="J226"/>
  <c r="J227"/>
  <c r="BE227"/>
  <c r="J67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T209"/>
  <c r="R210"/>
  <c r="R209"/>
  <c r="P210"/>
  <c r="P209"/>
  <c r="BK210"/>
  <c r="BK209"/>
  <c r="J209"/>
  <c r="J210"/>
  <c r="BE210"/>
  <c r="J66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T193"/>
  <c r="R194"/>
  <c r="R193"/>
  <c r="P194"/>
  <c r="P193"/>
  <c r="BK194"/>
  <c r="BK193"/>
  <c r="J193"/>
  <c r="J194"/>
  <c r="BE194"/>
  <c r="J65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4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6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F37"/>
  <c i="1" r="BD57"/>
  <c i="4" r="BH90"/>
  <c r="F36"/>
  <c i="1" r="BC57"/>
  <c i="4" r="BG90"/>
  <c r="F35"/>
  <c i="1" r="BB57"/>
  <c i="4" r="BF90"/>
  <c r="J34"/>
  <c i="1" r="AW57"/>
  <c i="4" r="F34"/>
  <c i="1" r="BA57"/>
  <c i="4" r="T90"/>
  <c r="T89"/>
  <c r="T88"/>
  <c r="T87"/>
  <c r="R90"/>
  <c r="R89"/>
  <c r="R88"/>
  <c r="R87"/>
  <c r="P90"/>
  <c r="P89"/>
  <c r="P88"/>
  <c r="P87"/>
  <c i="1" r="AU57"/>
  <c i="4" r="BK90"/>
  <c r="BK89"/>
  <c r="J89"/>
  <c r="BK88"/>
  <c r="J88"/>
  <c r="BK87"/>
  <c r="J87"/>
  <c r="J59"/>
  <c r="J30"/>
  <c i="1" r="AG57"/>
  <c i="4" r="J90"/>
  <c r="BE90"/>
  <c r="J33"/>
  <c i="1" r="AV57"/>
  <c i="4" r="F33"/>
  <c i="1" r="AZ57"/>
  <c i="4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3" r="J37"/>
  <c r="J36"/>
  <c i="1" r="AY56"/>
  <c i="3" r="J35"/>
  <c i="1" r="AX56"/>
  <c i="3" r="BI152"/>
  <c r="BH152"/>
  <c r="BG152"/>
  <c r="BF152"/>
  <c r="T152"/>
  <c r="T151"/>
  <c r="R152"/>
  <c r="R151"/>
  <c r="P152"/>
  <c r="P151"/>
  <c r="BK152"/>
  <c r="BK151"/>
  <c r="J151"/>
  <c r="J152"/>
  <c r="BE152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64"/>
  <c r="BI137"/>
  <c r="BH137"/>
  <c r="BG137"/>
  <c r="BF137"/>
  <c r="T137"/>
  <c r="R137"/>
  <c r="P137"/>
  <c r="BK137"/>
  <c r="J137"/>
  <c r="BE137"/>
  <c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6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F79"/>
  <c r="E77"/>
  <c r="F52"/>
  <c r="E50"/>
  <c r="J39"/>
  <c r="J24"/>
  <c r="E24"/>
  <c r="J82"/>
  <c r="J55"/>
  <c r="J23"/>
  <c r="J21"/>
  <c r="E21"/>
  <c r="J81"/>
  <c r="J54"/>
  <c r="J20"/>
  <c r="J18"/>
  <c r="E18"/>
  <c r="F82"/>
  <c r="F55"/>
  <c r="J17"/>
  <c r="J15"/>
  <c r="E15"/>
  <c r="F81"/>
  <c r="F54"/>
  <c r="J14"/>
  <c r="J12"/>
  <c r="J79"/>
  <c r="J52"/>
  <c r="E7"/>
  <c r="E75"/>
  <c r="E48"/>
  <c i="2" r="J37"/>
  <c r="J36"/>
  <c i="1" r="AY55"/>
  <c i="2" r="J35"/>
  <c i="1" r="AX55"/>
  <c i="2" r="BI267"/>
  <c r="BH267"/>
  <c r="BG267"/>
  <c r="BF267"/>
  <c r="T267"/>
  <c r="T266"/>
  <c r="R267"/>
  <c r="R266"/>
  <c r="P267"/>
  <c r="P266"/>
  <c r="BK267"/>
  <c r="BK266"/>
  <c r="J266"/>
  <c r="J267"/>
  <c r="BE267"/>
  <c r="J67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T249"/>
  <c r="R250"/>
  <c r="R249"/>
  <c r="P250"/>
  <c r="P249"/>
  <c r="BK250"/>
  <c r="BK249"/>
  <c r="J249"/>
  <c r="J250"/>
  <c r="BE250"/>
  <c r="J66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6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4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T176"/>
  <c r="R177"/>
  <c r="R176"/>
  <c r="P177"/>
  <c r="P176"/>
  <c r="BK177"/>
  <c r="BK176"/>
  <c r="J176"/>
  <c r="J177"/>
  <c r="BE177"/>
  <c r="J63"/>
  <c r="BI175"/>
  <c r="BH175"/>
  <c r="BG175"/>
  <c r="BF175"/>
  <c r="T175"/>
  <c r="R175"/>
  <c r="P175"/>
  <c r="BK175"/>
  <c r="J175"/>
  <c r="BE175"/>
  <c r="BI171"/>
  <c r="BH171"/>
  <c r="BG171"/>
  <c r="BF171"/>
  <c r="T171"/>
  <c r="T170"/>
  <c r="R171"/>
  <c r="R170"/>
  <c r="P171"/>
  <c r="P170"/>
  <c r="BK171"/>
  <c r="BK170"/>
  <c r="J170"/>
  <c r="J171"/>
  <c r="BE171"/>
  <c r="J6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<sst xmlns="http://schemas.openxmlformats.org/spreadsheetml/2006/main">
  <si>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</si>
  <si>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</si>
  <si>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</si>
  <si>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</si>
  <si>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</si>
  <si>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{417d2ae5-d963-48c5-93ba-17faa0acad34}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</si>
  <si>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</si>
  <si>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</si>
  <si>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</si>
  <si>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</si>
  <si>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</si>
  <si>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</si>
  <si>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</si>
  <si>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</si>
  <si>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KOSICKY-ZBYTEK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</si>
  <si>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</si>
  <si>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</si>
  <si>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pro chodce-2.stavba</t>
  </si>
  <si>
    <t>KSO:</t>
  </si>
  <si>
    <t>CC-CZ:</t>
  </si>
  <si>
    <t>Místo:</t>
  </si>
  <si>
    <t>Kosičky</t>
  </si>
  <si>
    <t>Datum:</t>
  </si>
  <si>
    <t>19. 11. 2019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</si>
  <si>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</si>
  <si>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</si>
  <si>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</si>
  <si>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</si>
  <si>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</si>
  <si>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</si>
  <si>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</si>
  <si>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</si>
  <si>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</si>
  <si>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</si>
  <si>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</si>
  <si>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</si>
  <si>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</si>
  <si>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</si>
  <si>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</si>
  <si>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</si>
  <si>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</si>
  <si>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</si>
  <si>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</si>
  <si>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</si>
  <si>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</si>
  <si>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</si>
  <si>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</si>
  <si>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</si>
  <si>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</si>
  <si>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</si>
  <si>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</si>
  <si>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</si>
  <si>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</si>
  <si>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</si>
  <si>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</si>
  <si>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</si>
  <si>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</si>
  <si>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</si>
  <si>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</si>
  <si>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</si>
  <si>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</si>
  <si>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</si>
  <si>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</si>
  <si>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</si>
  <si>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</si>
  <si>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</si>
  <si>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</si>
  <si>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</si>
  <si>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</si>
  <si>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</si>
  <si>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</si>
  <si>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</si>
  <si>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</si>
  <si>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TRASA7</t>
  </si>
  <si>
    <t xml:space="preserve"> Komunikace a terénní úpravy ve zbytku úseku S7+N6</t>
  </si>
  <si>
    <t>STA</t>
  </si>
  <si>
    <t>1</t>
  </si>
  <si>
    <t>{ba3d8fa1-ff45-4b00-a744-7706e97dba60}</t>
  </si>
  <si>
    <t>2</t>
  </si>
  <si>
    <t>USEKS0</t>
  </si>
  <si>
    <t xml:space="preserve"> Komunikace a terénní úpravy v úseku S0</t>
  </si>
  <si>
    <t>{658b2e5d-9326-4f66-a7a1-5eca8c92a549}</t>
  </si>
  <si>
    <t>USEKS5</t>
  </si>
  <si>
    <t xml:space="preserve"> Komunikace a terénní úpravy úsek S5</t>
  </si>
  <si>
    <t>{b7742209-f185-4671-83f6-a525f906d2a0}</t>
  </si>
  <si>
    <t>USEKN5</t>
  </si>
  <si>
    <t xml:space="preserve"> Komunikace a terénní úpravy v úseku N5</t>
  </si>
  <si>
    <t>{b6d17057-3d5c-4759-8d9f-387ec4cc8818}</t>
  </si>
  <si>
    <t>USEKN3</t>
  </si>
  <si>
    <t xml:space="preserve"> Komunikace a terénní úpravy v úseku N3</t>
  </si>
  <si>
    <t>{de80c409-231c-47e8-b981-db183cf3163e}</t>
  </si>
  <si>
    <t>USEKN12</t>
  </si>
  <si>
    <t xml:space="preserve"> Komunikace a terénní úpravy v úseku N12</t>
  </si>
  <si>
    <t>{ad01896b-df16-4191-8551-516aac5cb091}</t>
  </si>
  <si>
    <t>USEKS9</t>
  </si>
  <si>
    <t xml:space="preserve"> Komunikace a terénní úpravy úsek S9</t>
  </si>
  <si>
    <t>{be546965-8149-46c1-99fb-ec3faea27b94}</t>
  </si>
  <si>
    <t>VRN</t>
  </si>
  <si>
    <t>Vedlejší a ostatní rozpočtové náklady</t>
  </si>
  <si>
    <t>{83623d6f-6bcf-42b6-bda1-c04d1f4987b9}</t>
  </si>
  <si>
    <t>KRYCÍ LIST SOUPISU PRACÍ</t>
  </si>
  <si>
    <t>Objekt:</t>
  </si>
  <si>
    <t xml:space="preserve">TRASA7 -  Komunikace a terénní úpravy ve zbytku úseku S7+N6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</si>
  <si>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</si>
  <si>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</si>
  <si>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</si>
  <si>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</si>
  <si>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</si>
  <si>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</si>
  <si>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</si>
  <si>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</si>
  <si>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</si>
  <si>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</si>
  <si>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</si>
  <si>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</si>
  <si>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</si>
  <si>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</si>
  <si>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</si>
  <si>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</si>
  <si>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</si>
  <si>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</si>
  <si>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</si>
  <si>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</si>
  <si>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</si>
  <si>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</si>
  <si>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</si>
  <si>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</si>
  <si>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</si>
  <si>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</si>
  <si>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</si>
  <si>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</si>
  <si>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</si>
  <si>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</si>
  <si>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100</t>
  </si>
  <si>
    <t>K</t>
  </si>
  <si>
    <t>101</t>
  </si>
  <si>
    <t>montáž kabelových chrániček</t>
  </si>
  <si>
    <t>m</t>
  </si>
  <si>
    <t>4</t>
  </si>
  <si>
    <t>841940034</t>
  </si>
  <si>
    <t>VV</t>
  </si>
  <si>
    <t>8+7+5+11+5+7+7</t>
  </si>
  <si>
    <t>93</t>
  </si>
  <si>
    <t>102</t>
  </si>
  <si>
    <t>statická zatěžovací zkouška s vyhodnocením</t>
  </si>
  <si>
    <t>sada</t>
  </si>
  <si>
    <t>-1143182143</t>
  </si>
  <si>
    <t>83</t>
  </si>
  <si>
    <t>111201101</t>
  </si>
  <si>
    <t xml:space="preserve">Odstranění křovin a stromů s odstraněním kořenů  průměru kmene do 100 mm do sklonu terénu 1 : 5, při celkové ploše do 1 000 m2</t>
  </si>
  <si>
    <t>m2</t>
  </si>
  <si>
    <t>CS ÚRS 2019 01</t>
  </si>
  <si>
    <t>152560533</t>
  </si>
  <si>
    <t>135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</si>
  <si>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</si>
  <si>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</si>
  <si>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1059010971</t>
  </si>
  <si>
    <t>136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</si>
  <si>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</si>
  <si>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</si>
  <si>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319042957</t>
  </si>
  <si>
    <t>138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</si>
  <si>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</si>
  <si>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</si>
  <si>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-1976038326</t>
  </si>
  <si>
    <t>274,07+8,51</t>
  </si>
  <si>
    <t>137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</si>
  <si>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</si>
  <si>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</si>
  <si>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-409695379</t>
  </si>
  <si>
    <t>48,65+26,10+(50,13+6,45)+(21,18+2*0,59)+(25,65+2*0,55)+(261,66+0,43*2-166,61-3,21-0,23+2*0,58)</t>
  </si>
  <si>
    <t>5</t>
  </si>
  <si>
    <t>113154112</t>
  </si>
  <si>
    <t>Frézování živičného podkladu nebo krytu s naložením na dopravní prostředek plochy do 500 m2 bez překážek v trase pruhu šířky do 0,5 m, tloušťky vrstvy 40 mm</t>
  </si>
  <si>
    <t>CS ÚRS 2015 01</t>
  </si>
  <si>
    <t>-611641414</t>
  </si>
  <si>
    <t>0,5*(0,5+70,5+2,9+37,5+3,0+0,5+15,6+7,9+7,0+49,7+4,6+130,0)+3,75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</si>
  <si>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</si>
  <si>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</si>
  <si>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</si>
  <si>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-1021592707</t>
  </si>
  <si>
    <t>29,4+13,5+18,4</t>
  </si>
  <si>
    <t>7</t>
  </si>
  <si>
    <t>113204111</t>
  </si>
  <si>
    <t>Vytrhání obrub s vybouráním lože, s přemístěním hmot na skládku na vzdálenost do 3 m nebo s naložením na dopravní prostředek záhonových</t>
  </si>
  <si>
    <t>96485306</t>
  </si>
  <si>
    <t>1,9+2,4</t>
  </si>
  <si>
    <t>8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</si>
  <si>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</si>
  <si>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</si>
  <si>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</si>
  <si>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-889481555</t>
  </si>
  <si>
    <t>"průměrná tloušťka 0,1m"0,1*(221,8+78,8-0,3+164,5+276,9+22,3+107,4-4*4,0)</t>
  </si>
  <si>
    <t>M</t>
  </si>
  <si>
    <t>59213344</t>
  </si>
  <si>
    <t>poklop kabelového žlabu betonový 50x16x3,5 cm</t>
  </si>
  <si>
    <t>kus</t>
  </si>
  <si>
    <t>-628610777</t>
  </si>
  <si>
    <t>50/0,5</t>
  </si>
  <si>
    <t>103</t>
  </si>
  <si>
    <t>59213001</t>
  </si>
  <si>
    <t>žlab kabelový betonový 100 x 18,5/10 x 10 cm</t>
  </si>
  <si>
    <t>416219986</t>
  </si>
  <si>
    <t>9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</si>
  <si>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</si>
  <si>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</si>
  <si>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-1120267607</t>
  </si>
  <si>
    <t>"dle příčných řezů"26,9*(0,2+0,1)/2+5,5*0,2+6,7*0,3+29*(0,1+0,4)/2+4,5*0,4</t>
  </si>
  <si>
    <t>4,2*0,4+38,2*(0,4+0,3)/2+32,7*(0,3+0,1)/2+0,9*0,1+5,4*0,2+7,1*0,3+41*0,3+6,7*(0,3+0,1)/2+30,1*(0,1+0,3)/2+38,2*0,3/2</t>
  </si>
  <si>
    <t>"dle situace"0,1*(54,43+21,63+14,61)+0,2*8,51+0,3*(31,99-8,51)</t>
  </si>
  <si>
    <t>Součet</t>
  </si>
  <si>
    <t>104</t>
  </si>
  <si>
    <t>132212101</t>
  </si>
  <si>
    <t xml:space="preserve">Hloubení zapažených i nezapažených rýh šířky do 600 mm ručním nebo pneumatickým nářadím  s urovnáním dna do předepsaného profilu a spádu v horninách tř. 3 soudržných</t>
  </si>
  <si>
    <t>1684346060</t>
  </si>
  <si>
    <t>"pro chráničky"0,3*0,6*50</t>
  </si>
  <si>
    <t>10</t>
  </si>
  <si>
    <t>133201101</t>
  </si>
  <si>
    <t>Hloubení zapažených i nezapažených šachet s případným nutným přemístěním výkopku ve výkopišti v hornině tř. 3 do 100 m3</t>
  </si>
  <si>
    <t>-2045885002</t>
  </si>
  <si>
    <t>"pro uliční vpusti"1,8*1,8*0,8*3</t>
  </si>
  <si>
    <t>105</t>
  </si>
  <si>
    <t>162201421</t>
  </si>
  <si>
    <t xml:space="preserve">Vodorovné přemístění větví, kmenů nebo pařezů  s naložením, složením a dopravou do 1000 m pařezů kmenů, průměru přes 100 do 300 mm</t>
  </si>
  <si>
    <t>884730669</t>
  </si>
  <si>
    <t>11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</si>
  <si>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</si>
  <si>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</si>
  <si>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-1901969875</t>
  </si>
  <si>
    <t>"ornice" 85,54+31,622</t>
  </si>
  <si>
    <t>133</t>
  </si>
  <si>
    <t>162301501</t>
  </si>
  <si>
    <t xml:space="preserve">Vodorovné přemístění smýcených křovin  do průměru kmene 100 mm na vzdálenost do 5 000 m</t>
  </si>
  <si>
    <t>112052811</t>
  </si>
  <si>
    <t>77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</si>
  <si>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</si>
  <si>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</si>
  <si>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2017 01</t>
  </si>
  <si>
    <t>1907559065</t>
  </si>
  <si>
    <t xml:space="preserve">"výkop-nehutněný násyp+přebytek z rýh pro chráničky, napojení žlábku a  z šachet pro vpusti"84,288-6,54+0,836+(9,0-4,0)+(7,776-5,85)</t>
  </si>
  <si>
    <t>78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</si>
  <si>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</si>
  <si>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</si>
  <si>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1588678572</t>
  </si>
  <si>
    <t>"dalších 13km"85,51*13</t>
  </si>
  <si>
    <t>107</t>
  </si>
  <si>
    <t>171101103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</si>
  <si>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</si>
  <si>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-899667518</t>
  </si>
  <si>
    <t>"dle příčných řezů"(38,1+42,6)*0,6/2+0,8*0,4</t>
  </si>
  <si>
    <t>106</t>
  </si>
  <si>
    <t>171201101</t>
  </si>
  <si>
    <t xml:space="preserve">Uložení sypaniny do násypů  s rozprostřením sypaniny ve vrstvách a s hrubým urovnáním nezhutněných z jakýchkoliv hornin</t>
  </si>
  <si>
    <t>-881116336</t>
  </si>
  <si>
    <t>"dle příčnýchn řezů"32,7*0,4/2</t>
  </si>
  <si>
    <t>13</t>
  </si>
  <si>
    <t>171201201</t>
  </si>
  <si>
    <t>Uložení sypaniny na skládky</t>
  </si>
  <si>
    <t>952372825</t>
  </si>
  <si>
    <t>79</t>
  </si>
  <si>
    <t>171201211</t>
  </si>
  <si>
    <t>Uložení sypaniny poplatek za uložení sypaniny na skládce (skládkovné)</t>
  </si>
  <si>
    <t>t</t>
  </si>
  <si>
    <t>771935172</t>
  </si>
  <si>
    <t>85,51*1,5</t>
  </si>
  <si>
    <t>14</t>
  </si>
  <si>
    <t>174101101</t>
  </si>
  <si>
    <t>Zásyp sypaninou z jakékoliv horniny s uložením výkopku ve vrstvách se zhutněním jam, šachet, rýh nebo kolem objektů v těchto vykopávkách</t>
  </si>
  <si>
    <t>-2033678807</t>
  </si>
  <si>
    <t>"šachty kolem vpustí"3*(1,8*1,8-0,24)*0,65</t>
  </si>
  <si>
    <t>"rýhy po chráničkách"(0,3*0,35-0,025)*50</t>
  </si>
  <si>
    <t>114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</si>
  <si>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</si>
  <si>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</si>
  <si>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647576577</t>
  </si>
  <si>
    <t>"napojení žlábku"0,3*0,3/2*13,6</t>
  </si>
  <si>
    <t>115</t>
  </si>
  <si>
    <t>58337308</t>
  </si>
  <si>
    <t>štěrkopísek frakce 0/2</t>
  </si>
  <si>
    <t>604648231</t>
  </si>
  <si>
    <t>"podkladní lože napojení žlábku a obsyp potrubí"(0,3*13,6*0,1+0,612)*1,67</t>
  </si>
  <si>
    <t>116</t>
  </si>
  <si>
    <t>58344197</t>
  </si>
  <si>
    <t>štěrkodrť frakce 0/63</t>
  </si>
  <si>
    <t>466978649</t>
  </si>
  <si>
    <t>"podkladní lože pod vpusti"0,1*1,8*1,8*3*1,8</t>
  </si>
  <si>
    <t>16</t>
  </si>
  <si>
    <t>181301101</t>
  </si>
  <si>
    <t>Rozprostření a urovnání ornice v rovině nebo ve svahu sklonu do 1:5 při souvislé ploše do 500 m2, tl. vrstvy do 100 mm</t>
  </si>
  <si>
    <t>-247632608</t>
  </si>
  <si>
    <t>1,0*(7,4+26,0)+11,74+2,48+144,57+8,05+52,45+3,36+4,56+55,61-53,28</t>
  </si>
  <si>
    <t>17</t>
  </si>
  <si>
    <t>181411131</t>
  </si>
  <si>
    <t>Založení trávníku na půdě předem připravené plochy do 1000 m2 výsevem včetně utažení parkového v rovině nebo na svahu do 1:5</t>
  </si>
  <si>
    <t>-1043737175</t>
  </si>
  <si>
    <t>18</t>
  </si>
  <si>
    <t>005724100</t>
  </si>
  <si>
    <t>osiva pícnin směsi travní balení obvykle 25 kg parková</t>
  </si>
  <si>
    <t>kg</t>
  </si>
  <si>
    <t>-1075228173</t>
  </si>
  <si>
    <t>0,03*(262,94+53,28)</t>
  </si>
  <si>
    <t>19</t>
  </si>
  <si>
    <t>181951101</t>
  </si>
  <si>
    <t>Úprava pláně vyrovnáním výškových rozdílů v hornině tř. 1 až 4 bez zhutnění</t>
  </si>
  <si>
    <t>-490423565</t>
  </si>
  <si>
    <t>316,22-0,1*(339,8-29,0)</t>
  </si>
  <si>
    <t>20</t>
  </si>
  <si>
    <t>181951102</t>
  </si>
  <si>
    <t>Úprava pláně vyrovnáním výškových rozdílů v hornině tř. 1 až 4 se zhutněním</t>
  </si>
  <si>
    <t>1765085531</t>
  </si>
  <si>
    <t>519,15+145,51+0,3*318,9+0,18*339,8</t>
  </si>
  <si>
    <t>108</t>
  </si>
  <si>
    <t>182201101</t>
  </si>
  <si>
    <t xml:space="preserve">Svahování trvalých svahů do projektovaných profilů  s potřebným přemístěním výkopku při svahování násypů v jakékoliv hornině</t>
  </si>
  <si>
    <t>-677599058</t>
  </si>
  <si>
    <t>183402121</t>
  </si>
  <si>
    <t>Rozrušení půdy na hloubku přes 50 do 150 mm souvislé plochy do 500 m2 v rovině nebo na svahu do 1:5</t>
  </si>
  <si>
    <t>-707689753</t>
  </si>
  <si>
    <t>109</t>
  </si>
  <si>
    <t>183402122</t>
  </si>
  <si>
    <t>Rozrušení půdy na hloubku přes 50 do 150 mm souvislé plochy do 500 m2 na svahu přes 1:5 do 1:2</t>
  </si>
  <si>
    <t>1745452360</t>
  </si>
  <si>
    <t>22</t>
  </si>
  <si>
    <t>183403113</t>
  </si>
  <si>
    <t>Obdělání půdy frézováním v rovině nebo na svahu do 1:5</t>
  </si>
  <si>
    <t>-1450645164</t>
  </si>
  <si>
    <t>23</t>
  </si>
  <si>
    <t>183403153</t>
  </si>
  <si>
    <t>Obdělání půdy hrabáním v rovině nebo na svahu do 1:5</t>
  </si>
  <si>
    <t>1325255499</t>
  </si>
  <si>
    <t>24</t>
  </si>
  <si>
    <t>183403161</t>
  </si>
  <si>
    <t>Obdělání půdy válením v rovině nebo na svahu do 1:5</t>
  </si>
  <si>
    <t>1047939993</t>
  </si>
  <si>
    <t>110</t>
  </si>
  <si>
    <t>183403213</t>
  </si>
  <si>
    <t xml:space="preserve">Obdělání půdy  frézováním na svahu přes 1:5 do 1:2</t>
  </si>
  <si>
    <t>-257772407</t>
  </si>
  <si>
    <t>111</t>
  </si>
  <si>
    <t>183403253</t>
  </si>
  <si>
    <t xml:space="preserve">Obdělání půdy  hrabáním na svahu přes 1:5 do 1:2</t>
  </si>
  <si>
    <t>-2025804135</t>
  </si>
  <si>
    <t>112</t>
  </si>
  <si>
    <t>183403261</t>
  </si>
  <si>
    <t xml:space="preserve">Obdělání půdy  válením na svahu přes 1:5 do 1:2</t>
  </si>
  <si>
    <t>1193993142</t>
  </si>
  <si>
    <t>119</t>
  </si>
  <si>
    <t>184501141</t>
  </si>
  <si>
    <t>Zhotovení obalu kmene z rákosové nebo kokosové rohože v rovině nebo na svahu do 1:5</t>
  </si>
  <si>
    <t>261703904</t>
  </si>
  <si>
    <t>1,5*2,0*4</t>
  </si>
  <si>
    <t>120</t>
  </si>
  <si>
    <t>61894010</t>
  </si>
  <si>
    <t>síť kokosová (400 g/m2) 2x50m</t>
  </si>
  <si>
    <t>928978110</t>
  </si>
  <si>
    <t>25</t>
  </si>
  <si>
    <t>184802111</t>
  </si>
  <si>
    <t>Chemické odplevelení půdy před založením kultury, trávníku nebo zpevněných ploch o výměře jednotlivě přes 20 m2 v rovině nebo na svahu do 1:5 postřikem na široko</t>
  </si>
  <si>
    <t>-2135618763</t>
  </si>
  <si>
    <t>113</t>
  </si>
  <si>
    <t>184802211</t>
  </si>
  <si>
    <t xml:space="preserve">Chemické odplevelení půdy před založením kultury, trávníku nebo zpevněných ploch  o výměře jednotlivě přes 20 m2 na svahu přes 1:5 do 1:2 postřikem na široko</t>
  </si>
  <si>
    <t>-2117345026</t>
  </si>
  <si>
    <t>26</t>
  </si>
  <si>
    <t>185804312</t>
  </si>
  <si>
    <t>Zalití rostlin vodou plochy záhonů jednotlivě přes 20 m2</t>
  </si>
  <si>
    <t>-1132374146</t>
  </si>
  <si>
    <t>(262,94+53,28)*0,02</t>
  </si>
  <si>
    <t>Vodorovné konstrukce</t>
  </si>
  <si>
    <t>29</t>
  </si>
  <si>
    <t>451577877</t>
  </si>
  <si>
    <t>Podklad nebo lože pod dlažbu (přídlažbu) v ploše vodorovné nebo ve sklonu do 1:5, tloušťky od 30 do 100 mm ze štěrkopísku</t>
  </si>
  <si>
    <t>1743716670</t>
  </si>
  <si>
    <t>"pod vpusti"3*1,8*1,8</t>
  </si>
  <si>
    <t>"pod napojení žlábku"0,3*13,6</t>
  </si>
  <si>
    <t>91</t>
  </si>
  <si>
    <t>452112111</t>
  </si>
  <si>
    <t>Osazení betonových dílců prstenců nebo rámů pod poklopy a mříže, výšky do 100 mm</t>
  </si>
  <si>
    <t>103716069</t>
  </si>
  <si>
    <t>Komunikace pozemní</t>
  </si>
  <si>
    <t>82</t>
  </si>
  <si>
    <t>564811112</t>
  </si>
  <si>
    <t>Podklad ze štěrkodrti ŠD s rozprostřením a zhutněním, po zhutnění tl. 60 mm</t>
  </si>
  <si>
    <t>-617399118</t>
  </si>
  <si>
    <t>"ve vozovce s odpočtem podél řezu a obrub"408,15-0,7*343,2-0,15*318,9</t>
  </si>
  <si>
    <t>32</t>
  </si>
  <si>
    <t>564861111</t>
  </si>
  <si>
    <t>Podklad ze štěrkodrti ŠD s rozprostřením a zhutněním, po zhutnění tl. 200 mm</t>
  </si>
  <si>
    <t>499769339</t>
  </si>
  <si>
    <t>"v chodníku s odpočtem u obrub"519,15-0,1*(318,9-33,5)-0,1*(339,8-54,6)</t>
  </si>
  <si>
    <t>33</t>
  </si>
  <si>
    <t>564871111</t>
  </si>
  <si>
    <t>Podklad ze štěrkodrti ŠD s rozprostřením a zhutněním, po zhutnění tl. 250 mm</t>
  </si>
  <si>
    <t>-360390592</t>
  </si>
  <si>
    <t>"na sjezdech s odpočtem u obrub"145,51-0,1*(33,5+54,6)</t>
  </si>
  <si>
    <t>34</t>
  </si>
  <si>
    <t>565155111</t>
  </si>
  <si>
    <t>Asfaltový beton vrstva podkladní ACP 16 (obalované kamenivo střednězrnné - OKS) s rozprostřením a zhutněním v pruhu šířky do 3 m, po zhutnění tl. 70 mm</t>
  </si>
  <si>
    <t>1474412402</t>
  </si>
  <si>
    <t>1,2*333,5+4,2+3,75</t>
  </si>
  <si>
    <t>35</t>
  </si>
  <si>
    <t>567122112</t>
  </si>
  <si>
    <t>Podklad ze směsi stmelené cementem bez dilatačních spár, s rozprostřením a zhutněním SC C 8/10 (KSC I), po zhutnění tl. 130 mm</t>
  </si>
  <si>
    <t>933645401</t>
  </si>
  <si>
    <t>"ve vozovce s odpočtem podél řezu a obrub" 408,15-0,56*343,2-0,07*318,9</t>
  </si>
  <si>
    <t>92</t>
  </si>
  <si>
    <t>571908111</t>
  </si>
  <si>
    <t xml:space="preserve">Kryt vymývaným dekoračním kamenivem (kačírkem)  tl. 200 mm</t>
  </si>
  <si>
    <t>-1368559190</t>
  </si>
  <si>
    <t>"kolem betonových sloupů"0,12+0,24+0,12</t>
  </si>
  <si>
    <t>85</t>
  </si>
  <si>
    <t>573211108</t>
  </si>
  <si>
    <t>Postřik spojovací PS bez posypu kamenivem z asfaltu silničního, v množství 0,40 kg/m2</t>
  </si>
  <si>
    <t>-77664432</t>
  </si>
  <si>
    <t>37</t>
  </si>
  <si>
    <t>577134131</t>
  </si>
  <si>
    <t>Asfaltový beton vrstva obrusná ACO 11 (ABS) s rozprostřením a se zhutněním z modifikovaného asfaltu v pruhu šířky do 3 m, po zhutnění tl. 40 mm</t>
  </si>
  <si>
    <t>-412997965</t>
  </si>
  <si>
    <t>38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</si>
  <si>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</si>
  <si>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</si>
  <si>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-1825926800</t>
  </si>
  <si>
    <t>33,70+5,44+3,34+1,18</t>
  </si>
  <si>
    <t>39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</si>
  <si>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</si>
  <si>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</si>
  <si>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1983896031</t>
  </si>
  <si>
    <t>100,47+103,47+65,85</t>
  </si>
  <si>
    <t>40</t>
  </si>
  <si>
    <t>59245013</t>
  </si>
  <si>
    <t xml:space="preserve">dlaždice betonové dlažba zámková (ČSN EN 1338) dlažba vibrolisovaná BEST standardní povrch (uzavřený hladký povrch) provedení: přírodní se zámkem BEATON                20 x 16,5 x 8</t>
  </si>
  <si>
    <t>1255445847</t>
  </si>
  <si>
    <t>"chodník a sjezdy s odpočtem varovných pásů"519,15+145,51-(7,96+13,4)</t>
  </si>
  <si>
    <t>41</t>
  </si>
  <si>
    <t>501</t>
  </si>
  <si>
    <t>betonová zámková dlažba výšky 8cm s výstupky barva červená</t>
  </si>
  <si>
    <t>-628096953</t>
  </si>
  <si>
    <t>"varovné pásy"7,96+13,4</t>
  </si>
  <si>
    <t>86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</si>
  <si>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</si>
  <si>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</si>
  <si>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1022658835</t>
  </si>
  <si>
    <t>42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</si>
  <si>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</si>
  <si>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</si>
  <si>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-679768571</t>
  </si>
  <si>
    <t>14,61+21,63+31,98+22,86+54,43</t>
  </si>
  <si>
    <t>Trubní vedení</t>
  </si>
  <si>
    <t>121</t>
  </si>
  <si>
    <t>831263195</t>
  </si>
  <si>
    <t xml:space="preserve">Montáž potrubí z trub kameninových  hrdlových s integrovaným těsněním Příplatek k cenám za zřízení kanalizační přípojky DN od 100 do 300</t>
  </si>
  <si>
    <t>-498509349</t>
  </si>
  <si>
    <t>122</t>
  </si>
  <si>
    <t>871263121</t>
  </si>
  <si>
    <t>Montáž kanalizačního potrubí z plastů z tvrdého PVC těsněných gumovým kroužkem v otevřeném výkopu ve sklonu do 20 % DN 110</t>
  </si>
  <si>
    <t>1827329926</t>
  </si>
  <si>
    <t>123</t>
  </si>
  <si>
    <t>28611188</t>
  </si>
  <si>
    <t>trubka kanalizační PPKGEM 110x3,4x1000 mm SN10</t>
  </si>
  <si>
    <t>145282229</t>
  </si>
  <si>
    <t>124</t>
  </si>
  <si>
    <t>28611189</t>
  </si>
  <si>
    <t>trubka kanalizační PPKGEM 110x3,4x2000 mm SN10</t>
  </si>
  <si>
    <t>569906113</t>
  </si>
  <si>
    <t>125</t>
  </si>
  <si>
    <t>877265211</t>
  </si>
  <si>
    <t xml:space="preserve">Montáž tvarovek na kanalizačním potrubí z trub z plastu  z tvrdého PVC nebo z polypropylenu v otevřeném výkopu jednoosých DN 110</t>
  </si>
  <si>
    <t>547797224</t>
  </si>
  <si>
    <t>126</t>
  </si>
  <si>
    <t>28611353</t>
  </si>
  <si>
    <t>koleno kanalizační PVC KG 110x87°</t>
  </si>
  <si>
    <t>320520615</t>
  </si>
  <si>
    <t>45</t>
  </si>
  <si>
    <t>895941211</t>
  </si>
  <si>
    <t>Zřízení vpusti kanalizační uliční z betonových dílců typ UV-50 nízký</t>
  </si>
  <si>
    <t>-1413878428</t>
  </si>
  <si>
    <t>46</t>
  </si>
  <si>
    <t>59223850</t>
  </si>
  <si>
    <t xml:space="preserve">prefabrikáty pro uliční vpusti dílce betonové pro uliční vpusti skruž s  otvorem PVC TBV-Q 450/350/3a PVC  45 x 35 x 5</t>
  </si>
  <si>
    <t>-446535904</t>
  </si>
  <si>
    <t>47</t>
  </si>
  <si>
    <t>59223852</t>
  </si>
  <si>
    <t xml:space="preserve">prefabrikáty pro uliční vpusti dílce betonové pro uliční vpusti dno s kalovou prohlubní TBV-Q 450/300/2a       45 x 30 x 5</t>
  </si>
  <si>
    <t>374317652</t>
  </si>
  <si>
    <t>48</t>
  </si>
  <si>
    <t>59223856</t>
  </si>
  <si>
    <t xml:space="preserve">prefabrikáty pro uliční vpusti dílce betonové pro uliční vpusti skruže horní TBV-Q 450/195/5c         45 x 20 x 5</t>
  </si>
  <si>
    <t>-1667577682</t>
  </si>
  <si>
    <t>49</t>
  </si>
  <si>
    <t>592238640</t>
  </si>
  <si>
    <t xml:space="preserve">prefabrikáty pro uliční vpusti dílce betonové pro uliční vpusti prstenec vyrovnávací TBV-Q 390/60/10a       39 x 6 x 5</t>
  </si>
  <si>
    <t>2062538283</t>
  </si>
  <si>
    <t>50</t>
  </si>
  <si>
    <t>592238780</t>
  </si>
  <si>
    <t>prefabrikáty pro uliční vpusti dílce betonové pro uliční vpusti vpusť dešťová uliční s rámem mříž M1 D400 DIN 19583-13, 500/500mm</t>
  </si>
  <si>
    <t>-74834081</t>
  </si>
  <si>
    <t>51</t>
  </si>
  <si>
    <t>592238750</t>
  </si>
  <si>
    <t>prefabrikáty pro uliční vpusti dílce betonové pro uliční vpusti vpusť dešťová uliční s rámem koš pozink. D1 DIN 4052,nízký, rám 500/300</t>
  </si>
  <si>
    <t>353689074</t>
  </si>
  <si>
    <t>52</t>
  </si>
  <si>
    <t>592238760</t>
  </si>
  <si>
    <t>prefabrikáty pro uliční vpusti dílce betonové pro uliční vpusti vpusť dešťová uliční s rámem rám zabetonovaný DIN 19583-9, 500/500mm</t>
  </si>
  <si>
    <t>-64210566</t>
  </si>
  <si>
    <t>89</t>
  </si>
  <si>
    <t>801</t>
  </si>
  <si>
    <t>kruhový poklop BEGU průměr 0,75m bez odvětrání B125</t>
  </si>
  <si>
    <t>796716318</t>
  </si>
  <si>
    <t>139</t>
  </si>
  <si>
    <t>899204112</t>
  </si>
  <si>
    <t>Osazení mříží litinových včetně rámů a košů na bahno pro třídu zatížení D400, E600</t>
  </si>
  <si>
    <t>-369837735</t>
  </si>
  <si>
    <t>87</t>
  </si>
  <si>
    <t>899304111</t>
  </si>
  <si>
    <t>Osazení poklopů železobetonových včetně rámů jakékoliv hmotnosti</t>
  </si>
  <si>
    <t>1882070415</t>
  </si>
  <si>
    <t>90</t>
  </si>
  <si>
    <t>59224012</t>
  </si>
  <si>
    <t>prstenec šachtový vyrovnávací betonový 625x100x80mm</t>
  </si>
  <si>
    <t>136778936</t>
  </si>
  <si>
    <t>117</t>
  </si>
  <si>
    <t>899331111</t>
  </si>
  <si>
    <t xml:space="preserve">Výšková úprava uličního vstupu nebo vpusti do 200 mm  zvýšením poklopu</t>
  </si>
  <si>
    <t>-2047639208</t>
  </si>
  <si>
    <t>118</t>
  </si>
  <si>
    <t>899332111</t>
  </si>
  <si>
    <t xml:space="preserve">Výšková úprava uličního vstupu nebo vpusti do 200 mm  snížením poklopu</t>
  </si>
  <si>
    <t>-1487304210</t>
  </si>
  <si>
    <t>57</t>
  </si>
  <si>
    <t>899431111</t>
  </si>
  <si>
    <t>Výšková úprava uličního vstupu nebo vpusti do 200 mm zvýšením krycího hrnce, šoupěte nebo hydrantu bez úpravy armatur</t>
  </si>
  <si>
    <t>1616959767</t>
  </si>
  <si>
    <t>Ostatní konstrukce a práce, bourání</t>
  </si>
  <si>
    <t>134</t>
  </si>
  <si>
    <t>914511111</t>
  </si>
  <si>
    <t xml:space="preserve">Montáž sloupku dopravních značek  délky do 3,5 m do betonového základu</t>
  </si>
  <si>
    <t>-1365034773</t>
  </si>
  <si>
    <t>"označovací sloupky vodovodu"2</t>
  </si>
  <si>
    <t>60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</si>
  <si>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</si>
  <si>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</si>
  <si>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-1621489002</t>
  </si>
  <si>
    <t>125,2+60,2+133,5</t>
  </si>
  <si>
    <t>61</t>
  </si>
  <si>
    <t>59217029</t>
  </si>
  <si>
    <t>obrubníky betonové a železobetonové obrubník silniční nájezdový 100 x 15 x 15</t>
  </si>
  <si>
    <t>-333059445</t>
  </si>
  <si>
    <t>33,5+3,7+2,2+2,9+3,5+4,3</t>
  </si>
  <si>
    <t>62</t>
  </si>
  <si>
    <t>59217030</t>
  </si>
  <si>
    <t xml:space="preserve">obrubníky betonové a železobetonové obrubník silniční přechodový levý, pravý    100 x 15 x 15/25</t>
  </si>
  <si>
    <t>993041383</t>
  </si>
  <si>
    <t>2*8</t>
  </si>
  <si>
    <t>63</t>
  </si>
  <si>
    <t>59217023</t>
  </si>
  <si>
    <t xml:space="preserve">obrubníky betonové a železobetonové obrubníky BEST provedení: přírodní  (d x š x v) MONO II       100 x 15/12 x 25</t>
  </si>
  <si>
    <t>1151026721</t>
  </si>
  <si>
    <t>318,9-50,1-16</t>
  </si>
  <si>
    <t>64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</si>
  <si>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</si>
  <si>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</si>
  <si>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-821433319</t>
  </si>
  <si>
    <t>20,7+18,2+10,7+4,3+13,1+2,5+74,7+10,2+3,1+0,5+0,5+11,3+23,7+3,8+4,5+8,4+0,5+0,4+17,9+16,3+0,3+13,6+38,5+39,6+0,5+4,4+0,7-3,8+0,7</t>
  </si>
  <si>
    <t>65</t>
  </si>
  <si>
    <t>59217012</t>
  </si>
  <si>
    <t xml:space="preserve">obrubníky betonové a železobetonové obrubníky BEST provedení: přírodní  (d x š x v) vnější poloměr r=200, d. vnějšího oblouku 78 LINEA I       50 x 8 x 25</t>
  </si>
  <si>
    <t>565284934</t>
  </si>
  <si>
    <t>339,8/0,5</t>
  </si>
  <si>
    <t>66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</si>
  <si>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</si>
  <si>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</si>
  <si>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1523283468</t>
  </si>
  <si>
    <t>341,2+0,5*4</t>
  </si>
  <si>
    <t>68</t>
  </si>
  <si>
    <t>919735112</t>
  </si>
  <si>
    <t>Řezání stávajícího živičného krytu nebo podkladu hloubky přes 50 do 100 mm</t>
  </si>
  <si>
    <t>-828035113</t>
  </si>
  <si>
    <t>0,7+70,5+37,5+23,2+29,2+33,2+135,6+0,7+0,3+0,2+1,0+2*0,4+0,9+2*0,5+0,4+1,6+2*2,2</t>
  </si>
  <si>
    <t>127</t>
  </si>
  <si>
    <t>935113111</t>
  </si>
  <si>
    <t xml:space="preserve">Osazení odvodňovacího žlabu s krycím roštem  polymerbetonového šířky do 200 mm</t>
  </si>
  <si>
    <t>1905272983</t>
  </si>
  <si>
    <t>128</t>
  </si>
  <si>
    <t>59227027</t>
  </si>
  <si>
    <t>čelo plné na začátek a konec odvodňovacího žlabu polymerický beton všechny stavební výšky</t>
  </si>
  <si>
    <t>-550043955</t>
  </si>
  <si>
    <t>131</t>
  </si>
  <si>
    <t>59227025</t>
  </si>
  <si>
    <t>vpust žlabová mělká dl.0,5m s otvorem DN100</t>
  </si>
  <si>
    <t>-1524400280</t>
  </si>
  <si>
    <t>132</t>
  </si>
  <si>
    <t>59227100</t>
  </si>
  <si>
    <t>žlab odvodňovací DN100 dl.1,0m bez spádu dna</t>
  </si>
  <si>
    <t>-2121108962</t>
  </si>
  <si>
    <t>129</t>
  </si>
  <si>
    <t>56241011</t>
  </si>
  <si>
    <t>rošt můstkový C250 Pz dl 1m oka 10/85 pro žlab PE š 100mm</t>
  </si>
  <si>
    <t>-350762476</t>
  </si>
  <si>
    <t>130</t>
  </si>
  <si>
    <t>56241016</t>
  </si>
  <si>
    <t>rošt můstkový C250 litina dl 0,5m oka 12/96 pro žlab PE š 100mm</t>
  </si>
  <si>
    <t>-213340598</t>
  </si>
  <si>
    <t>997</t>
  </si>
  <si>
    <t>Přesun sutě</t>
  </si>
  <si>
    <t>69</t>
  </si>
  <si>
    <t>997221551</t>
  </si>
  <si>
    <t>Vodorovná doprava suti bez naložení, ale se složením a s hrubým urovnáním ze sypkých materiálů, na vzdálenost do 1 km</t>
  </si>
  <si>
    <t>-222798610</t>
  </si>
  <si>
    <t>"suť z kameniva a z frézování"77,196+17,366</t>
  </si>
  <si>
    <t>70</t>
  </si>
  <si>
    <t>997221559</t>
  </si>
  <si>
    <t>Vodorovná doprava suti bez naložení, ale se složením a s hrubým urovnáním Příplatek k ceně za každý další i započatý 1 km přes 1 km</t>
  </si>
  <si>
    <t>1840682193</t>
  </si>
  <si>
    <t>"suť z kameniva do 23km, z frézování do 24km"22*77,196+23*17,366</t>
  </si>
  <si>
    <t>71</t>
  </si>
  <si>
    <t>997221561</t>
  </si>
  <si>
    <t>Vodorovná doprava suti bez naložení, ale se složením a s hrubým urovnáním z kusových materiálů, na vzdálenost do 1 km</t>
  </si>
  <si>
    <t>-1311129690</t>
  </si>
  <si>
    <t>"betonová a živičná suť v kusech" 22,879+60,295</t>
  </si>
  <si>
    <t>72</t>
  </si>
  <si>
    <t>997221569</t>
  </si>
  <si>
    <t>645593878</t>
  </si>
  <si>
    <t>"betonová a živičná suť do 23km" 22*(22,879+60,295)</t>
  </si>
  <si>
    <t>73</t>
  </si>
  <si>
    <t>997221815</t>
  </si>
  <si>
    <t>Poplatek za uložení stavebního odpadu na skládce (skládkovné) betonového</t>
  </si>
  <si>
    <t>266981851</t>
  </si>
  <si>
    <t>"betonová suť" 39,0*0,26+61,3*0,205+4,3*0,04</t>
  </si>
  <si>
    <t>74</t>
  </si>
  <si>
    <t>997221845</t>
  </si>
  <si>
    <t>Poplatek za uložení stavebního odpadu na skládce (skládkovné) z asfaltových povrchů</t>
  </si>
  <si>
    <t>-763999954</t>
  </si>
  <si>
    <t>"živičná suť v kusech" 274,07*0,22</t>
  </si>
  <si>
    <t>81</t>
  </si>
  <si>
    <t>997221846</t>
  </si>
  <si>
    <t>437844019</t>
  </si>
  <si>
    <t>"živičná suť z frézování" 168,6*0,103</t>
  </si>
  <si>
    <t>75</t>
  </si>
  <si>
    <t>997221855</t>
  </si>
  <si>
    <t>Poplatek za uložení stavebního odpadu na skládce (skládkovné) z kameniva</t>
  </si>
  <si>
    <t>219938556</t>
  </si>
  <si>
    <t>"suť z kameniva s odpočtem pro hutněný násyp" 39,0*0,18+282,58*0,29-6,54*1,8</t>
  </si>
  <si>
    <t>998</t>
  </si>
  <si>
    <t>Přesun hmot</t>
  </si>
  <si>
    <t>76</t>
  </si>
  <si>
    <t>998223011</t>
  </si>
  <si>
    <t>Přesun hmot pro pozemní komunikace s krytem dlážděným dopravní vzdálenost do 200 m jakékoliv délky objektu</t>
  </si>
  <si>
    <t>-1003881110</t>
  </si>
  <si>
    <t xml:space="preserve">USEKS0 -  Komunikace a terénní úpravy v úseku S0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</si>
  <si>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</si>
  <si>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</si>
  <si>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-1839148575</t>
  </si>
  <si>
    <t>3</t>
  </si>
  <si>
    <t>113106241</t>
  </si>
  <si>
    <t>Rozebrání dlažeb a dílců komunikací pro pěší, vozovek a ploch s přemístěním hmot na skládku na vzdálenost do 3 m nebo s naložením na dopravní prostředek vozovek a ploch, s jakoukoliv výplní spár ze silničních dílců v jakékoliv ploše a jakýchkoliv rozměrů se spárami zalitými živicí nebo cementovou maltou, kladených do lože z kameniva nebo živice</t>
  </si>
  <si>
    <t>-1380365074</t>
  </si>
  <si>
    <t>60,3+7,5</t>
  </si>
  <si>
    <t>-940672775</t>
  </si>
  <si>
    <t>32,9+67,8</t>
  </si>
  <si>
    <t>"průměrná tloušťka 0,1m"0,1*(1,0*14,3+26,2-7,5+1,0*20,3)</t>
  </si>
  <si>
    <t>"dle situace" 0,1*67,8+0,2*(14,1-7,5)+0,15*32,9</t>
  </si>
  <si>
    <t>"ornice" 5,33+4,677</t>
  </si>
  <si>
    <t>54</t>
  </si>
  <si>
    <t>-1075406231</t>
  </si>
  <si>
    <t>"vykopaná zemina"13,035</t>
  </si>
  <si>
    <t>55</t>
  </si>
  <si>
    <t>-1599131714</t>
  </si>
  <si>
    <t>"příplatek za dalších 13km"13*13,035</t>
  </si>
  <si>
    <t>56</t>
  </si>
  <si>
    <t>35525297</t>
  </si>
  <si>
    <t>13,035*1,5</t>
  </si>
  <si>
    <t>-873837280</t>
  </si>
  <si>
    <t>20,65+26,12*1,0</t>
  </si>
  <si>
    <t>46,77*0,03</t>
  </si>
  <si>
    <t>46,77-0,1*49,1</t>
  </si>
  <si>
    <t>87,08+49,1*0,18+12,03</t>
  </si>
  <si>
    <t>46,77*0,02</t>
  </si>
  <si>
    <t>28</t>
  </si>
  <si>
    <t>"v chodníku s odpočtem u obrub" 12,03-0,05*14,6</t>
  </si>
  <si>
    <t>"na sjezdech s odpočtem u obrub" 87,08-0,05*(51,3-14,6)</t>
  </si>
  <si>
    <t>12,03-0,98+87,08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</si>
  <si>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</si>
  <si>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</si>
  <si>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1800648164</t>
  </si>
  <si>
    <t>59</t>
  </si>
  <si>
    <t>ONL.F360B20050K</t>
  </si>
  <si>
    <t>FONDALINE 400 20x0,5m</t>
  </si>
  <si>
    <t>74625710</t>
  </si>
  <si>
    <t>"po obvodě budovy"0,5*(5,5+24,5)</t>
  </si>
  <si>
    <t>19,3+(5,4+2,5+6,7)+15,2+2,2</t>
  </si>
  <si>
    <t>"suť z kameniva"29,174</t>
  </si>
  <si>
    <t>"suť z kameniva do 23km"22*29,174</t>
  </si>
  <si>
    <t>"betonová suť" 36,093</t>
  </si>
  <si>
    <t>"betonová suť do 23km" 22*36,093</t>
  </si>
  <si>
    <t>"betonová suť" 32,9*0,255+67,9*0,408</t>
  </si>
  <si>
    <t>"suť z kameniva" 100,6*0,29</t>
  </si>
  <si>
    <t>53</t>
  </si>
  <si>
    <t xml:space="preserve">USEKS5 -  Komunikace a terénní úpravy úsek S5</t>
  </si>
  <si>
    <t>"keře+větve stromů"0,6*16,5+8,0</t>
  </si>
  <si>
    <t>-358237675</t>
  </si>
  <si>
    <t>38,4+106,7+8,0+25,4+92,4+46,6+59,9+15,5+9,8+17,0+11,9-1,7</t>
  </si>
  <si>
    <t>-1766617921</t>
  </si>
  <si>
    <t>429,9+44,0</t>
  </si>
  <si>
    <t>-1577805564</t>
  </si>
  <si>
    <t>84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</si>
  <si>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</si>
  <si>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</si>
  <si>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1933563139</t>
  </si>
  <si>
    <t>9,7+14,3+8,6+11,4</t>
  </si>
  <si>
    <t>-981653488</t>
  </si>
  <si>
    <t>36,5+1,8+9,8+37,2+36,3+1,8+52,3-2,3</t>
  </si>
  <si>
    <t>264,1*0,5</t>
  </si>
  <si>
    <t>0,6+22,5+60,4+4,3+58,8+23,8+35,8+9,6+6,1+2,8+2,7+2,7+2,7-1,2-0,6</t>
  </si>
  <si>
    <t>6,1+9,8+23,2+13</t>
  </si>
  <si>
    <t>"průměrná tloušťka 0,1m"0,1*(7,3+20,3+9,7+9,9)</t>
  </si>
  <si>
    <t>"dle příčných řezů" 1,6*0,1+25,8*(0,1+0,4)/2+15,5*(0,4+0,3)/2+51,1*(0,3+0,4)/2+25,1*0,4+29,4*(0,4+0,2)/2+16,1*(0,2+0,4)/2+18,4*(0,4+0,2)/2</t>
  </si>
  <si>
    <t>16,5*(0,2+0,3)/2+34,9*(0,3+0,4)/2+19,5*(0,4+0,5)/2+7,6*0,5+1,0*0,5/2</t>
  </si>
  <si>
    <t>"pro uliční vpusti"1,8*1,8*0,9*3</t>
  </si>
  <si>
    <t>"ornice" 4,72+0,23</t>
  </si>
  <si>
    <t>"výkop+přebytek výkopu pro vpusti"88,295+(8,748-4,266)</t>
  </si>
  <si>
    <t>"dalších 13km"92,777*13</t>
  </si>
  <si>
    <t>"výkop a přebytek z šachet pro vpusti "88,295+(8,748-4,266)</t>
  </si>
  <si>
    <t>92,777*1,5</t>
  </si>
  <si>
    <t>"šachty kolem vpustí"3*1,8*(1,13-0,34)</t>
  </si>
  <si>
    <t>2,3*0,03</t>
  </si>
  <si>
    <t>2,3-0,1*2,5</t>
  </si>
  <si>
    <t>76,29+434,4+260,7*0,3+(13,3+2,5)*0,18</t>
  </si>
  <si>
    <t>2,3*0,02</t>
  </si>
  <si>
    <t>-430860725</t>
  </si>
  <si>
    <t>0,1*9,72*1,8</t>
  </si>
  <si>
    <t>3*1,8*1,8</t>
  </si>
  <si>
    <t>264,1*(0,7-0,3)</t>
  </si>
  <si>
    <t>"v chodníku s odpočtem u obrub" 434,4-0,1*(260,7-41,5)</t>
  </si>
  <si>
    <t>"na sjezdech s odpočtem u obrub"76,29-0,12*41,5</t>
  </si>
  <si>
    <t>1,2*264,1</t>
  </si>
  <si>
    <t>"ve vozovce" (264,1-2*0,1)*0,57</t>
  </si>
  <si>
    <t>36</t>
  </si>
  <si>
    <t>569831111</t>
  </si>
  <si>
    <t>Zpevnění krajnic nebo komunikací pro pěší s rozprostřením a zhutněním, po zhutnění štěrkodrtí tl. 100 mm</t>
  </si>
  <si>
    <t>1630989365</t>
  </si>
  <si>
    <t>"kolem betonových sloupů"0,76+0,56+0,39+0,16++0,12+0,28++0,27+0,33+0,32</t>
  </si>
  <si>
    <t>434,4-146,05-117,88</t>
  </si>
  <si>
    <t>60,23+(84,04+1,74+0,04)</t>
  </si>
  <si>
    <t>(434,4-3,28)+(76,29-17,18)</t>
  </si>
  <si>
    <t>17,18+3,28</t>
  </si>
  <si>
    <t>117,41+0,47</t>
  </si>
  <si>
    <t>11,09+10,23+7,34+9,33+7,19+7,56+10,03+13,52</t>
  </si>
  <si>
    <t>802</t>
  </si>
  <si>
    <t xml:space="preserve">tepelná zolace  tl.100mm na stěnu vpusti dl.1,5m výšky 1,0m</t>
  </si>
  <si>
    <t>-1952433427</t>
  </si>
  <si>
    <t>-866269385</t>
  </si>
  <si>
    <t>88</t>
  </si>
  <si>
    <t>899432111</t>
  </si>
  <si>
    <t xml:space="preserve">Výšková úprava uličního vstupu nebo vpusti do 200 mm  snížením krycího hrnce, šoupěte, nebo hydrantu bez úpravy armatur</t>
  </si>
  <si>
    <t>-1281335787</t>
  </si>
  <si>
    <t>35,4+8,2+106,4+9,1+32,9+23,4+9,6+11,1+24,6</t>
  </si>
  <si>
    <t>5,6+4,5+4,4+5,3+5,9+4,0+5,9+5,9</t>
  </si>
  <si>
    <t>260,7-41,5-16</t>
  </si>
  <si>
    <t>1,3+1,3+1,0+0,9+5,9+4,0+0,5+0,7+4,0+2*0,6+5,3+2*0,8+4,5+0,7+0,8+0,6+0,7+2*0,9+3,7+5,7+2,5</t>
  </si>
  <si>
    <t>264,1+1,1+1,0</t>
  </si>
  <si>
    <t>1,1+264,1*2+1,0</t>
  </si>
  <si>
    <t>"suť z kameniva a z frézování"135,588+13,601</t>
  </si>
  <si>
    <t>"suť z kameniva do 23km, z frézování do 24km"22*135,588+23*13,601</t>
  </si>
  <si>
    <t>"betonová a živičná suť v kusech" 177,412+38,148</t>
  </si>
  <si>
    <t>"betonová a živičná suť do 23km" 22*(177,412+38,148)</t>
  </si>
  <si>
    <t>"betonová suť" 429,9*0,255+231,0*0,205+52,1*0,04+44,0*0,417</t>
  </si>
  <si>
    <t>"živičná suť v kusech" 173,4*0,22</t>
  </si>
  <si>
    <t>"živičná suť z frézování" 132,05*0,103</t>
  </si>
  <si>
    <t>"suť z kameniva" 473,9*0,18+173,4*0,29</t>
  </si>
  <si>
    <t xml:space="preserve">USEKN5 -  Komunikace a terénní úpravy v úseku N5</t>
  </si>
  <si>
    <t>montáž kabelových žlabů</t>
  </si>
  <si>
    <t>1683205628</t>
  </si>
  <si>
    <t>10-1</t>
  </si>
  <si>
    <t>statická zatěžovací zkouška s vyhiodnocením</t>
  </si>
  <si>
    <t>384910035</t>
  </si>
  <si>
    <t>97</t>
  </si>
  <si>
    <t>-811121085</t>
  </si>
  <si>
    <t>98</t>
  </si>
  <si>
    <t>-1751618548</t>
  </si>
  <si>
    <t>"včetně recyklátu"18,33+14,0+34,4*2</t>
  </si>
  <si>
    <t>99</t>
  </si>
  <si>
    <t>2053733711</t>
  </si>
  <si>
    <t>8,74+9,59</t>
  </si>
  <si>
    <t>340672317</t>
  </si>
  <si>
    <t>0,5*(10,8+23,9)</t>
  </si>
  <si>
    <t>"průměrná tloušťka 0,1m"0,1*(21,2+6,7+50,8)</t>
  </si>
  <si>
    <t>"dle příčných řezů" 4,0*0,5+0,1*14,0+17,7*0,3</t>
  </si>
  <si>
    <t>592131000</t>
  </si>
  <si>
    <t xml:space="preserve">prefabrikáty pro drátovody betonové a železobetonové žlab kabelový betonový TK 1     100 x 18,5/10 x 10</t>
  </si>
  <si>
    <t>-313186585</t>
  </si>
  <si>
    <t>592133440</t>
  </si>
  <si>
    <t xml:space="preserve">prefabrikáty pro drátovody betonové a železobetonové poklop kabelového žlabu TK 1 AZD   26-50       50 x 16 x 3,5</t>
  </si>
  <si>
    <t>-1856941853</t>
  </si>
  <si>
    <t>(10-1)/0,5</t>
  </si>
  <si>
    <t>132201101</t>
  </si>
  <si>
    <t xml:space="preserve">Hloubení zapažených i nezapažených rýh šířky do 600 mm  s urovnáním dna do předepsaného profilu a spádu v hornině tř. 3 do 100 m3</t>
  </si>
  <si>
    <t>-670778022</t>
  </si>
  <si>
    <t>"rýha pro přípojku žlábku"14,6*(0,3+0,2)/2*0,5</t>
  </si>
  <si>
    <t>-1079598332</t>
  </si>
  <si>
    <t>"výkop pro chráničku"0,3*0,8*10</t>
  </si>
  <si>
    <t>"ornice" 7,87+2,35</t>
  </si>
  <si>
    <t>"výkop-nehutněný násyp+přebytek z rýh pro chráničky+výkop pro přípojku-zásyp rýhy pro přípojku"8,71-0,61+(2,4-1,6)+1,825-0,694</t>
  </si>
  <si>
    <t>"příplatek za dalších 13km"13*10,031</t>
  </si>
  <si>
    <t>-2142043541</t>
  </si>
  <si>
    <t>"pod chodník"17,8*0,22*(1,8+2,8)/2</t>
  </si>
  <si>
    <t>Uložení sypaniny do násypů s rozprostřením sypaniny ve vrstvách a s hrubým urovnáním nezhutněných z jakýchkoliv hornin</t>
  </si>
  <si>
    <t>1340879181</t>
  </si>
  <si>
    <t>"dle příčných řezů"6,1*0,1</t>
  </si>
  <si>
    <t>"výkop bez nehutněného násypu a zásypu rýhy pro přípojku+přebytek z rýh pro přípojky+výkop pro přípojku žlabu"9,51-0,61-0,694+2,4-1,6+1,825</t>
  </si>
  <si>
    <t>10,831*1,5</t>
  </si>
  <si>
    <t>"rýha pro chráničky" (0,3*0,6-0,02)*10</t>
  </si>
  <si>
    <t>"rýha po přípojce"14,6*0,5*(0,26-0,07)/2</t>
  </si>
  <si>
    <t>23,5*0,03</t>
  </si>
  <si>
    <t>23,5-0,1*51,9-1,2*0,15</t>
  </si>
  <si>
    <t>43,76+47,49+(23,9-1,2)*0,3+51,9*0,18</t>
  </si>
  <si>
    <t>23,5*0,02</t>
  </si>
  <si>
    <t>451573111</t>
  </si>
  <si>
    <t>Lože pod potrubí, stoky a drobné objekty v otevřeném výkopu z písku a štěrkopísku do 63 mm</t>
  </si>
  <si>
    <t>1355133536</t>
  </si>
  <si>
    <t>"pod přípojku žlabu"14,6*0,5*0,1</t>
  </si>
  <si>
    <t>-530988715</t>
  </si>
  <si>
    <t>502</t>
  </si>
  <si>
    <t>osazení nopové fólie výšky 8mm nasvislo včetně materiálu</t>
  </si>
  <si>
    <t>713972512</t>
  </si>
  <si>
    <t>0,5*17,8</t>
  </si>
  <si>
    <t>1578240063</t>
  </si>
  <si>
    <t>(10,8+23,9)*(0,7-0,3)</t>
  </si>
  <si>
    <t>"v chodníku s odpočtem u obrub" 9,53+37,96-0,1*(23,9-6,2-5,9)</t>
  </si>
  <si>
    <t>"na sjezdech s odpočtem u obrub"32,43-1,28+12,61-0,12*(5,1+5,9)</t>
  </si>
  <si>
    <t>30</t>
  </si>
  <si>
    <t>(10,8+23,9)*1,2</t>
  </si>
  <si>
    <t>31</t>
  </si>
  <si>
    <t>"ve vozovce"(10,8+23,9-2*0,13)*0,57</t>
  </si>
  <si>
    <t>-1444188596</t>
  </si>
  <si>
    <t>"podél podezdívky oplocení"17,8*0,1</t>
  </si>
  <si>
    <t>-936412961</t>
  </si>
  <si>
    <t>9,53+37,96</t>
  </si>
  <si>
    <t>47,49-5,51+43,76-4,4</t>
  </si>
  <si>
    <t>(2,29+2,11)+(1,5+1,3+1,45+1,26)</t>
  </si>
  <si>
    <t>32,43-1,28+12,61</t>
  </si>
  <si>
    <t>-949564213</t>
  </si>
  <si>
    <t>58800936</t>
  </si>
  <si>
    <t>28611113</t>
  </si>
  <si>
    <t>trubka kanalizační PVC DN 110x1000 mm SN4</t>
  </si>
  <si>
    <t>1687557602</t>
  </si>
  <si>
    <t>28611115</t>
  </si>
  <si>
    <t>trubka kanalizační PVC DN 110x3000 mm SN4</t>
  </si>
  <si>
    <t>-2138092450</t>
  </si>
  <si>
    <t>28611116</t>
  </si>
  <si>
    <t>trubka kanalizační PVC DN 110x5000 mm SN4</t>
  </si>
  <si>
    <t>1893362755</t>
  </si>
  <si>
    <t>80</t>
  </si>
  <si>
    <t>1916668318</t>
  </si>
  <si>
    <t>kruhový poklop BEGU průměr 750mm bez odvětrání pro třídu B125</t>
  </si>
  <si>
    <t>391185282</t>
  </si>
  <si>
    <t>1586148188</t>
  </si>
  <si>
    <t>451061912</t>
  </si>
  <si>
    <t>1,2+9,1+13,6</t>
  </si>
  <si>
    <t>obrubník betonový silniční nájezdový 500x150x150mm</t>
  </si>
  <si>
    <t>-287733253</t>
  </si>
  <si>
    <t>obrubník betonový chodníkový 1000x150x250mm</t>
  </si>
  <si>
    <t>1977003879</t>
  </si>
  <si>
    <t>23,9-8,1-5,2</t>
  </si>
  <si>
    <t>obrubník betonový silniční přechodový 1000x150x150-250mm</t>
  </si>
  <si>
    <t>-96438013</t>
  </si>
  <si>
    <t>1,0+1,2+3,0</t>
  </si>
  <si>
    <t>(15,8+2,0+2,3)+(2,5+4,2+7,7+3,7+4,1+9,6)</t>
  </si>
  <si>
    <t>51,9</t>
  </si>
  <si>
    <t>43</t>
  </si>
  <si>
    <t>(1,2+10,8+1,2)+(1,2+23,9+1,2)</t>
  </si>
  <si>
    <t>(1,2+10,8*2+1,2)+(1,2+23,9*2+1,2)</t>
  </si>
  <si>
    <t>67</t>
  </si>
  <si>
    <t>-1406429375</t>
  </si>
  <si>
    <t>59227006</t>
  </si>
  <si>
    <t>žlab odvodňovací polymerbetonový se spádem dna 0,5% 1000x130x155/160mm</t>
  </si>
  <si>
    <t>-939572134</t>
  </si>
  <si>
    <t>-1538604422</t>
  </si>
  <si>
    <t>"rošt C250 pozinkovaný dl.0,5m se štěrbinou do 15mm"2</t>
  </si>
  <si>
    <t>-532344107</t>
  </si>
  <si>
    <t>"rošt C250 pozinkovaný dl.1,0m se štěrbinou do 15mm"4</t>
  </si>
  <si>
    <t>59227011</t>
  </si>
  <si>
    <t>žlab odvodňovací polymerbetonový se spádem dna 0,5% 1000x130x180mm</t>
  </si>
  <si>
    <t>-2092078246</t>
  </si>
  <si>
    <t>-112098301</t>
  </si>
  <si>
    <t>901</t>
  </si>
  <si>
    <t>vpust nízká pro polymerbetonový žlab s bočním výtokem DN100</t>
  </si>
  <si>
    <t>915551279</t>
  </si>
  <si>
    <t>"suť z kameniva+frézovaná živice"3,139+17,319</t>
  </si>
  <si>
    <t>1974969940</t>
  </si>
  <si>
    <t>"suť z kameniva do 23km+frézovaná živice do 24km"22*3,139+23*17,319</t>
  </si>
  <si>
    <t>"betonová a živičná suť" 3,64+4,033</t>
  </si>
  <si>
    <t>"betonová a živičná suť do 23km" 22*(3,64+4,033)</t>
  </si>
  <si>
    <t>"betonová suť" 14,0*0,26</t>
  </si>
  <si>
    <t>"živičná suť v kusech" 18,33*0,22</t>
  </si>
  <si>
    <t>58</t>
  </si>
  <si>
    <t>-2013242574</t>
  </si>
  <si>
    <t>"živičná suť sypká" 34,4*0,45+17,85*0,103</t>
  </si>
  <si>
    <t>"suť z kameniva"( 101,13-34,4)*0,29-9,007*1,8</t>
  </si>
  <si>
    <t xml:space="preserve">USEKN3 -  Komunikace a terénní úpravy v úseku N3</t>
  </si>
  <si>
    <t xml:space="preserve">    2 - Zakládání</t>
  </si>
  <si>
    <t>6+8+5+6+6+6</t>
  </si>
  <si>
    <t>-1958585684</t>
  </si>
  <si>
    <t>2067444634</t>
  </si>
  <si>
    <t>"jedlička+živý plot+keř"1,0+3,0*0,5+4,5</t>
  </si>
  <si>
    <t>112101121</t>
  </si>
  <si>
    <t>Odstranění stromů s odřezáním kmene a s odvětvením jehličnatých bez odkornění, průměru kmene přes 100 do 300 mm</t>
  </si>
  <si>
    <t>620706682</t>
  </si>
  <si>
    <t>112201101</t>
  </si>
  <si>
    <t xml:space="preserve">Odstranění pařezů  s jejich vykopáním, vytrháním nebo odstřelením, s přesekáním kořenů průměru přes 100 do 300 mm</t>
  </si>
  <si>
    <t>874777177</t>
  </si>
  <si>
    <t>145</t>
  </si>
  <si>
    <t>687040381</t>
  </si>
  <si>
    <t>30,5+4,5+14,1+16,6+2,7</t>
  </si>
  <si>
    <t>144</t>
  </si>
  <si>
    <t>767834312</t>
  </si>
  <si>
    <t>143</t>
  </si>
  <si>
    <t>395578755</t>
  </si>
  <si>
    <t>"na sjezdech a pod živicí"8,7+11,5+(16,6-2,7)+143,4</t>
  </si>
  <si>
    <t>141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</si>
  <si>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</si>
  <si>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</si>
  <si>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1021691115</t>
  </si>
  <si>
    <t>142</t>
  </si>
  <si>
    <t>1237543124</t>
  </si>
  <si>
    <t>(135,81-3,28)+(22,92-4,68)</t>
  </si>
  <si>
    <t>(18,0+22,4+7,7)*0,5</t>
  </si>
  <si>
    <t>113201112</t>
  </si>
  <si>
    <t xml:space="preserve">Vytrhání obrub  s vybouráním lože, s přemístěním hmot na skládku na vzdálenost do 3 m nebo s naložením na dopravní prostředek silničních ležatých</t>
  </si>
  <si>
    <t>-477770631</t>
  </si>
  <si>
    <t>7,4+5,4</t>
  </si>
  <si>
    <t>1,2+23,4+135,1+1,7+2,6-12,8</t>
  </si>
  <si>
    <t>2,3+20,8</t>
  </si>
  <si>
    <t>"průměrná tloušťka 0,1m"0,1*(82,0+88,0+45,7+18,5+8,2+28,7)</t>
  </si>
  <si>
    <t>12</t>
  </si>
  <si>
    <t>"dle příčných řezů" 13,4*0,6+1,0*0,6/2+22,0*(0,6+0,3)/2+35,7*(0,3+0,7)/2+25,3*(0,7+0,6)/2+40,8*(0,6+0,4)/2+19,8*(0,4+0,7)/2+4,3*0,7+3,1*(0,7+0,1)/2</t>
  </si>
  <si>
    <t>Hloubení zapažených i nezapažených rýh šířky do 600 mm ručním nebo pneumatickým nářadím s urovnáním dna do předepsaného profilu a spádu v horninách tř. 3 soudržných</t>
  </si>
  <si>
    <t>-2016227908</t>
  </si>
  <si>
    <t>"rýhy pro chráničky" 0,3*0,5*(6+5+8+6+6+6)</t>
  </si>
  <si>
    <t>"rýhy pro napojení žlábků" 0,3*0,3*(2+3)</t>
  </si>
  <si>
    <t>"rýha pro přípojku vpusti" (2,8+5,1)*0,6*0,6</t>
  </si>
  <si>
    <t>37/0,5</t>
  </si>
  <si>
    <t>125340823</t>
  </si>
  <si>
    <t>133202011</t>
  </si>
  <si>
    <t xml:space="preserve">Hloubení zapažených i nezapažených šachet plocha výkopu do 20 m2 ručním nebo pneumatickým nářadím  s případným nutným přemístěním výkopku ve výkopišti v horninách soudržných tř. 3, plocha výkopu do 4 m2</t>
  </si>
  <si>
    <t>-591165999</t>
  </si>
  <si>
    <t>"jamky pro zábradlí"0,4*0,4*(0.8*2+0,4*2)</t>
  </si>
  <si>
    <t>"ornice" 27,11+0,23</t>
  </si>
  <si>
    <t>1507888199</t>
  </si>
  <si>
    <t>"výkop+přebytek z rýh pro chráničky, přípojky vpustí a žlábků z šachet pro vpust"88,075+0,384+(5,55-2,59)+(2,844-0+0,45-0)+(8,748-5,4)</t>
  </si>
  <si>
    <t>-174727051</t>
  </si>
  <si>
    <t>"dalších 13km"13*98,061</t>
  </si>
  <si>
    <t>1975588518</t>
  </si>
  <si>
    <t>98,061*1,5</t>
  </si>
  <si>
    <t>"rýhy pro chráničky"(0,09-0,02)*37</t>
  </si>
  <si>
    <t>"šachty kolem vpustí"(1,8*1,8-0,24)*0,6*3</t>
  </si>
  <si>
    <t>-1976530393</t>
  </si>
  <si>
    <t>"přípojky vpustí"(2,8+5,1)*(0,22-0,02)</t>
  </si>
  <si>
    <t>-1922195264</t>
  </si>
  <si>
    <t>2,3-2,5*0,1</t>
  </si>
  <si>
    <t>64,56+267,01+168,9*0,3+58,6*0,18</t>
  </si>
  <si>
    <t>27</t>
  </si>
  <si>
    <t>Zakládání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</si>
  <si>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</si>
  <si>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</si>
  <si>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-174438525</t>
  </si>
  <si>
    <t>451577777</t>
  </si>
  <si>
    <t>Podklad nebo lože pod dlažbu (přídlažbu) v ploše vodorovné nebo ve sklonu do 1:5, tloušťky od 30 do 100 mm z kameniva těženého</t>
  </si>
  <si>
    <t>-904960472</t>
  </si>
  <si>
    <t>"pod přípojky vpustí a napojení žlábků"(2,8+5,1)*0,6+0,3*(2+3)</t>
  </si>
  <si>
    <t>"pod vpusti"1,8*1,8*3</t>
  </si>
  <si>
    <t>583441970</t>
  </si>
  <si>
    <t xml:space="preserve">kamenivo přírodní drcené hutné pro stavební účely PDK (drobné, hrubé a štěrkodrť) štěrkodrtě ČSN EN 13043 frakce   0-63   MN  Luleč</t>
  </si>
  <si>
    <t>-1253128482</t>
  </si>
  <si>
    <t>146</t>
  </si>
  <si>
    <t>1653073409</t>
  </si>
  <si>
    <t>(0,54*0,1+0,189)*1,67</t>
  </si>
  <si>
    <t>404298138</t>
  </si>
  <si>
    <t>-1700683428</t>
  </si>
  <si>
    <t>(1,2-0,22-0,15)*121,9+0,41*25,7</t>
  </si>
  <si>
    <t>"v chodníku s odpočtem u obrub" 267,01-0,1*(32,5+168.9-41,6)</t>
  </si>
  <si>
    <t>"na sjezdech s odpočtem u obrub" 64,56-0,12*(58,6+41,6-32,5)</t>
  </si>
  <si>
    <t>1,2*(40,3+128,6)</t>
  </si>
  <si>
    <t>"ve vozovce" 202,68-0,57*25,7-0,2*121,9</t>
  </si>
  <si>
    <t>1116198970</t>
  </si>
  <si>
    <t>44</t>
  </si>
  <si>
    <t>(29,98-0,29)+(39,35+0,25)+(11,05-0,04)</t>
  </si>
  <si>
    <t>(54,30+1,62+0,20)+72,71+(54,69+2,16+1,03)</t>
  </si>
  <si>
    <t>(267,01-6,16)+(64,56-14,55)</t>
  </si>
  <si>
    <t>6,16+14,55</t>
  </si>
  <si>
    <t>64,56</t>
  </si>
  <si>
    <t>140</t>
  </si>
  <si>
    <t>804</t>
  </si>
  <si>
    <t>tepelná izolace tl.100mm vpusti v dl.1,5m výšky 1,0m</t>
  </si>
  <si>
    <t>-1245422886</t>
  </si>
  <si>
    <t>1949656983</t>
  </si>
  <si>
    <t>"napojení žlábků"2+1</t>
  </si>
  <si>
    <t>-1315234657</t>
  </si>
  <si>
    <t>612850536</t>
  </si>
  <si>
    <t>871310310</t>
  </si>
  <si>
    <t>Montáž kanalizačního potrubí z plastů z polypropylenu PP hladkého plnostěnného SN 10 DN 150</t>
  </si>
  <si>
    <t>-147114991</t>
  </si>
  <si>
    <t>"pro přípojky vpustí" 2,8+5,1</t>
  </si>
  <si>
    <t>28611164</t>
  </si>
  <si>
    <t>trubka kanalizační PVC DN 160x1000 mm SN 8</t>
  </si>
  <si>
    <t>-1138997731</t>
  </si>
  <si>
    <t>28611174</t>
  </si>
  <si>
    <t>trubka kanalizační PVC DN 160x3000 mm SN 10</t>
  </si>
  <si>
    <t>-1024900072</t>
  </si>
  <si>
    <t>Montáž tvarovek na kanalizačním potrubí z trub z plastu z tvrdého PVC systém KG nebo z polypropylenu systém KG 2000 v otevřeném výkopu jednoosých DN 100</t>
  </si>
  <si>
    <t>-1025574001</t>
  </si>
  <si>
    <t>2+1</t>
  </si>
  <si>
    <t>286113530</t>
  </si>
  <si>
    <t>trubky z polyvinylchloridu kanalizace domovní a uliční KG - Systém (PVC) PipeLife kolena KGB KGB 100x87°</t>
  </si>
  <si>
    <t>137371142</t>
  </si>
  <si>
    <t>592238540</t>
  </si>
  <si>
    <t>-136558126</t>
  </si>
  <si>
    <t>592238520</t>
  </si>
  <si>
    <t>592238560</t>
  </si>
  <si>
    <t>mříž M1 D400 DIN19583-13, 500/500mm</t>
  </si>
  <si>
    <t>-1942470403</t>
  </si>
  <si>
    <t>803</t>
  </si>
  <si>
    <t xml:space="preserve">vtoková mříž s bočním nátokem  zkosená</t>
  </si>
  <si>
    <t>1460257438</t>
  </si>
  <si>
    <t>poklop kruhový prměr 0,75m BEGU s rámem D400 s odvětráním</t>
  </si>
  <si>
    <t>1080917935</t>
  </si>
  <si>
    <t>147</t>
  </si>
  <si>
    <t>863117726</t>
  </si>
  <si>
    <t>-42228450</t>
  </si>
  <si>
    <t>1248816769</t>
  </si>
  <si>
    <t>1086215269</t>
  </si>
  <si>
    <t>911111111</t>
  </si>
  <si>
    <t>Montáž zábradlí ocelového zabetonovaného</t>
  </si>
  <si>
    <t>-1444777214</t>
  </si>
  <si>
    <t>bezpečnostní zábradlí dle přílohy C.4 včetně červenobílého nátěru</t>
  </si>
  <si>
    <t>1892733680</t>
  </si>
  <si>
    <t>2*27,02+21,44+4,79</t>
  </si>
  <si>
    <t>902</t>
  </si>
  <si>
    <t>beton prostý C30/37 XF4</t>
  </si>
  <si>
    <t>-833320826</t>
  </si>
  <si>
    <t>"ukotvení zábradlí"0,4*0,4*(0,8*2+0,4*2)</t>
  </si>
  <si>
    <t>915111122</t>
  </si>
  <si>
    <t>Vodorovné dopravní značení stříkané barvou dělící čára šířky 125 mm přerušovaná bílá retroreflexní</t>
  </si>
  <si>
    <t>747573331</t>
  </si>
  <si>
    <t>2*5,5</t>
  </si>
  <si>
    <t>915611111</t>
  </si>
  <si>
    <t>Předznačení pro vodorovné značení stříkané barvou nebo prováděné z nátěrových hmot liniové dělicí čáry, vodicí proužky</t>
  </si>
  <si>
    <t>17158220</t>
  </si>
  <si>
    <t>40,3+128,6</t>
  </si>
  <si>
    <t>3,0+7,3+6,0+5,4+6,5+5,9+5,7+1,8</t>
  </si>
  <si>
    <t>168,9-41,6-14,0</t>
  </si>
  <si>
    <t>6,6+4,0++3,2+1,4+5.9+28,9+3,3+0,6+1,1+0,5+0,6+2,5</t>
  </si>
  <si>
    <t>592175090</t>
  </si>
  <si>
    <t>58,6/0,5</t>
  </si>
  <si>
    <t>1,2+121,9+25,7+1,2</t>
  </si>
  <si>
    <t>(1,2+14,1+26,6+0,7+14,7)+(75,7+12,8+18,4)+(7,7+0,5+0,6)</t>
  </si>
  <si>
    <t>Osazení odvodňovacího žlabu s krycím roštem polymerbetonového šířky do 200 mm</t>
  </si>
  <si>
    <t>-977207683</t>
  </si>
  <si>
    <t>"žlábky 11 a 12"5,5+3,5</t>
  </si>
  <si>
    <t>592270250</t>
  </si>
  <si>
    <t xml:space="preserve">tvárnice meliorační a příkopové z polymerického betonu vpust žlabová krátký tvar ACO N100 typ H355, těsný odtok DN100    50 x 13 x 35,5 cm</t>
  </si>
  <si>
    <t>-1286312193</t>
  </si>
  <si>
    <t>-671797886</t>
  </si>
  <si>
    <t>"rošt C250 pozinkovaný dl.1,0m se štěrbinou do 15mm"8</t>
  </si>
  <si>
    <t>-1845506711</t>
  </si>
  <si>
    <t>"rošt C250 pozinkovaný dl.0,5m se štěrbinou do 15mm"1</t>
  </si>
  <si>
    <t>2133550647</t>
  </si>
  <si>
    <t>603681419</t>
  </si>
  <si>
    <t>59227007</t>
  </si>
  <si>
    <t>žlab odvodňovací polymerbetonový se spádem dna 0,5% 1000x130x160/165mm</t>
  </si>
  <si>
    <t>156413436</t>
  </si>
  <si>
    <t>59227008</t>
  </si>
  <si>
    <t>žlab odvodňovací polymerbetonový se spádem dna 0,5% 1000x130x165/170mm</t>
  </si>
  <si>
    <t>-1261095953</t>
  </si>
  <si>
    <t>59227009</t>
  </si>
  <si>
    <t>žlab odvodňovací polymerbetonový se spádem dna 0,5% 1000x130x170/175mm</t>
  </si>
  <si>
    <t>-1411251335</t>
  </si>
  <si>
    <t>59227010</t>
  </si>
  <si>
    <t>žlab odvodňovací polymerbetonový se spádem dna 0,5% 1000x130x175/180mm</t>
  </si>
  <si>
    <t>11754159</t>
  </si>
  <si>
    <t>"suť z kameniva"63,787+2,477</t>
  </si>
  <si>
    <t>"suť z kameniva do 23km, frézovaná živice do 24km"22*63,787+23*12,477</t>
  </si>
  <si>
    <t>94</t>
  </si>
  <si>
    <t>"betonová a živičná suť" 55,544+31,548</t>
  </si>
  <si>
    <t>95</t>
  </si>
  <si>
    <t>"betonová a živičná suť do 23km" 22*87,092</t>
  </si>
  <si>
    <t>96</t>
  </si>
  <si>
    <t>"betonová suť" 68,4*0,255+151,2*0,205+23,1*0,04+12,8*0,29+7,6*0,325</t>
  </si>
  <si>
    <t>"živičná suť v kusech"143,4*0,22</t>
  </si>
  <si>
    <t>455146292</t>
  </si>
  <si>
    <t>"živičná suť z frézování"24,05*0,103</t>
  </si>
  <si>
    <t>"suť z kameniva" 68,4*0,18+177,5*0,29</t>
  </si>
  <si>
    <t xml:space="preserve">USEKN12 -  Komunikace a terénní úpravy v úseku N12</t>
  </si>
  <si>
    <t>4+4+5</t>
  </si>
  <si>
    <t>statická zattěžovací zkouška s vyhodnocením</t>
  </si>
  <si>
    <t>-1240555350</t>
  </si>
  <si>
    <t>113106133</t>
  </si>
  <si>
    <t>Rozebrání dlažeb komunikací pro pěší s přemístěním hmot na skládku na vzdálenost do 3 m nebo s naložením na dopravní prostředek s ložem z kameniva nebo živice a s jakoukoliv výplní spár strojně plochy jednotlivě do 50 m2 z kamenných dlaždic nebo desek</t>
  </si>
  <si>
    <t>-1931261881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</si>
  <si>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</si>
  <si>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</si>
  <si>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1507994785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</si>
  <si>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</si>
  <si>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</si>
  <si>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-684709930</t>
  </si>
  <si>
    <t>"pod betonem, bet.dlaždicemi a penetrací"7,6+5,8+1,6+7,0</t>
  </si>
  <si>
    <t>-8548348</t>
  </si>
  <si>
    <t>"pod živicí s odpočtem podél řezu"52,6-0,1*85,3</t>
  </si>
  <si>
    <t>1289457827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</si>
  <si>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</si>
  <si>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</si>
  <si>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-1052559758</t>
  </si>
  <si>
    <t>"penetrace na komunikaci podél rybníka"3,15+3,82</t>
  </si>
  <si>
    <t>-1931541164</t>
  </si>
  <si>
    <t>52,5-2,2+0,4-0,3+2,2</t>
  </si>
  <si>
    <t>76,5*0,5</t>
  </si>
  <si>
    <t>Vytrhání obrub s vybouráním lože, s přemístěním hmot na skládku na vzdálenost do 3 m nebo s naložením na dopravní prostředek silničních ležatých</t>
  </si>
  <si>
    <t>-1914567818</t>
  </si>
  <si>
    <t>-1058769875</t>
  </si>
  <si>
    <t>15,8+26,7+17,1</t>
  </si>
  <si>
    <t xml:space="preserve">Vytrhání obrub  s vybouráním lože, s přemístěním hmot na skládku na vzdálenost do 3 m nebo s naložením na dopravní prostředek záhonových</t>
  </si>
  <si>
    <t>-2008262820</t>
  </si>
  <si>
    <t>1,3+1,3+1,8+1,9</t>
  </si>
  <si>
    <t>"průměrná tloušťka 0,1m"0,1*(44,5+56,0+11,8+25,2+1,7)</t>
  </si>
  <si>
    <t>122201101</t>
  </si>
  <si>
    <t>Odkopávky a prokopávky nezapažené s přehozením výkopku na vzdálenost do 3 m nebo s naložením na dopravní prostředek v hornině tř. 3 do 100 m3</t>
  </si>
  <si>
    <t>1602832338</t>
  </si>
  <si>
    <t>"dle příčných řezů"23,2*0,3+38,2*(0,3+0,2)/2+19,3*0,2</t>
  </si>
  <si>
    <t>843795625</t>
  </si>
  <si>
    <t>"rýhy pro chráničky" 0,3*0,5*(4+4+5)</t>
  </si>
  <si>
    <t>13/0,5</t>
  </si>
  <si>
    <t>"ornice" 13,92+0,18</t>
  </si>
  <si>
    <t>-1303463754</t>
  </si>
  <si>
    <t>"Výkop+přebytek z rýh pro chráničky"20,37+(1,95-0,65)</t>
  </si>
  <si>
    <t>-30930953</t>
  </si>
  <si>
    <t>"na skládku do 23km"13*21,67</t>
  </si>
  <si>
    <t>21,67</t>
  </si>
  <si>
    <t>608778967</t>
  </si>
  <si>
    <t>21,67*1,5</t>
  </si>
  <si>
    <t>"rýhy pro chráničky" (0,08-0,03)*13</t>
  </si>
  <si>
    <t>-1842859802</t>
  </si>
  <si>
    <t>1,0+0,8</t>
  </si>
  <si>
    <t>1,8*0,03</t>
  </si>
  <si>
    <t>1263340772</t>
  </si>
  <si>
    <t>1,8-2*1,9*0,1</t>
  </si>
  <si>
    <t>"zpevněné plochy s přípočtem obrub"135,81+22,92+82,3*0,3+33,4*0,18</t>
  </si>
  <si>
    <t>1,8*0,02</t>
  </si>
  <si>
    <t>osazení nopové fólie (8mm) na svislé zdivo</t>
  </si>
  <si>
    <t>850580268</t>
  </si>
  <si>
    <t>(2*0,2+0,5+0,5+0,6+0,8)*0,5</t>
  </si>
  <si>
    <t>-1948221058</t>
  </si>
  <si>
    <t>0,39*83,2</t>
  </si>
  <si>
    <t>"pod chodníkem s odpočtem u obrub"135,81-0,1*(82,3-11,7+33,7-5,9)</t>
  </si>
  <si>
    <t>"pod sjezdem s odpočtem u obrub" 22,92-0,06*(11,7+5,9)</t>
  </si>
  <si>
    <t>565135111</t>
  </si>
  <si>
    <t xml:space="preserve">Asfaltový beton vrstva podkladní ACP 16 (obalované kamenivo střednězrnné - OKS)  s rozprostřením a zhutněním v pruhu šířky do 3 m, po zhutnění tl. 50 mm</t>
  </si>
  <si>
    <t>-1056023468</t>
  </si>
  <si>
    <t>"vyrovnávací vrstva v průměrné tloušťxce 50mm"67,05</t>
  </si>
  <si>
    <t>"na vozovce"164,13-67.05</t>
  </si>
  <si>
    <t>"ve vozovce" 0,56*(85,3-2*0,7)</t>
  </si>
  <si>
    <t>Kryt vymývaným dekoračním kamenivem (kačírkem) tl. 200 mm</t>
  </si>
  <si>
    <t>634427881</t>
  </si>
  <si>
    <t>2,01+0,10+0,13+0,31</t>
  </si>
  <si>
    <t>1608335045</t>
  </si>
  <si>
    <t>"pod obrusnou vrstvou"160,65</t>
  </si>
  <si>
    <t>"vozovka+frézovaný pruh"1,2*(36,3+37,5)+1,8*(37,4+37,1)/2+7,2*0,7</t>
  </si>
  <si>
    <t>(37,08+0,03+2,27-0,66)+55,11+38,41+3,57</t>
  </si>
  <si>
    <t>dlažba zámková profilová 200x165x80mm přírodní</t>
  </si>
  <si>
    <t>2893643</t>
  </si>
  <si>
    <t>3,28+4,68</t>
  </si>
  <si>
    <t>6,44+7,99+8,49</t>
  </si>
  <si>
    <t>-954766979</t>
  </si>
  <si>
    <t>5,9+2,6+2,2+17,5+17,8+35,2+1,1</t>
  </si>
  <si>
    <t>4,5+3,6+3,6+4,4</t>
  </si>
  <si>
    <t>4*2,0</t>
  </si>
  <si>
    <t>82,3-16,1-8,0</t>
  </si>
  <si>
    <t>1,9+0,4+0,2+20,0+2*0,5+0,9+1,0++0,2+1,9+(4,5+1,4)</t>
  </si>
  <si>
    <t>96,4</t>
  </si>
  <si>
    <t>0,7+7,2+0,5+3,2+1,9+37,1+1,7+36,2+1,2</t>
  </si>
  <si>
    <t>919735111</t>
  </si>
  <si>
    <t xml:space="preserve">Řezání stávajícího živičného krytu nebo podkladu  hloubky do 50 mm</t>
  </si>
  <si>
    <t>-855892787</t>
  </si>
  <si>
    <t>6,7+0,5+0,7</t>
  </si>
  <si>
    <t>0,7+36,3+37,4+3,0</t>
  </si>
  <si>
    <t>"suť z kameniva a z frézování živice"16,74+14,786</t>
  </si>
  <si>
    <t>"suť z kameniva do 23km, frézovaná živice do 24km"22*16,74+23*14,786</t>
  </si>
  <si>
    <t>"betonová a živičná suť v kusech" 17,486+12,255</t>
  </si>
  <si>
    <t>"betonová a živičná suť do 23km" 22*(17,486+12,255)</t>
  </si>
  <si>
    <t>"betonová suť" 5,8*0,26+1,6*0,235+7,6*0,29+3,2*0,29+59,6*0,205+6,3*0,04</t>
  </si>
  <si>
    <t>"živičná suť v kusech" 52,6*0,22+6,97*0,098</t>
  </si>
  <si>
    <t>-43455823</t>
  </si>
  <si>
    <t>"živičná suť z frézování"(67,05+76,5)*0,103</t>
  </si>
  <si>
    <t>"suť z kameniva" 44,07*0,29+22,0*0,18</t>
  </si>
  <si>
    <t xml:space="preserve">USEKS9 -  Komunikace a terénní úpravy úsek S9</t>
  </si>
  <si>
    <t>6+6+6+7+7+6+7+7+8+11</t>
  </si>
  <si>
    <t>-1808537150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</si>
  <si>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</si>
  <si>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</si>
  <si>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-427955677</t>
  </si>
  <si>
    <t>11,1+10,2+66,2+103,5+47,3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</si>
  <si>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</si>
  <si>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</si>
  <si>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1979841591</t>
  </si>
  <si>
    <t>10,0+(44,9+4,8)+30,8+32,2+40,9+35,0+37,2+36,0+(41,4-0,6)+0,7*(9,0+8,6+8,7+5,9+4,0+6,2+2,8+25,0+2,8+2,9+4,0)</t>
  </si>
  <si>
    <t>-0,7*89,7+0,5*25,1+(3,01+3,49+2,98+3,45)</t>
  </si>
  <si>
    <t>-572573332</t>
  </si>
  <si>
    <t>"pod chodníky"238,3+18,3</t>
  </si>
  <si>
    <t>-270935648</t>
  </si>
  <si>
    <t>331,22-0,1*25,1-8,16</t>
  </si>
  <si>
    <t>-206353876</t>
  </si>
  <si>
    <t>-791884760</t>
  </si>
  <si>
    <t>(12,6-5,7)+7,3+5,7+6,7+1,9</t>
  </si>
  <si>
    <t>79,9-28,5+11,6</t>
  </si>
  <si>
    <t>186,8-(1,9+1,8)</t>
  </si>
  <si>
    <t>"průměrná tloušťka 0,1m"0,1*(262,4+18,2)</t>
  </si>
  <si>
    <t>"dle příčných řezů" 1,8*0,6/2+24,5*(0,6+0,3)/2+20,5*(0,3+0,1)/2+21,9*(0,1+0,3)/2+21,5*0,3+5,5*0,7+6,5*0,7+5,5*0,7+20,7*0,3+4,2*0,8+18,1*0,3+5,3*0,7</t>
  </si>
  <si>
    <t>23,8*0,3+0,2*(9,1+7,9+7,2+13,9+20,8+12,1+7,4)+31,1*(0,3+0,2)/2+1,1*0,2+0,7*(4,6+5,7)+18,2*0,3+5,4*1,0+11,9*(0,3+0,2)/2+1,9*0,2+0,2*(12,6+11)</t>
  </si>
  <si>
    <t>(10,29-7,28+6,83-3,81+1,05)*0,3</t>
  </si>
  <si>
    <t>Hloubení zapažených i nezapažených rýh šířky do 600 mm s urovnáním dna do předepsaného profilu a spádu v hornině tř. 3 do 100 m3</t>
  </si>
  <si>
    <t>-1959650799</t>
  </si>
  <si>
    <t>"rýha pro přípojky vpustí" 0,6*(0,9+2,2)*(0,4+0,6)/2</t>
  </si>
  <si>
    <t>"rýhy pro chráničky" 0,3*0,6*71</t>
  </si>
  <si>
    <t>1671550428</t>
  </si>
  <si>
    <t>71/0,5</t>
  </si>
  <si>
    <t>1197011519</t>
  </si>
  <si>
    <t>"pro uliční vpusti"1,8*1,8*0,8*4</t>
  </si>
  <si>
    <t>"ornice" 28,06+18,68</t>
  </si>
  <si>
    <t>-64467735</t>
  </si>
  <si>
    <t>842127419</t>
  </si>
  <si>
    <t>"výkop-nehutněný násyp+přebytek z rýh pro chráničky, přípojky vpustí a šachet pro vpusti"116,529-1,5+(12,78-4,97)+0,93+10,368-7,8</t>
  </si>
  <si>
    <t>-858101287</t>
  </si>
  <si>
    <t>"dalších 13km"126,337*13</t>
  </si>
  <si>
    <t>"dle příčných řezů"5,0*0,3</t>
  </si>
  <si>
    <t>1192938817</t>
  </si>
  <si>
    <t>122,779*1,5</t>
  </si>
  <si>
    <t>"rýha pro chráničky" (0,3*0,3-0,02)*71</t>
  </si>
  <si>
    <t>"šachta kolem vpusti"(1,8*1,8-0,24)*0,65*4</t>
  </si>
  <si>
    <t>"přípojky vpustí"(0,9+2,2)*(0,21-0,02)</t>
  </si>
  <si>
    <t>-215796238</t>
  </si>
  <si>
    <t>174,4+12,4</t>
  </si>
  <si>
    <t>186,8*0,03</t>
  </si>
  <si>
    <t>186,8-0,1*(275,5-75,1)</t>
  </si>
  <si>
    <t>252,47+325,2+0,3*150,0+0,08*(282,1-75,1)</t>
  </si>
  <si>
    <t>186,8*0,02</t>
  </si>
  <si>
    <t>"pod přípojky vpustí"(0,9+2,2)*0,6</t>
  </si>
  <si>
    <t>-1670348690</t>
  </si>
  <si>
    <t>(0,1*1,86+0,589)*1,67</t>
  </si>
  <si>
    <t>2075854278</t>
  </si>
  <si>
    <t>0,1*1,8*1,8*4*1,8</t>
  </si>
  <si>
    <t>1,8*1,8*4</t>
  </si>
  <si>
    <t>-1379073932</t>
  </si>
  <si>
    <t>1510057223</t>
  </si>
  <si>
    <t>294723231</t>
  </si>
  <si>
    <t>"ve vozovce"65,91-0,15*177,3-0,15*150</t>
  </si>
  <si>
    <t>564821112</t>
  </si>
  <si>
    <t>Podklad ze štěrkodrti ŠD s rozprostřením a zhutněním, po zhutnění tl. 90 mm</t>
  </si>
  <si>
    <t>1758219435</t>
  </si>
  <si>
    <t>"průměr tlouštěk 0,06 a 0,12m pod dlážděným rigolem"90,41</t>
  </si>
  <si>
    <t>"v chodníku s odpočtem u obrub" 252,47-0,1*(1,5*2+1,8+1,1+1,6+0,5+13,4+1,3+3,8+3,7+16,9+1,0+0,5+6,8+1,0+16,9+4,8-1,6-1,6)</t>
  </si>
  <si>
    <t>"na sjezdech s odpočtem u obrub" 325,20-0,1*(282,1-16,9-4,8-1,6-0,5-13,4-1,3-1,7-1,7-9,2-8,1-7,4-12,6-20,8-12,3-6,5-1,8-10,9-1,9-2,9-7,9-62,1)</t>
  </si>
  <si>
    <t>"ve vozovce"65,91-0,065*(115,5+150,0)</t>
  </si>
  <si>
    <t>-1613350331</t>
  </si>
  <si>
    <t>(3,0+14,6)*0,5+4,85+27,7*0,5+4,38+7,2*0,5+(7,7+2,6)*0,5+4,88+4,85+3,93+4,04+3,95+4,36-(4,38+4,12+13,55-7,23+1,59)+(17,34-7,74)+4,7+1,38</t>
  </si>
  <si>
    <t>20,32+18,98+10,89++18,33+31,19+20,84+10,85+11,85+13,58+19,12</t>
  </si>
  <si>
    <t>76,52</t>
  </si>
  <si>
    <t>902196556</t>
  </si>
  <si>
    <t>252,47-6,48+325,2-23,61</t>
  </si>
  <si>
    <t>6,48+23,61</t>
  </si>
  <si>
    <t>(31,78+7,66)+(25,90+6,11)+(28,06+8,16)+(27,62+7,74)+(28,64+5,91)+(29,32+7,92)+(30,22+8,82)+30,4+9,51+18,74+11,87+(0,56+0,77-0,51)</t>
  </si>
  <si>
    <t>597661111</t>
  </si>
  <si>
    <t>Rigol dlážděný do lože z betonu prostého tl. 100 mm, s vyplněním a zatřením spár cementovou maltou z dlažebních kostek drobných</t>
  </si>
  <si>
    <t>491208085</t>
  </si>
  <si>
    <t>146,9*0,6+2,27</t>
  </si>
  <si>
    <t>"pro přípojku vpusti" 0,9+2,2</t>
  </si>
  <si>
    <t>OSM.222130</t>
  </si>
  <si>
    <t>KGEM Trubka DN 160/3000, plnostěnná SN10</t>
  </si>
  <si>
    <t>1850857690</t>
  </si>
  <si>
    <t>dno pro uliční vpusť s kalovou prohlubní betonové 450x300x50mm</t>
  </si>
  <si>
    <t>-123406464</t>
  </si>
  <si>
    <t>skruž pro uliční vpusť horní betonová 450x195x50mm</t>
  </si>
  <si>
    <t>1417977590</t>
  </si>
  <si>
    <t>kruhový poklop BEGU průměr 750mm B125 bez odvětrání</t>
  </si>
  <si>
    <t>-745887714</t>
  </si>
  <si>
    <t>55241014</t>
  </si>
  <si>
    <t>poklop šachtový třída D 400, kruhový rám 785, vstup 600 mm, bez ventilace</t>
  </si>
  <si>
    <t>2038019775</t>
  </si>
  <si>
    <t>2077575444</t>
  </si>
  <si>
    <t>525487973</t>
  </si>
  <si>
    <t>2,0+8,9+0,5+8,3+2,4+2,1+7,9+1,1+6,8+0,8+0,5+7,7+0,5+1,0+5,5+1,4+1,1+5,5+1,5+1,3+5,6+1,1+1,0+5,6+1,1+8,7+2,3+6,7+4,5+43,6+3</t>
  </si>
  <si>
    <t>5,7+9,9+6,5+5,6+5,6+5,5+5,4+5,7+5,5+5,0+2,0-0,3</t>
  </si>
  <si>
    <t>150,0-62,1-23,4</t>
  </si>
  <si>
    <t>7,8+3,0+2,5+5,3+5,1+13,2+1,7+0,9*2+7,1+4,1*2+13,5+4,2*2+22,2+4,4*2+13,9+4,5+4,6+8,6+4,6*2+9,3+4,7*2+10,5+4,7+3,5+1,7*2+1,6+0,5+13,4+1,3+5,7+11,1+4,8</t>
  </si>
  <si>
    <t>16,9+5,6*2+4,2+5,5+5,7+4,5+5,5</t>
  </si>
  <si>
    <t>282,1</t>
  </si>
  <si>
    <t>(1+2,8)+(1+9,4)+(1+13,0)+(0,5+10,4)+4,9+(7,6+0,5)+(1+8,7)+(1+7,8)+(1+8,0)+(1+7,9)+(1+7,7)+(1+2,4+7,7)+5,3+(0,5+7,2+27,7)+4,9+5,3+(17,6+0,5)</t>
  </si>
  <si>
    <t>"suť z kameniva"135,854</t>
  </si>
  <si>
    <t>"suť z kameniva do 23km"22*135,854</t>
  </si>
  <si>
    <t>"betonová a živičná suť"92,001+72,868</t>
  </si>
  <si>
    <t>"betonová a živičná suť do 23km" 22*164,869</t>
  </si>
  <si>
    <t>"betonová suť" 238,3*0,255+8,4*0,325+63,0*0,205+28,5*0,29+183,1*0,04</t>
  </si>
  <si>
    <t>"živičná suť v kusech" 331,22*0,22</t>
  </si>
  <si>
    <t>"suť z kameniva" 238,3*0,18+320,55*0,29</t>
  </si>
  <si>
    <t>VRN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</si>
  <si>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</si>
  <si>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</si>
  <si>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</si>
  <si>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</si>
  <si>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</si>
  <si>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</si>
  <si>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</si>
  <si>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</si>
  <si>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</si>
  <si>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</si>
  <si>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-1978014298</t>
  </si>
  <si>
    <t>"v úseku S0"0</t>
  </si>
  <si>
    <t>"v úseku N5"2</t>
  </si>
  <si>
    <t>"v úseku N3"3</t>
  </si>
  <si>
    <t>"v úseku S5"3</t>
  </si>
  <si>
    <t>"v trase 7"3</t>
  </si>
  <si>
    <t>!v úseku S9"3</t>
  </si>
  <si>
    <t>"v úseku N12"2</t>
  </si>
  <si>
    <t>012203000</t>
  </si>
  <si>
    <t>Průzkumné, geodetické a projektové práce geodetické práce při provádění stavby</t>
  </si>
  <si>
    <t>boid</t>
  </si>
  <si>
    <t>1249524509</t>
  </si>
  <si>
    <t>"úsek S0"0</t>
  </si>
  <si>
    <t>"úsek N5"3</t>
  </si>
  <si>
    <t>"úsek N3"4</t>
  </si>
  <si>
    <t>"úsek S5"6</t>
  </si>
  <si>
    <t>"trasa7"7</t>
  </si>
  <si>
    <t>"úsek S9"2</t>
  </si>
  <si>
    <t>"úsek N12"4</t>
  </si>
  <si>
    <t>012303000</t>
  </si>
  <si>
    <t>Průzkumné, geodetické a projektové práce geodetické práce po výstavbě</t>
  </si>
  <si>
    <t>pozemek</t>
  </si>
  <si>
    <t>884646916</t>
  </si>
  <si>
    <t>"úsek N5"1</t>
  </si>
  <si>
    <t>"úsek N3"0</t>
  </si>
  <si>
    <t>"úsek S5"8</t>
  </si>
  <si>
    <t>" v trase 7"2</t>
  </si>
  <si>
    <t>"úsek S9"1</t>
  </si>
  <si>
    <t>"úsek N12"1</t>
  </si>
  <si>
    <t>013254000</t>
  </si>
  <si>
    <t>Průzkumné, geodetické a projektové práce projektové práce dokumentace stavby (výkresová a textová) skutečného provedení stavby</t>
  </si>
  <si>
    <t>856881105</t>
  </si>
  <si>
    <t>VRN3</t>
  </si>
  <si>
    <t>Zařízení staveniště</t>
  </si>
  <si>
    <t>031203000</t>
  </si>
  <si>
    <t>Zařízení staveniště související (přípravné) práce terénní úpravy pro zařízení staveniště</t>
  </si>
  <si>
    <t>-832844160</t>
  </si>
  <si>
    <t>032103000</t>
  </si>
  <si>
    <t>Zařízení staveniště vybavení staveniště náklady na stavební buňky</t>
  </si>
  <si>
    <t>měsíc</t>
  </si>
  <si>
    <t>1576047306</t>
  </si>
  <si>
    <t>"úsek S0"1</t>
  </si>
  <si>
    <t>"úsek N3 po dobu 2 měsíců"2</t>
  </si>
  <si>
    <t>"úsek S5 po dobu 2 měsíců"2</t>
  </si>
  <si>
    <t>"na trasu 7 po dobu 2 měsíců"2</t>
  </si>
  <si>
    <t>"úsek S9 po dobu 2 měsíců"2</t>
  </si>
  <si>
    <t>" úsek N12 po dobu 1 měsíce"1</t>
  </si>
  <si>
    <t>034103000</t>
  </si>
  <si>
    <t>Zařízení staveniště zabezpečení staveniště energie pro zařízení staveniště</t>
  </si>
  <si>
    <t>307851973</t>
  </si>
  <si>
    <t>"úsek N3"2</t>
  </si>
  <si>
    <t>"úsek S5"2</t>
  </si>
  <si>
    <t>"pro trasu 7"2</t>
  </si>
  <si>
    <t>"pro trasu 9"2</t>
  </si>
  <si>
    <t>"pro trasu 12"1</t>
  </si>
  <si>
    <t>034403000</t>
  </si>
  <si>
    <t>Zařízení staveniště zabezpečení staveniště dopravní značení na staveništi</t>
  </si>
  <si>
    <t>-1727562701</t>
  </si>
  <si>
    <t>034503000</t>
  </si>
  <si>
    <t>Zařízení staveniště zabezpečení staveniště informační tabule</t>
  </si>
  <si>
    <t>-1749405954</t>
  </si>
  <si>
    <t>"úsek S0"2</t>
  </si>
  <si>
    <t>"úsek N5"2</t>
  </si>
  <si>
    <t>"na koncích úseku N3"2</t>
  </si>
  <si>
    <t>"na koncích úseku S5"2</t>
  </si>
  <si>
    <t>"na koncích trasy 7"2</t>
  </si>
  <si>
    <t>"na koncích úseku S9"2</t>
  </si>
  <si>
    <t>"na koncích úseku N12"2</t>
  </si>
  <si>
    <t>039103000</t>
  </si>
  <si>
    <t>Zařízení staveniště zrušení zařízení staveniště rozebrání, bourání a odvoz</t>
  </si>
  <si>
    <t>-599101926</t>
  </si>
  <si>
    <t>"po skončení prací"1</t>
  </si>
  <si>
    <t>039203000</t>
  </si>
  <si>
    <t>Zařízení staveniště zrušení zařízení staveniště úprava terénu</t>
  </si>
  <si>
    <t>-1098206023</t>
  </si>
  <si>
    <t>VRN7</t>
  </si>
  <si>
    <t>Provozní vlivy</t>
  </si>
  <si>
    <t>071203000</t>
  </si>
  <si>
    <t>Provozní vlivy provoz investora, třetích osob provoz dalšího subjektu</t>
  </si>
  <si>
    <t>-766569704</t>
  </si>
  <si>
    <t>"úsek N3"6</t>
  </si>
  <si>
    <t>"úsek S5"7</t>
  </si>
  <si>
    <t>"trasa 7"5</t>
  </si>
  <si>
    <t>"úsek S9"10</t>
  </si>
  <si>
    <t>"úsek N12"3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</si>
</sst>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38</v>
      </c>
      <c r="E29" s="44"/>
      <c r="F29" s="30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KOSICKY-ZBYTEK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Komunikace pro chodce-2.stavba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Kosičky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19. 11. 2019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48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49</v>
      </c>
      <c r="D52" s="80"/>
      <c r="E52" s="80"/>
      <c r="F52" s="80"/>
      <c r="G52" s="80"/>
      <c r="H52" s="81"/>
      <c r="I52" s="82" t="s">
        <v>50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51</v>
      </c>
      <c r="AH52" s="80"/>
      <c r="AI52" s="80"/>
      <c r="AJ52" s="80"/>
      <c r="AK52" s="80"/>
      <c r="AL52" s="80"/>
      <c r="AM52" s="80"/>
      <c r="AN52" s="82" t="s">
        <v>52</v>
      </c>
      <c r="AO52" s="80"/>
      <c r="AP52" s="84"/>
      <c r="AQ52" s="85" t="s">
        <v>53</v>
      </c>
      <c r="AR52" s="41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ROUND(SUM(AG55:AG62),2)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ROUND(SUM(AS55:AS62),2)</f>
        <v>0</v>
      </c>
      <c r="AT54" s="100">
        <f>ROUND(SUM(AV54:AW54),2)</f>
        <v>0</v>
      </c>
      <c r="AU54" s="101">
        <f>ROUND(SUM(AU55:AU62),5)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ROUND(SUM(AZ55:AZ62),2)</f>
        <v>0</v>
      </c>
      <c r="BA54" s="100">
        <f>ROUND(SUM(BA55:BA62),2)</f>
        <v>0</v>
      </c>
      <c r="BB54" s="100">
        <f>ROUND(SUM(BB55:BB62),2)</f>
        <v>0</v>
      </c>
      <c r="BC54" s="100">
        <f>ROUND(SUM(BC55:BC62),2)</f>
        <v>0</v>
      </c>
      <c r="BD54" s="102">
        <f>ROUND(SUM(BD55:BD62),2)</f>
        <v>0</v>
      </c>
      <c r="BS54" s="103" t="s">
        <v>67</v>
      </c>
      <c r="BT54" s="103" t="s">
        <v>68</v>
      </c>
      <c r="BU54" s="104" t="s">
        <v>69</v>
      </c>
      <c r="BV54" s="103" t="s">
        <v>70</v>
      </c>
      <c r="BW54" s="103" t="s">
        <v>5</v>
      </c>
      <c r="BX54" s="103" t="s">
        <v>71</v>
      </c>
      <c r="CL54" s="103" t="s">
        <v>1</v>
      </c>
    </row>
    <row r="55" s="5" customFormat="1" ht="27" customHeight="1">
      <c r="A55" s="105" t="s">
        <v>72</v>
      </c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74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'TRASA7 -  Komunikace a te...'!J30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0</v>
      </c>
      <c r="AU55" s="115">
        <f>'TRASA7 -  Komunikace a te...'!P87</f>
        <v>0</v>
      </c>
      <c r="AV55" s="114">
        <f>'TRASA7 -  Komunikace a te...'!J33</f>
        <v>0</v>
      </c>
      <c r="AW55" s="114">
        <f>'TRASA7 -  Komunikace a te...'!J34</f>
        <v>0</v>
      </c>
      <c r="AX55" s="114">
        <f>'TRASA7 -  Komunikace a te...'!J35</f>
        <v>0</v>
      </c>
      <c r="AY55" s="114">
        <f>'TRASA7 -  Komunikace a te...'!J36</f>
        <v>0</v>
      </c>
      <c r="AZ55" s="114">
        <f>'TRASA7 -  Komunikace a te...'!F33</f>
        <v>0</v>
      </c>
      <c r="BA55" s="114">
        <f>'TRASA7 -  Komunikace a te...'!F34</f>
        <v>0</v>
      </c>
      <c r="BB55" s="114">
        <f>'TRASA7 -  Komunikace a te...'!F35</f>
        <v>0</v>
      </c>
      <c r="BC55" s="114">
        <f>'TRASA7 -  Komunikace a te...'!F36</f>
        <v>0</v>
      </c>
      <c r="BD55" s="116">
        <f>'TRASA7 -  Komunikace a te...'!F37</f>
        <v>0</v>
      </c>
      <c r="BT55" s="117" t="s">
        <v>76</v>
      </c>
      <c r="BV55" s="117" t="s">
        <v>70</v>
      </c>
      <c r="BW55" s="117" t="s">
        <v>77</v>
      </c>
      <c r="BX55" s="117" t="s">
        <v>5</v>
      </c>
      <c r="CL55" s="117" t="s">
        <v>1</v>
      </c>
      <c r="CM55" s="117" t="s">
        <v>78</v>
      </c>
    </row>
    <row r="56" s="5" customFormat="1" ht="27" customHeight="1">
      <c r="A56" s="105" t="s">
        <v>72</v>
      </c>
      <c r="B56" s="106"/>
      <c r="C56" s="107"/>
      <c r="D56" s="108" t="s">
        <v>79</v>
      </c>
      <c r="E56" s="108"/>
      <c r="F56" s="108"/>
      <c r="G56" s="108"/>
      <c r="H56" s="108"/>
      <c r="I56" s="109"/>
      <c r="J56" s="108" t="s">
        <v>80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'USEKS0 -  Komunikace a te...'!J30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75</v>
      </c>
      <c r="AR56" s="112"/>
      <c r="AS56" s="113">
        <v>0</v>
      </c>
      <c r="AT56" s="114">
        <f>ROUND(SUM(AV56:AW56),2)</f>
        <v>0</v>
      </c>
      <c r="AU56" s="115">
        <f>'USEKS0 -  Komunikace a te...'!P85</f>
        <v>0</v>
      </c>
      <c r="AV56" s="114">
        <f>'USEKS0 -  Komunikace a te...'!J33</f>
        <v>0</v>
      </c>
      <c r="AW56" s="114">
        <f>'USEKS0 -  Komunikace a te...'!J34</f>
        <v>0</v>
      </c>
      <c r="AX56" s="114">
        <f>'USEKS0 -  Komunikace a te...'!J35</f>
        <v>0</v>
      </c>
      <c r="AY56" s="114">
        <f>'USEKS0 -  Komunikace a te...'!J36</f>
        <v>0</v>
      </c>
      <c r="AZ56" s="114">
        <f>'USEKS0 -  Komunikace a te...'!F33</f>
        <v>0</v>
      </c>
      <c r="BA56" s="114">
        <f>'USEKS0 -  Komunikace a te...'!F34</f>
        <v>0</v>
      </c>
      <c r="BB56" s="114">
        <f>'USEKS0 -  Komunikace a te...'!F35</f>
        <v>0</v>
      </c>
      <c r="BC56" s="114">
        <f>'USEKS0 -  Komunikace a te...'!F36</f>
        <v>0</v>
      </c>
      <c r="BD56" s="116">
        <f>'USEKS0 -  Komunikace a te...'!F37</f>
        <v>0</v>
      </c>
      <c r="BT56" s="117" t="s">
        <v>76</v>
      </c>
      <c r="BV56" s="117" t="s">
        <v>70</v>
      </c>
      <c r="BW56" s="117" t="s">
        <v>81</v>
      </c>
      <c r="BX56" s="117" t="s">
        <v>5</v>
      </c>
      <c r="CL56" s="117" t="s">
        <v>1</v>
      </c>
      <c r="CM56" s="117" t="s">
        <v>78</v>
      </c>
    </row>
    <row r="57" s="5" customFormat="1" ht="16.5" customHeight="1">
      <c r="A57" s="105" t="s">
        <v>72</v>
      </c>
      <c r="B57" s="106"/>
      <c r="C57" s="107"/>
      <c r="D57" s="108" t="s">
        <v>82</v>
      </c>
      <c r="E57" s="108"/>
      <c r="F57" s="108"/>
      <c r="G57" s="108"/>
      <c r="H57" s="108"/>
      <c r="I57" s="109"/>
      <c r="J57" s="108" t="s">
        <v>83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'USEKS5 -  Komunikace a te...'!J30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75</v>
      </c>
      <c r="AR57" s="112"/>
      <c r="AS57" s="113">
        <v>0</v>
      </c>
      <c r="AT57" s="114">
        <f>ROUND(SUM(AV57:AW57),2)</f>
        <v>0</v>
      </c>
      <c r="AU57" s="115">
        <f>'USEKS5 -  Komunikace a te...'!P87</f>
        <v>0</v>
      </c>
      <c r="AV57" s="114">
        <f>'USEKS5 -  Komunikace a te...'!J33</f>
        <v>0</v>
      </c>
      <c r="AW57" s="114">
        <f>'USEKS5 -  Komunikace a te...'!J34</f>
        <v>0</v>
      </c>
      <c r="AX57" s="114">
        <f>'USEKS5 -  Komunikace a te...'!J35</f>
        <v>0</v>
      </c>
      <c r="AY57" s="114">
        <f>'USEKS5 -  Komunikace a te...'!J36</f>
        <v>0</v>
      </c>
      <c r="AZ57" s="114">
        <f>'USEKS5 -  Komunikace a te...'!F33</f>
        <v>0</v>
      </c>
      <c r="BA57" s="114">
        <f>'USEKS5 -  Komunikace a te...'!F34</f>
        <v>0</v>
      </c>
      <c r="BB57" s="114">
        <f>'USEKS5 -  Komunikace a te...'!F35</f>
        <v>0</v>
      </c>
      <c r="BC57" s="114">
        <f>'USEKS5 -  Komunikace a te...'!F36</f>
        <v>0</v>
      </c>
      <c r="BD57" s="116">
        <f>'USEKS5 -  Komunikace a te...'!F37</f>
        <v>0</v>
      </c>
      <c r="BT57" s="117" t="s">
        <v>76</v>
      </c>
      <c r="BV57" s="117" t="s">
        <v>70</v>
      </c>
      <c r="BW57" s="117" t="s">
        <v>84</v>
      </c>
      <c r="BX57" s="117" t="s">
        <v>5</v>
      </c>
      <c r="CL57" s="117" t="s">
        <v>1</v>
      </c>
      <c r="CM57" s="117" t="s">
        <v>78</v>
      </c>
    </row>
    <row r="58" s="5" customFormat="1" ht="27" customHeight="1">
      <c r="A58" s="105" t="s">
        <v>72</v>
      </c>
      <c r="B58" s="106"/>
      <c r="C58" s="107"/>
      <c r="D58" s="108" t="s">
        <v>85</v>
      </c>
      <c r="E58" s="108"/>
      <c r="F58" s="108"/>
      <c r="G58" s="108"/>
      <c r="H58" s="108"/>
      <c r="I58" s="109"/>
      <c r="J58" s="108" t="s">
        <v>86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'USEKN5 -  Komunikace a te...'!J30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75</v>
      </c>
      <c r="AR58" s="112"/>
      <c r="AS58" s="113">
        <v>0</v>
      </c>
      <c r="AT58" s="114">
        <f>ROUND(SUM(AV58:AW58),2)</f>
        <v>0</v>
      </c>
      <c r="AU58" s="115">
        <f>'USEKN5 -  Komunikace a te...'!P87</f>
        <v>0</v>
      </c>
      <c r="AV58" s="114">
        <f>'USEKN5 -  Komunikace a te...'!J33</f>
        <v>0</v>
      </c>
      <c r="AW58" s="114">
        <f>'USEKN5 -  Komunikace a te...'!J34</f>
        <v>0</v>
      </c>
      <c r="AX58" s="114">
        <f>'USEKN5 -  Komunikace a te...'!J35</f>
        <v>0</v>
      </c>
      <c r="AY58" s="114">
        <f>'USEKN5 -  Komunikace a te...'!J36</f>
        <v>0</v>
      </c>
      <c r="AZ58" s="114">
        <f>'USEKN5 -  Komunikace a te...'!F33</f>
        <v>0</v>
      </c>
      <c r="BA58" s="114">
        <f>'USEKN5 -  Komunikace a te...'!F34</f>
        <v>0</v>
      </c>
      <c r="BB58" s="114">
        <f>'USEKN5 -  Komunikace a te...'!F35</f>
        <v>0</v>
      </c>
      <c r="BC58" s="114">
        <f>'USEKN5 -  Komunikace a te...'!F36</f>
        <v>0</v>
      </c>
      <c r="BD58" s="116">
        <f>'USEKN5 -  Komunikace a te...'!F37</f>
        <v>0</v>
      </c>
      <c r="BT58" s="117" t="s">
        <v>76</v>
      </c>
      <c r="BV58" s="117" t="s">
        <v>70</v>
      </c>
      <c r="BW58" s="117" t="s">
        <v>87</v>
      </c>
      <c r="BX58" s="117" t="s">
        <v>5</v>
      </c>
      <c r="CL58" s="117" t="s">
        <v>1</v>
      </c>
      <c r="CM58" s="117" t="s">
        <v>78</v>
      </c>
    </row>
    <row r="59" s="5" customFormat="1" ht="27" customHeight="1">
      <c r="A59" s="105" t="s">
        <v>72</v>
      </c>
      <c r="B59" s="106"/>
      <c r="C59" s="107"/>
      <c r="D59" s="108" t="s">
        <v>88</v>
      </c>
      <c r="E59" s="108"/>
      <c r="F59" s="108"/>
      <c r="G59" s="108"/>
      <c r="H59" s="108"/>
      <c r="I59" s="109"/>
      <c r="J59" s="108" t="s">
        <v>89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'USEKN3 -  Komunikace a te...'!J30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75</v>
      </c>
      <c r="AR59" s="112"/>
      <c r="AS59" s="113">
        <v>0</v>
      </c>
      <c r="AT59" s="114">
        <f>ROUND(SUM(AV59:AW59),2)</f>
        <v>0</v>
      </c>
      <c r="AU59" s="115">
        <f>'USEKN3 -  Komunikace a te...'!P88</f>
        <v>0</v>
      </c>
      <c r="AV59" s="114">
        <f>'USEKN3 -  Komunikace a te...'!J33</f>
        <v>0</v>
      </c>
      <c r="AW59" s="114">
        <f>'USEKN3 -  Komunikace a te...'!J34</f>
        <v>0</v>
      </c>
      <c r="AX59" s="114">
        <f>'USEKN3 -  Komunikace a te...'!J35</f>
        <v>0</v>
      </c>
      <c r="AY59" s="114">
        <f>'USEKN3 -  Komunikace a te...'!J36</f>
        <v>0</v>
      </c>
      <c r="AZ59" s="114">
        <f>'USEKN3 -  Komunikace a te...'!F33</f>
        <v>0</v>
      </c>
      <c r="BA59" s="114">
        <f>'USEKN3 -  Komunikace a te...'!F34</f>
        <v>0</v>
      </c>
      <c r="BB59" s="114">
        <f>'USEKN3 -  Komunikace a te...'!F35</f>
        <v>0</v>
      </c>
      <c r="BC59" s="114">
        <f>'USEKN3 -  Komunikace a te...'!F36</f>
        <v>0</v>
      </c>
      <c r="BD59" s="116">
        <f>'USEKN3 -  Komunikace a te...'!F37</f>
        <v>0</v>
      </c>
      <c r="BT59" s="117" t="s">
        <v>76</v>
      </c>
      <c r="BV59" s="117" t="s">
        <v>70</v>
      </c>
      <c r="BW59" s="117" t="s">
        <v>90</v>
      </c>
      <c r="BX59" s="117" t="s">
        <v>5</v>
      </c>
      <c r="CL59" s="117" t="s">
        <v>1</v>
      </c>
      <c r="CM59" s="117" t="s">
        <v>78</v>
      </c>
    </row>
    <row r="60" s="5" customFormat="1" ht="27" customHeight="1">
      <c r="A60" s="105" t="s">
        <v>72</v>
      </c>
      <c r="B60" s="106"/>
      <c r="C60" s="107"/>
      <c r="D60" s="108" t="s">
        <v>91</v>
      </c>
      <c r="E60" s="108"/>
      <c r="F60" s="108"/>
      <c r="G60" s="108"/>
      <c r="H60" s="108"/>
      <c r="I60" s="109"/>
      <c r="J60" s="108" t="s">
        <v>92</v>
      </c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10">
        <f>'USEKN12 -  Komunikace a t...'!J30</f>
        <v>0</v>
      </c>
      <c r="AH60" s="109"/>
      <c r="AI60" s="109"/>
      <c r="AJ60" s="109"/>
      <c r="AK60" s="109"/>
      <c r="AL60" s="109"/>
      <c r="AM60" s="109"/>
      <c r="AN60" s="110">
        <f>SUM(AG60,AT60)</f>
        <v>0</v>
      </c>
      <c r="AO60" s="109"/>
      <c r="AP60" s="109"/>
      <c r="AQ60" s="111" t="s">
        <v>75</v>
      </c>
      <c r="AR60" s="112"/>
      <c r="AS60" s="113">
        <v>0</v>
      </c>
      <c r="AT60" s="114">
        <f>ROUND(SUM(AV60:AW60),2)</f>
        <v>0</v>
      </c>
      <c r="AU60" s="115">
        <f>'USEKN12 -  Komunikace a t...'!P86</f>
        <v>0</v>
      </c>
      <c r="AV60" s="114">
        <f>'USEKN12 -  Komunikace a t...'!J33</f>
        <v>0</v>
      </c>
      <c r="AW60" s="114">
        <f>'USEKN12 -  Komunikace a t...'!J34</f>
        <v>0</v>
      </c>
      <c r="AX60" s="114">
        <f>'USEKN12 -  Komunikace a t...'!J35</f>
        <v>0</v>
      </c>
      <c r="AY60" s="114">
        <f>'USEKN12 -  Komunikace a t...'!J36</f>
        <v>0</v>
      </c>
      <c r="AZ60" s="114">
        <f>'USEKN12 -  Komunikace a t...'!F33</f>
        <v>0</v>
      </c>
      <c r="BA60" s="114">
        <f>'USEKN12 -  Komunikace a t...'!F34</f>
        <v>0</v>
      </c>
      <c r="BB60" s="114">
        <f>'USEKN12 -  Komunikace a t...'!F35</f>
        <v>0</v>
      </c>
      <c r="BC60" s="114">
        <f>'USEKN12 -  Komunikace a t...'!F36</f>
        <v>0</v>
      </c>
      <c r="BD60" s="116">
        <f>'USEKN12 -  Komunikace a t...'!F37</f>
        <v>0</v>
      </c>
      <c r="BT60" s="117" t="s">
        <v>76</v>
      </c>
      <c r="BV60" s="117" t="s">
        <v>70</v>
      </c>
      <c r="BW60" s="117" t="s">
        <v>93</v>
      </c>
      <c r="BX60" s="117" t="s">
        <v>5</v>
      </c>
      <c r="CL60" s="117" t="s">
        <v>1</v>
      </c>
      <c r="CM60" s="117" t="s">
        <v>78</v>
      </c>
    </row>
    <row r="61" s="5" customFormat="1" ht="16.5" customHeight="1">
      <c r="A61" s="105" t="s">
        <v>72</v>
      </c>
      <c r="B61" s="106"/>
      <c r="C61" s="107"/>
      <c r="D61" s="108" t="s">
        <v>94</v>
      </c>
      <c r="E61" s="108"/>
      <c r="F61" s="108"/>
      <c r="G61" s="108"/>
      <c r="H61" s="108"/>
      <c r="I61" s="109"/>
      <c r="J61" s="108" t="s">
        <v>95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'USEKS9 -  Komunikace a te...'!J30</f>
        <v>0</v>
      </c>
      <c r="AH61" s="109"/>
      <c r="AI61" s="109"/>
      <c r="AJ61" s="109"/>
      <c r="AK61" s="109"/>
      <c r="AL61" s="109"/>
      <c r="AM61" s="109"/>
      <c r="AN61" s="110">
        <f>SUM(AG61,AT61)</f>
        <v>0</v>
      </c>
      <c r="AO61" s="109"/>
      <c r="AP61" s="109"/>
      <c r="AQ61" s="111" t="s">
        <v>75</v>
      </c>
      <c r="AR61" s="112"/>
      <c r="AS61" s="113">
        <v>0</v>
      </c>
      <c r="AT61" s="114">
        <f>ROUND(SUM(AV61:AW61),2)</f>
        <v>0</v>
      </c>
      <c r="AU61" s="115">
        <f>'USEKS9 -  Komunikace a te...'!P87</f>
        <v>0</v>
      </c>
      <c r="AV61" s="114">
        <f>'USEKS9 -  Komunikace a te...'!J33</f>
        <v>0</v>
      </c>
      <c r="AW61" s="114">
        <f>'USEKS9 -  Komunikace a te...'!J34</f>
        <v>0</v>
      </c>
      <c r="AX61" s="114">
        <f>'USEKS9 -  Komunikace a te...'!J35</f>
        <v>0</v>
      </c>
      <c r="AY61" s="114">
        <f>'USEKS9 -  Komunikace a te...'!J36</f>
        <v>0</v>
      </c>
      <c r="AZ61" s="114">
        <f>'USEKS9 -  Komunikace a te...'!F33</f>
        <v>0</v>
      </c>
      <c r="BA61" s="114">
        <f>'USEKS9 -  Komunikace a te...'!F34</f>
        <v>0</v>
      </c>
      <c r="BB61" s="114">
        <f>'USEKS9 -  Komunikace a te...'!F35</f>
        <v>0</v>
      </c>
      <c r="BC61" s="114">
        <f>'USEKS9 -  Komunikace a te...'!F36</f>
        <v>0</v>
      </c>
      <c r="BD61" s="116">
        <f>'USEKS9 -  Komunikace a te...'!F37</f>
        <v>0</v>
      </c>
      <c r="BT61" s="117" t="s">
        <v>76</v>
      </c>
      <c r="BV61" s="117" t="s">
        <v>70</v>
      </c>
      <c r="BW61" s="117" t="s">
        <v>96</v>
      </c>
      <c r="BX61" s="117" t="s">
        <v>5</v>
      </c>
      <c r="CL61" s="117" t="s">
        <v>1</v>
      </c>
      <c r="CM61" s="117" t="s">
        <v>78</v>
      </c>
    </row>
    <row r="62" s="5" customFormat="1" ht="16.5" customHeight="1">
      <c r="A62" s="105" t="s">
        <v>72</v>
      </c>
      <c r="B62" s="106"/>
      <c r="C62" s="107"/>
      <c r="D62" s="108" t="s">
        <v>97</v>
      </c>
      <c r="E62" s="108"/>
      <c r="F62" s="108"/>
      <c r="G62" s="108"/>
      <c r="H62" s="108"/>
      <c r="I62" s="109"/>
      <c r="J62" s="108" t="s">
        <v>98</v>
      </c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10">
        <f>'VRN - Vedlejší a ostatní ...'!J30</f>
        <v>0</v>
      </c>
      <c r="AH62" s="109"/>
      <c r="AI62" s="109"/>
      <c r="AJ62" s="109"/>
      <c r="AK62" s="109"/>
      <c r="AL62" s="109"/>
      <c r="AM62" s="109"/>
      <c r="AN62" s="110">
        <f>SUM(AG62,AT62)</f>
        <v>0</v>
      </c>
      <c r="AO62" s="109"/>
      <c r="AP62" s="109"/>
      <c r="AQ62" s="111" t="s">
        <v>75</v>
      </c>
      <c r="AR62" s="112"/>
      <c r="AS62" s="118">
        <v>0</v>
      </c>
      <c r="AT62" s="119">
        <f>ROUND(SUM(AV62:AW62),2)</f>
        <v>0</v>
      </c>
      <c r="AU62" s="120">
        <f>'VRN - Vedlejší a ostatní ...'!P83</f>
        <v>0</v>
      </c>
      <c r="AV62" s="119">
        <f>'VRN - Vedlejší a ostatní ...'!J33</f>
        <v>0</v>
      </c>
      <c r="AW62" s="119">
        <f>'VRN - Vedlejší a ostatní ...'!J34</f>
        <v>0</v>
      </c>
      <c r="AX62" s="119">
        <f>'VRN - Vedlejší a ostatní ...'!J35</f>
        <v>0</v>
      </c>
      <c r="AY62" s="119">
        <f>'VRN - Vedlejší a ostatní ...'!J36</f>
        <v>0</v>
      </c>
      <c r="AZ62" s="119">
        <f>'VRN - Vedlejší a ostatní ...'!F33</f>
        <v>0</v>
      </c>
      <c r="BA62" s="119">
        <f>'VRN - Vedlejší a ostatní ...'!F34</f>
        <v>0</v>
      </c>
      <c r="BB62" s="119">
        <f>'VRN - Vedlejší a ostatní ...'!F35</f>
        <v>0</v>
      </c>
      <c r="BC62" s="119">
        <f>'VRN - Vedlejší a ostatní ...'!F36</f>
        <v>0</v>
      </c>
      <c r="BD62" s="121">
        <f>'VRN - Vedlejší a ostatní ...'!F37</f>
        <v>0</v>
      </c>
      <c r="BT62" s="117" t="s">
        <v>76</v>
      </c>
      <c r="BV62" s="117" t="s">
        <v>70</v>
      </c>
      <c r="BW62" s="117" t="s">
        <v>99</v>
      </c>
      <c r="BX62" s="117" t="s">
        <v>5</v>
      </c>
      <c r="CL62" s="117" t="s">
        <v>1</v>
      </c>
      <c r="CM62" s="117" t="s">
        <v>78</v>
      </c>
    </row>
    <row r="63" s="1" customFormat="1" ht="30" customHeight="1"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41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41"/>
    </row>
  </sheetData>
  <sheetProtection sheet="1" formatColumns="0" formatRows="0" objects="1" scenarios="1" spinCount="100000" saltValue="pBUSdpmYM1/ZhJAk0YDrN1z1zMSY142A+GqSPtk+SWJVmaDsGcNbxOGBe7/E1WUIT5w8O4IjLacxvJyDkK8iIQ==" hashValue="sm+hIG+Qhh6KCkfOZp2aXhwgw8gftY1NZYS38wRHbrIB6EPp2u//TTQ03cMmvjsLXS4wNYzZe+eyX3hPvCc2+w==" algorithmName="SHA-512" password="CC3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</mergeCells>
  <hyperlinks>
    <hyperlink ref="A55" location="'TRASA7 -  Komunikace a te...'!C2" display="/"/>
    <hyperlink ref="A56" location="'USEKS0 -  Komunikace a te...'!C2" display="/"/>
    <hyperlink ref="A57" location="'USEKS5 -  Komunikace a te...'!C2" display="/"/>
    <hyperlink ref="A58" location="'USEKN5 -  Komunikace a te...'!C2" display="/"/>
    <hyperlink ref="A59" location="'USEKN3 -  Komunikace a te...'!C2" display="/"/>
    <hyperlink ref="A60" location="'USEKN12 -  Komunikace a t...'!C2" display="/"/>
    <hyperlink ref="A61" location="'USEKS9 -  Komunikace a te...'!C2" display="/"/>
    <hyperlink ref="A62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102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ROUND((SUM(BE87:BE267)),  2)</f>
        <v>0</v>
      </c>
      <c r="I33" s="142">
        <v>0.20999999999999999</v>
      </c>
      <c r="J33" s="141">
        <f>ROUND(((SUM(BE87:BE267))*I33),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ROUND((SUM(BF87:BF267)),  2)</f>
        <v>0</v>
      </c>
      <c r="I34" s="142">
        <v>0.14999999999999999</v>
      </c>
      <c r="J34" s="141">
        <f>ROUND(((SUM(BF87:BF267))*I34),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ROUND((SUM(BG87:BG267)),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ROUND((SUM(BH87:BH267)),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ROUND((SUM(BI87:BI267)),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TRASA7 -  Komunikace a terénní úpravy ve zbytku úseku S7+N6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110</v>
      </c>
      <c r="E62" s="173"/>
      <c r="F62" s="173"/>
      <c r="G62" s="173"/>
      <c r="H62" s="173"/>
      <c r="I62" s="174"/>
      <c r="J62" s="175">
        <f>J170</f>
        <v>0</v>
      </c>
      <c r="K62" s="171"/>
      <c r="L62" s="176"/>
    </row>
    <row r="63" s="8" customFormat="1" ht="19.92" customHeight="1">
      <c r="B63" s="170"/>
      <c r="C63" s="171"/>
      <c r="D63" s="172" t="s">
        <v>111</v>
      </c>
      <c r="E63" s="173"/>
      <c r="F63" s="173"/>
      <c r="G63" s="173"/>
      <c r="H63" s="173"/>
      <c r="I63" s="174"/>
      <c r="J63" s="175">
        <f>J176</f>
        <v>0</v>
      </c>
      <c r="K63" s="171"/>
      <c r="L63" s="176"/>
    </row>
    <row r="64" s="8" customFormat="1" ht="19.92" customHeight="1">
      <c r="B64" s="170"/>
      <c r="C64" s="171"/>
      <c r="D64" s="172" t="s">
        <v>112</v>
      </c>
      <c r="E64" s="173"/>
      <c r="F64" s="173"/>
      <c r="G64" s="173"/>
      <c r="H64" s="173"/>
      <c r="I64" s="174"/>
      <c r="J64" s="175">
        <f>J202</f>
        <v>0</v>
      </c>
      <c r="K64" s="171"/>
      <c r="L64" s="176"/>
    </row>
    <row r="65" s="8" customFormat="1" ht="19.92" customHeight="1">
      <c r="B65" s="170"/>
      <c r="C65" s="171"/>
      <c r="D65" s="172" t="s">
        <v>113</v>
      </c>
      <c r="E65" s="173"/>
      <c r="F65" s="173"/>
      <c r="G65" s="173"/>
      <c r="H65" s="173"/>
      <c r="I65" s="174"/>
      <c r="J65" s="175">
        <f>J224</f>
        <v>0</v>
      </c>
      <c r="K65" s="171"/>
      <c r="L65" s="176"/>
    </row>
    <row r="66" s="8" customFormat="1" ht="19.92" customHeight="1">
      <c r="B66" s="170"/>
      <c r="C66" s="171"/>
      <c r="D66" s="172" t="s">
        <v>114</v>
      </c>
      <c r="E66" s="173"/>
      <c r="F66" s="173"/>
      <c r="G66" s="173"/>
      <c r="H66" s="173"/>
      <c r="I66" s="174"/>
      <c r="J66" s="175">
        <f>J249</f>
        <v>0</v>
      </c>
      <c r="K66" s="171"/>
      <c r="L66" s="176"/>
    </row>
    <row r="67" s="8" customFormat="1" ht="19.92" customHeight="1">
      <c r="B67" s="170"/>
      <c r="C67" s="171"/>
      <c r="D67" s="172" t="s">
        <v>115</v>
      </c>
      <c r="E67" s="173"/>
      <c r="F67" s="173"/>
      <c r="G67" s="173"/>
      <c r="H67" s="173"/>
      <c r="I67" s="174"/>
      <c r="J67" s="175">
        <f>J266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116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Komunikace pro chodce-2.stavba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101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 xml:space="preserve">TRASA7 -  Komunikace a terénní úpravy ve zbytku úseku S7+N6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>Kosičky</v>
      </c>
      <c r="G81" s="37"/>
      <c r="H81" s="37"/>
      <c r="I81" s="131" t="s">
        <v>22</v>
      </c>
      <c r="J81" s="65" t="str">
        <f>IF(J12="","",J12)</f>
        <v>19. 11. 2019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30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IF(E18="","",E18)</f>
        <v>Vyplň údaj</v>
      </c>
      <c r="G84" s="37"/>
      <c r="H84" s="37"/>
      <c r="I84" s="131" t="s">
        <v>32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117</v>
      </c>
      <c r="D86" s="179" t="s">
        <v>53</v>
      </c>
      <c r="E86" s="179" t="s">
        <v>49</v>
      </c>
      <c r="F86" s="179" t="s">
        <v>50</v>
      </c>
      <c r="G86" s="179" t="s">
        <v>118</v>
      </c>
      <c r="H86" s="179" t="s">
        <v>119</v>
      </c>
      <c r="I86" s="180" t="s">
        <v>120</v>
      </c>
      <c r="J86" s="181" t="s">
        <v>105</v>
      </c>
      <c r="K86" s="182" t="s">
        <v>121</v>
      </c>
      <c r="L86" s="183"/>
      <c r="M86" s="86" t="s">
        <v>1</v>
      </c>
      <c r="N86" s="87" t="s">
        <v>38</v>
      </c>
      <c r="O86" s="87" t="s">
        <v>122</v>
      </c>
      <c r="P86" s="87" t="s">
        <v>123</v>
      </c>
      <c r="Q86" s="87" t="s">
        <v>124</v>
      </c>
      <c r="R86" s="87" t="s">
        <v>125</v>
      </c>
      <c r="S86" s="87" t="s">
        <v>126</v>
      </c>
      <c r="T86" s="88" t="s">
        <v>127</v>
      </c>
    </row>
    <row r="87" s="1" customFormat="1" ht="22.8" customHeight="1">
      <c r="B87" s="36"/>
      <c r="C87" s="93" t="s">
        <v>128</v>
      </c>
      <c r="D87" s="37"/>
      <c r="E87" s="37"/>
      <c r="F87" s="37"/>
      <c r="G87" s="37"/>
      <c r="H87" s="37"/>
      <c r="I87" s="129"/>
      <c r="J87" s="184">
        <f>BK87</f>
        <v>0</v>
      </c>
      <c r="K87" s="37"/>
      <c r="L87" s="41"/>
      <c r="M87" s="89"/>
      <c r="N87" s="90"/>
      <c r="O87" s="90"/>
      <c r="P87" s="185">
        <f>P88</f>
        <v>0</v>
      </c>
      <c r="Q87" s="90"/>
      <c r="R87" s="185">
        <f>R88</f>
        <v>305.81747969999992</v>
      </c>
      <c r="S87" s="90"/>
      <c r="T87" s="186">
        <f>T88</f>
        <v>189.50789999999998</v>
      </c>
      <c r="AT87" s="15" t="s">
        <v>67</v>
      </c>
      <c r="AU87" s="15" t="s">
        <v>107</v>
      </c>
      <c r="BK87" s="187">
        <f>BK88</f>
        <v>0</v>
      </c>
    </row>
    <row r="88" s="10" customFormat="1" ht="25.92" customHeight="1">
      <c r="B88" s="188"/>
      <c r="C88" s="189"/>
      <c r="D88" s="190" t="s">
        <v>67</v>
      </c>
      <c r="E88" s="191" t="s">
        <v>129</v>
      </c>
      <c r="F88" s="191" t="s">
        <v>130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P89+P170+P176+P202+P224+P249+P266</f>
        <v>0</v>
      </c>
      <c r="Q88" s="196"/>
      <c r="R88" s="197">
        <f>R89+R170+R176+R202+R224+R249+R266</f>
        <v>305.81747969999992</v>
      </c>
      <c r="S88" s="196"/>
      <c r="T88" s="198">
        <f>T89+T170+T176+T202+T224+T249+T266</f>
        <v>189.50789999999998</v>
      </c>
      <c r="AR88" s="199" t="s">
        <v>76</v>
      </c>
      <c r="AT88" s="200" t="s">
        <v>67</v>
      </c>
      <c r="AU88" s="200" t="s">
        <v>68</v>
      </c>
      <c r="AY88" s="199" t="s">
        <v>131</v>
      </c>
      <c r="BK88" s="201">
        <f>BK89+BK170+BK176+BK202+BK224+BK249+BK266</f>
        <v>0</v>
      </c>
    </row>
    <row r="89" s="10" customFormat="1" ht="22.8" customHeight="1">
      <c r="B89" s="188"/>
      <c r="C89" s="189"/>
      <c r="D89" s="190" t="s">
        <v>67</v>
      </c>
      <c r="E89" s="202" t="s">
        <v>76</v>
      </c>
      <c r="F89" s="202" t="s">
        <v>132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SUM(P90:P169)</f>
        <v>0</v>
      </c>
      <c r="Q89" s="196"/>
      <c r="R89" s="197">
        <f>SUM(R90:R169)</f>
        <v>5.6727050000000006</v>
      </c>
      <c r="S89" s="196"/>
      <c r="T89" s="198">
        <f>SUM(T90:T169)</f>
        <v>189.50789999999998</v>
      </c>
      <c r="AR89" s="199" t="s">
        <v>76</v>
      </c>
      <c r="AT89" s="200" t="s">
        <v>67</v>
      </c>
      <c r="AU89" s="200" t="s">
        <v>76</v>
      </c>
      <c r="AY89" s="199" t="s">
        <v>131</v>
      </c>
      <c r="BK89" s="201">
        <f>SUM(BK90:BK169)</f>
        <v>0</v>
      </c>
    </row>
    <row r="90" s="1" customFormat="1" ht="16.5" customHeight="1">
      <c r="B90" s="36"/>
      <c r="C90" s="204" t="s">
        <v>133</v>
      </c>
      <c r="D90" s="204" t="s">
        <v>134</v>
      </c>
      <c r="E90" s="205" t="s">
        <v>135</v>
      </c>
      <c r="F90" s="206" t="s">
        <v>136</v>
      </c>
      <c r="G90" s="207" t="s">
        <v>137</v>
      </c>
      <c r="H90" s="208">
        <v>50</v>
      </c>
      <c r="I90" s="209"/>
      <c r="J90" s="210">
        <f>ROUND(I90*H90,2)</f>
        <v>0</v>
      </c>
      <c r="K90" s="206" t="s">
        <v>1</v>
      </c>
      <c r="L90" s="41"/>
      <c r="M90" s="211" t="s">
        <v>1</v>
      </c>
      <c r="N90" s="212" t="s">
        <v>39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138</v>
      </c>
      <c r="AT90" s="15" t="s">
        <v>134</v>
      </c>
      <c r="AU90" s="15" t="s">
        <v>78</v>
      </c>
      <c r="AY90" s="15" t="s">
        <v>131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76</v>
      </c>
      <c r="BK90" s="215">
        <f>ROUND(I90*H90,2)</f>
        <v>0</v>
      </c>
      <c r="BL90" s="15" t="s">
        <v>138</v>
      </c>
      <c r="BM90" s="15" t="s">
        <v>139</v>
      </c>
    </row>
    <row r="91" s="11" customFormat="1">
      <c r="B91" s="216"/>
      <c r="C91" s="217"/>
      <c r="D91" s="218" t="s">
        <v>140</v>
      </c>
      <c r="E91" s="219" t="s">
        <v>1</v>
      </c>
      <c r="F91" s="220" t="s">
        <v>141</v>
      </c>
      <c r="G91" s="217"/>
      <c r="H91" s="221">
        <v>50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78</v>
      </c>
      <c r="AV91" s="11" t="s">
        <v>78</v>
      </c>
      <c r="AW91" s="11" t="s">
        <v>31</v>
      </c>
      <c r="AX91" s="11" t="s">
        <v>76</v>
      </c>
      <c r="AY91" s="227" t="s">
        <v>131</v>
      </c>
    </row>
    <row r="92" s="1" customFormat="1" ht="16.5" customHeight="1">
      <c r="B92" s="36"/>
      <c r="C92" s="204" t="s">
        <v>142</v>
      </c>
      <c r="D92" s="204" t="s">
        <v>134</v>
      </c>
      <c r="E92" s="205" t="s">
        <v>143</v>
      </c>
      <c r="F92" s="206" t="s">
        <v>144</v>
      </c>
      <c r="G92" s="207" t="s">
        <v>145</v>
      </c>
      <c r="H92" s="208">
        <v>2</v>
      </c>
      <c r="I92" s="209"/>
      <c r="J92" s="210">
        <f>ROUND(I92*H92,2)</f>
        <v>0</v>
      </c>
      <c r="K92" s="206" t="s">
        <v>1</v>
      </c>
      <c r="L92" s="41"/>
      <c r="M92" s="211" t="s">
        <v>1</v>
      </c>
      <c r="N92" s="212" t="s">
        <v>39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5" t="s">
        <v>138</v>
      </c>
      <c r="AT92" s="15" t="s">
        <v>134</v>
      </c>
      <c r="AU92" s="15" t="s">
        <v>78</v>
      </c>
      <c r="AY92" s="15" t="s">
        <v>131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76</v>
      </c>
      <c r="BK92" s="215">
        <f>ROUND(I92*H92,2)</f>
        <v>0</v>
      </c>
      <c r="BL92" s="15" t="s">
        <v>138</v>
      </c>
      <c r="BM92" s="15" t="s">
        <v>146</v>
      </c>
    </row>
    <row r="93" s="1" customFormat="1" ht="22.5" customHeight="1">
      <c r="B93" s="36"/>
      <c r="C93" s="204" t="s">
        <v>147</v>
      </c>
      <c r="D93" s="204" t="s">
        <v>134</v>
      </c>
      <c r="E93" s="205" t="s">
        <v>148</v>
      </c>
      <c r="F93" s="206" t="s">
        <v>149</v>
      </c>
      <c r="G93" s="207" t="s">
        <v>150</v>
      </c>
      <c r="H93" s="208">
        <v>20</v>
      </c>
      <c r="I93" s="209"/>
      <c r="J93" s="210">
        <f>ROUND(I93*H93,2)</f>
        <v>0</v>
      </c>
      <c r="K93" s="206" t="s">
        <v>151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152</v>
      </c>
    </row>
    <row r="94" s="1" customFormat="1" ht="22.5" customHeight="1">
      <c r="B94" s="36"/>
      <c r="C94" s="204" t="s">
        <v>153</v>
      </c>
      <c r="D94" s="204" t="s">
        <v>134</v>
      </c>
      <c r="E94" s="205" t="s">
        <v>154</v>
      </c>
      <c r="F94" s="206" t="s">
        <v>155</v>
      </c>
      <c r="G94" s="207" t="s">
        <v>150</v>
      </c>
      <c r="H94" s="208">
        <v>39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39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0.26000000000000001</v>
      </c>
      <c r="T94" s="214">
        <f>S94*H94</f>
        <v>10.140000000000001</v>
      </c>
      <c r="AR94" s="15" t="s">
        <v>138</v>
      </c>
      <c r="AT94" s="15" t="s">
        <v>134</v>
      </c>
      <c r="AU94" s="15" t="s">
        <v>78</v>
      </c>
      <c r="AY94" s="15" t="s">
        <v>131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76</v>
      </c>
      <c r="BK94" s="215">
        <f>ROUND(I94*H94,2)</f>
        <v>0</v>
      </c>
      <c r="BL94" s="15" t="s">
        <v>138</v>
      </c>
      <c r="BM94" s="15" t="s">
        <v>156</v>
      </c>
    </row>
    <row r="95" s="1" customFormat="1" ht="22.5" customHeight="1">
      <c r="B95" s="36"/>
      <c r="C95" s="204" t="s">
        <v>157</v>
      </c>
      <c r="D95" s="204" t="s">
        <v>134</v>
      </c>
      <c r="E95" s="205" t="s">
        <v>158</v>
      </c>
      <c r="F95" s="206" t="s">
        <v>159</v>
      </c>
      <c r="G95" s="207" t="s">
        <v>150</v>
      </c>
      <c r="H95" s="208">
        <v>39</v>
      </c>
      <c r="I95" s="209"/>
      <c r="J95" s="210">
        <f>ROUND(I95*H95,2)</f>
        <v>0</v>
      </c>
      <c r="K95" s="206" t="s">
        <v>151</v>
      </c>
      <c r="L95" s="41"/>
      <c r="M95" s="211" t="s">
        <v>1</v>
      </c>
      <c r="N95" s="212" t="s">
        <v>39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0.17999999999999999</v>
      </c>
      <c r="T95" s="214">
        <f>S95*H95</f>
        <v>7.0199999999999996</v>
      </c>
      <c r="AR95" s="15" t="s">
        <v>138</v>
      </c>
      <c r="AT95" s="15" t="s">
        <v>134</v>
      </c>
      <c r="AU95" s="15" t="s">
        <v>78</v>
      </c>
      <c r="AY95" s="15" t="s">
        <v>131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76</v>
      </c>
      <c r="BK95" s="215">
        <f>ROUND(I95*H95,2)</f>
        <v>0</v>
      </c>
      <c r="BL95" s="15" t="s">
        <v>138</v>
      </c>
      <c r="BM95" s="15" t="s">
        <v>160</v>
      </c>
    </row>
    <row r="96" s="1" customFormat="1" ht="22.5" customHeight="1">
      <c r="B96" s="36"/>
      <c r="C96" s="204" t="s">
        <v>161</v>
      </c>
      <c r="D96" s="204" t="s">
        <v>134</v>
      </c>
      <c r="E96" s="205" t="s">
        <v>162</v>
      </c>
      <c r="F96" s="206" t="s">
        <v>163</v>
      </c>
      <c r="G96" s="207" t="s">
        <v>150</v>
      </c>
      <c r="H96" s="208">
        <v>282.57999999999998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39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0.28999999999999998</v>
      </c>
      <c r="T96" s="214">
        <f>S96*H96</f>
        <v>81.948199999999986</v>
      </c>
      <c r="AR96" s="15" t="s">
        <v>138</v>
      </c>
      <c r="AT96" s="15" t="s">
        <v>134</v>
      </c>
      <c r="AU96" s="15" t="s">
        <v>78</v>
      </c>
      <c r="AY96" s="15" t="s">
        <v>131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76</v>
      </c>
      <c r="BK96" s="215">
        <f>ROUND(I96*H96,2)</f>
        <v>0</v>
      </c>
      <c r="BL96" s="15" t="s">
        <v>138</v>
      </c>
      <c r="BM96" s="15" t="s">
        <v>164</v>
      </c>
    </row>
    <row r="97" s="11" customFormat="1">
      <c r="B97" s="216"/>
      <c r="C97" s="217"/>
      <c r="D97" s="218" t="s">
        <v>140</v>
      </c>
      <c r="E97" s="219" t="s">
        <v>1</v>
      </c>
      <c r="F97" s="220" t="s">
        <v>165</v>
      </c>
      <c r="G97" s="217"/>
      <c r="H97" s="221">
        <v>282.57999999999998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78</v>
      </c>
      <c r="AV97" s="11" t="s">
        <v>78</v>
      </c>
      <c r="AW97" s="11" t="s">
        <v>31</v>
      </c>
      <c r="AX97" s="11" t="s">
        <v>76</v>
      </c>
      <c r="AY97" s="227" t="s">
        <v>131</v>
      </c>
    </row>
    <row r="98" s="1" customFormat="1" ht="22.5" customHeight="1">
      <c r="B98" s="36"/>
      <c r="C98" s="204" t="s">
        <v>166</v>
      </c>
      <c r="D98" s="204" t="s">
        <v>134</v>
      </c>
      <c r="E98" s="205" t="s">
        <v>167</v>
      </c>
      <c r="F98" s="206" t="s">
        <v>168</v>
      </c>
      <c r="G98" s="207" t="s">
        <v>150</v>
      </c>
      <c r="H98" s="208">
        <v>274.06999999999999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39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0.22</v>
      </c>
      <c r="T98" s="214">
        <f>S98*H98</f>
        <v>60.295400000000001</v>
      </c>
      <c r="AR98" s="15" t="s">
        <v>138</v>
      </c>
      <c r="AT98" s="15" t="s">
        <v>134</v>
      </c>
      <c r="AU98" s="15" t="s">
        <v>78</v>
      </c>
      <c r="AY98" s="15" t="s">
        <v>131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76</v>
      </c>
      <c r="BK98" s="215">
        <f>ROUND(I98*H98,2)</f>
        <v>0</v>
      </c>
      <c r="BL98" s="15" t="s">
        <v>138</v>
      </c>
      <c r="BM98" s="15" t="s">
        <v>169</v>
      </c>
    </row>
    <row r="99" s="11" customFormat="1">
      <c r="B99" s="216"/>
      <c r="C99" s="217"/>
      <c r="D99" s="218" t="s">
        <v>140</v>
      </c>
      <c r="E99" s="219" t="s">
        <v>1</v>
      </c>
      <c r="F99" s="220" t="s">
        <v>170</v>
      </c>
      <c r="G99" s="217"/>
      <c r="H99" s="221">
        <v>274.06999999999999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1" t="s">
        <v>78</v>
      </c>
      <c r="AW99" s="11" t="s">
        <v>31</v>
      </c>
      <c r="AX99" s="11" t="s">
        <v>76</v>
      </c>
      <c r="AY99" s="227" t="s">
        <v>131</v>
      </c>
    </row>
    <row r="100" s="1" customFormat="1" ht="22.5" customHeight="1">
      <c r="B100" s="36"/>
      <c r="C100" s="204" t="s">
        <v>171</v>
      </c>
      <c r="D100" s="204" t="s">
        <v>134</v>
      </c>
      <c r="E100" s="205" t="s">
        <v>172</v>
      </c>
      <c r="F100" s="206" t="s">
        <v>173</v>
      </c>
      <c r="G100" s="207" t="s">
        <v>150</v>
      </c>
      <c r="H100" s="208">
        <v>168.59999999999999</v>
      </c>
      <c r="I100" s="209"/>
      <c r="J100" s="210">
        <f>ROUND(I100*H100,2)</f>
        <v>0</v>
      </c>
      <c r="K100" s="206" t="s">
        <v>174</v>
      </c>
      <c r="L100" s="41"/>
      <c r="M100" s="211" t="s">
        <v>1</v>
      </c>
      <c r="N100" s="212" t="s">
        <v>39</v>
      </c>
      <c r="O100" s="77"/>
      <c r="P100" s="213">
        <f>O100*H100</f>
        <v>0</v>
      </c>
      <c r="Q100" s="213">
        <v>3.0000000000000001E-05</v>
      </c>
      <c r="R100" s="213">
        <f>Q100*H100</f>
        <v>0.005058</v>
      </c>
      <c r="S100" s="213">
        <v>0.10299999999999999</v>
      </c>
      <c r="T100" s="214">
        <f>S100*H100</f>
        <v>17.3658</v>
      </c>
      <c r="AR100" s="15" t="s">
        <v>138</v>
      </c>
      <c r="AT100" s="15" t="s">
        <v>134</v>
      </c>
      <c r="AU100" s="15" t="s">
        <v>78</v>
      </c>
      <c r="AY100" s="15" t="s">
        <v>131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76</v>
      </c>
      <c r="BK100" s="215">
        <f>ROUND(I100*H100,2)</f>
        <v>0</v>
      </c>
      <c r="BL100" s="15" t="s">
        <v>138</v>
      </c>
      <c r="BM100" s="15" t="s">
        <v>175</v>
      </c>
    </row>
    <row r="101" s="11" customFormat="1">
      <c r="B101" s="216"/>
      <c r="C101" s="217"/>
      <c r="D101" s="218" t="s">
        <v>140</v>
      </c>
      <c r="E101" s="219" t="s">
        <v>1</v>
      </c>
      <c r="F101" s="220" t="s">
        <v>176</v>
      </c>
      <c r="G101" s="217"/>
      <c r="H101" s="221">
        <v>168.59999999999999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1" t="s">
        <v>78</v>
      </c>
      <c r="AW101" s="11" t="s">
        <v>31</v>
      </c>
      <c r="AX101" s="11" t="s">
        <v>76</v>
      </c>
      <c r="AY101" s="227" t="s">
        <v>131</v>
      </c>
    </row>
    <row r="102" s="1" customFormat="1" ht="22.5" customHeight="1">
      <c r="B102" s="36"/>
      <c r="C102" s="204" t="s">
        <v>177</v>
      </c>
      <c r="D102" s="204" t="s">
        <v>134</v>
      </c>
      <c r="E102" s="205" t="s">
        <v>178</v>
      </c>
      <c r="F102" s="206" t="s">
        <v>179</v>
      </c>
      <c r="G102" s="207" t="s">
        <v>137</v>
      </c>
      <c r="H102" s="208">
        <v>61.299999999999997</v>
      </c>
      <c r="I102" s="209"/>
      <c r="J102" s="210">
        <f>ROUND(I102*H102,2)</f>
        <v>0</v>
      </c>
      <c r="K102" s="206" t="s">
        <v>174</v>
      </c>
      <c r="L102" s="41"/>
      <c r="M102" s="211" t="s">
        <v>1</v>
      </c>
      <c r="N102" s="212" t="s">
        <v>39</v>
      </c>
      <c r="O102" s="77"/>
      <c r="P102" s="213">
        <f>O102*H102</f>
        <v>0</v>
      </c>
      <c r="Q102" s="213">
        <v>0</v>
      </c>
      <c r="R102" s="213">
        <f>Q102*H102</f>
        <v>0</v>
      </c>
      <c r="S102" s="213">
        <v>0.20499999999999999</v>
      </c>
      <c r="T102" s="214">
        <f>S102*H102</f>
        <v>12.566499999999998</v>
      </c>
      <c r="AR102" s="15" t="s">
        <v>138</v>
      </c>
      <c r="AT102" s="15" t="s">
        <v>134</v>
      </c>
      <c r="AU102" s="15" t="s">
        <v>78</v>
      </c>
      <c r="AY102" s="15" t="s">
        <v>131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76</v>
      </c>
      <c r="BK102" s="215">
        <f>ROUND(I102*H102,2)</f>
        <v>0</v>
      </c>
      <c r="BL102" s="15" t="s">
        <v>138</v>
      </c>
      <c r="BM102" s="15" t="s">
        <v>180</v>
      </c>
    </row>
    <row r="103" s="11" customFormat="1">
      <c r="B103" s="216"/>
      <c r="C103" s="217"/>
      <c r="D103" s="218" t="s">
        <v>140</v>
      </c>
      <c r="E103" s="219" t="s">
        <v>1</v>
      </c>
      <c r="F103" s="220" t="s">
        <v>181</v>
      </c>
      <c r="G103" s="217"/>
      <c r="H103" s="221">
        <v>61.299999999999997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1" t="s">
        <v>78</v>
      </c>
      <c r="AW103" s="11" t="s">
        <v>31</v>
      </c>
      <c r="AX103" s="11" t="s">
        <v>76</v>
      </c>
      <c r="AY103" s="227" t="s">
        <v>131</v>
      </c>
    </row>
    <row r="104" s="1" customFormat="1" ht="22.5" customHeight="1">
      <c r="B104" s="36"/>
      <c r="C104" s="204" t="s">
        <v>182</v>
      </c>
      <c r="D104" s="204" t="s">
        <v>134</v>
      </c>
      <c r="E104" s="205" t="s">
        <v>183</v>
      </c>
      <c r="F104" s="206" t="s">
        <v>184</v>
      </c>
      <c r="G104" s="207" t="s">
        <v>137</v>
      </c>
      <c r="H104" s="208">
        <v>4.2999999999999998</v>
      </c>
      <c r="I104" s="209"/>
      <c r="J104" s="210">
        <f>ROUND(I104*H104,2)</f>
        <v>0</v>
      </c>
      <c r="K104" s="206" t="s">
        <v>174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0.040000000000000001</v>
      </c>
      <c r="T104" s="214">
        <f>S104*H104</f>
        <v>0.17199999999999999</v>
      </c>
      <c r="AR104" s="15" t="s">
        <v>138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185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186</v>
      </c>
      <c r="G105" s="217"/>
      <c r="H105" s="221">
        <v>4.2999999999999998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22.5" customHeight="1">
      <c r="B106" s="36"/>
      <c r="C106" s="204" t="s">
        <v>187</v>
      </c>
      <c r="D106" s="204" t="s">
        <v>134</v>
      </c>
      <c r="E106" s="205" t="s">
        <v>188</v>
      </c>
      <c r="F106" s="206" t="s">
        <v>189</v>
      </c>
      <c r="G106" s="207" t="s">
        <v>190</v>
      </c>
      <c r="H106" s="208">
        <v>85.540000000000006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191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192</v>
      </c>
      <c r="G107" s="217"/>
      <c r="H107" s="221">
        <v>85.540000000000006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16.5" customHeight="1">
      <c r="B108" s="36"/>
      <c r="C108" s="228" t="s">
        <v>143</v>
      </c>
      <c r="D108" s="228" t="s">
        <v>193</v>
      </c>
      <c r="E108" s="229" t="s">
        <v>194</v>
      </c>
      <c r="F108" s="230" t="s">
        <v>195</v>
      </c>
      <c r="G108" s="231" t="s">
        <v>196</v>
      </c>
      <c r="H108" s="232">
        <v>100</v>
      </c>
      <c r="I108" s="233"/>
      <c r="J108" s="234">
        <f>ROUND(I108*H108,2)</f>
        <v>0</v>
      </c>
      <c r="K108" s="230" t="s">
        <v>151</v>
      </c>
      <c r="L108" s="235"/>
      <c r="M108" s="236" t="s">
        <v>1</v>
      </c>
      <c r="N108" s="237" t="s">
        <v>39</v>
      </c>
      <c r="O108" s="77"/>
      <c r="P108" s="213">
        <f>O108*H108</f>
        <v>0</v>
      </c>
      <c r="Q108" s="213">
        <v>0.0060000000000000001</v>
      </c>
      <c r="R108" s="213">
        <f>Q108*H108</f>
        <v>0.59999999999999998</v>
      </c>
      <c r="S108" s="213">
        <v>0</v>
      </c>
      <c r="T108" s="214">
        <f>S108*H108</f>
        <v>0</v>
      </c>
      <c r="AR108" s="15" t="s">
        <v>187</v>
      </c>
      <c r="AT108" s="15" t="s">
        <v>193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197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198</v>
      </c>
      <c r="G109" s="217"/>
      <c r="H109" s="221">
        <v>100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16.5" customHeight="1">
      <c r="B110" s="36"/>
      <c r="C110" s="228" t="s">
        <v>199</v>
      </c>
      <c r="D110" s="228" t="s">
        <v>193</v>
      </c>
      <c r="E110" s="229" t="s">
        <v>200</v>
      </c>
      <c r="F110" s="230" t="s">
        <v>201</v>
      </c>
      <c r="G110" s="231" t="s">
        <v>137</v>
      </c>
      <c r="H110" s="232">
        <v>50</v>
      </c>
      <c r="I110" s="233"/>
      <c r="J110" s="234">
        <f>ROUND(I110*H110,2)</f>
        <v>0</v>
      </c>
      <c r="K110" s="230" t="s">
        <v>151</v>
      </c>
      <c r="L110" s="235"/>
      <c r="M110" s="236" t="s">
        <v>1</v>
      </c>
      <c r="N110" s="237" t="s">
        <v>39</v>
      </c>
      <c r="O110" s="77"/>
      <c r="P110" s="213">
        <f>O110*H110</f>
        <v>0</v>
      </c>
      <c r="Q110" s="213">
        <v>0.032000000000000001</v>
      </c>
      <c r="R110" s="213">
        <f>Q110*H110</f>
        <v>1.6000000000000001</v>
      </c>
      <c r="S110" s="213">
        <v>0</v>
      </c>
      <c r="T110" s="214">
        <f>S110*H110</f>
        <v>0</v>
      </c>
      <c r="AR110" s="15" t="s">
        <v>187</v>
      </c>
      <c r="AT110" s="15" t="s">
        <v>193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202</v>
      </c>
    </row>
    <row r="111" s="1" customFormat="1" ht="22.5" customHeight="1">
      <c r="B111" s="36"/>
      <c r="C111" s="204" t="s">
        <v>203</v>
      </c>
      <c r="D111" s="204" t="s">
        <v>134</v>
      </c>
      <c r="E111" s="205" t="s">
        <v>204</v>
      </c>
      <c r="F111" s="206" t="s">
        <v>205</v>
      </c>
      <c r="G111" s="207" t="s">
        <v>190</v>
      </c>
      <c r="H111" s="208">
        <v>84.287999999999997</v>
      </c>
      <c r="I111" s="209"/>
      <c r="J111" s="210">
        <f>ROUND(I111*H111,2)</f>
        <v>0</v>
      </c>
      <c r="K111" s="206" t="s">
        <v>174</v>
      </c>
      <c r="L111" s="41"/>
      <c r="M111" s="211" t="s">
        <v>1</v>
      </c>
      <c r="N111" s="212" t="s">
        <v>39</v>
      </c>
      <c r="O111" s="77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15" t="s">
        <v>138</v>
      </c>
      <c r="AT111" s="15" t="s">
        <v>134</v>
      </c>
      <c r="AU111" s="15" t="s">
        <v>78</v>
      </c>
      <c r="AY111" s="15" t="s">
        <v>131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76</v>
      </c>
      <c r="BK111" s="215">
        <f>ROUND(I111*H111,2)</f>
        <v>0</v>
      </c>
      <c r="BL111" s="15" t="s">
        <v>138</v>
      </c>
      <c r="BM111" s="15" t="s">
        <v>206</v>
      </c>
    </row>
    <row r="112" s="11" customFormat="1">
      <c r="B112" s="216"/>
      <c r="C112" s="217"/>
      <c r="D112" s="218" t="s">
        <v>140</v>
      </c>
      <c r="E112" s="219" t="s">
        <v>1</v>
      </c>
      <c r="F112" s="220" t="s">
        <v>207</v>
      </c>
      <c r="G112" s="217"/>
      <c r="H112" s="221">
        <v>16.195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1" t="s">
        <v>78</v>
      </c>
      <c r="AW112" s="11" t="s">
        <v>31</v>
      </c>
      <c r="AX112" s="11" t="s">
        <v>68</v>
      </c>
      <c r="AY112" s="227" t="s">
        <v>131</v>
      </c>
    </row>
    <row r="113" s="11" customFormat="1">
      <c r="B113" s="216"/>
      <c r="C113" s="217"/>
      <c r="D113" s="218" t="s">
        <v>140</v>
      </c>
      <c r="E113" s="219" t="s">
        <v>1</v>
      </c>
      <c r="F113" s="220" t="s">
        <v>208</v>
      </c>
      <c r="G113" s="217"/>
      <c r="H113" s="221">
        <v>50.280000000000001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1" t="s">
        <v>78</v>
      </c>
      <c r="AW113" s="11" t="s">
        <v>31</v>
      </c>
      <c r="AX113" s="11" t="s">
        <v>68</v>
      </c>
      <c r="AY113" s="227" t="s">
        <v>131</v>
      </c>
    </row>
    <row r="114" s="11" customFormat="1">
      <c r="B114" s="216"/>
      <c r="C114" s="217"/>
      <c r="D114" s="218" t="s">
        <v>140</v>
      </c>
      <c r="E114" s="219" t="s">
        <v>1</v>
      </c>
      <c r="F114" s="220" t="s">
        <v>209</v>
      </c>
      <c r="G114" s="217"/>
      <c r="H114" s="221">
        <v>17.812999999999999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140</v>
      </c>
      <c r="AU114" s="227" t="s">
        <v>78</v>
      </c>
      <c r="AV114" s="11" t="s">
        <v>78</v>
      </c>
      <c r="AW114" s="11" t="s">
        <v>31</v>
      </c>
      <c r="AX114" s="11" t="s">
        <v>68</v>
      </c>
      <c r="AY114" s="227" t="s">
        <v>131</v>
      </c>
    </row>
    <row r="115" s="12" customFormat="1">
      <c r="B115" s="238"/>
      <c r="C115" s="239"/>
      <c r="D115" s="218" t="s">
        <v>140</v>
      </c>
      <c r="E115" s="240" t="s">
        <v>1</v>
      </c>
      <c r="F115" s="241" t="s">
        <v>210</v>
      </c>
      <c r="G115" s="239"/>
      <c r="H115" s="242">
        <v>84.287999999999997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AT115" s="248" t="s">
        <v>140</v>
      </c>
      <c r="AU115" s="248" t="s">
        <v>78</v>
      </c>
      <c r="AV115" s="12" t="s">
        <v>138</v>
      </c>
      <c r="AW115" s="12" t="s">
        <v>31</v>
      </c>
      <c r="AX115" s="12" t="s">
        <v>76</v>
      </c>
      <c r="AY115" s="248" t="s">
        <v>131</v>
      </c>
    </row>
    <row r="116" s="1" customFormat="1" ht="22.5" customHeight="1">
      <c r="B116" s="36"/>
      <c r="C116" s="204" t="s">
        <v>211</v>
      </c>
      <c r="D116" s="204" t="s">
        <v>134</v>
      </c>
      <c r="E116" s="205" t="s">
        <v>212</v>
      </c>
      <c r="F116" s="206" t="s">
        <v>213</v>
      </c>
      <c r="G116" s="207" t="s">
        <v>190</v>
      </c>
      <c r="H116" s="208">
        <v>9</v>
      </c>
      <c r="I116" s="209"/>
      <c r="J116" s="210">
        <f>ROUND(I116*H116,2)</f>
        <v>0</v>
      </c>
      <c r="K116" s="206" t="s">
        <v>151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138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214</v>
      </c>
    </row>
    <row r="117" s="11" customFormat="1">
      <c r="B117" s="216"/>
      <c r="C117" s="217"/>
      <c r="D117" s="218" t="s">
        <v>140</v>
      </c>
      <c r="E117" s="219" t="s">
        <v>1</v>
      </c>
      <c r="F117" s="220" t="s">
        <v>215</v>
      </c>
      <c r="G117" s="217"/>
      <c r="H117" s="221">
        <v>9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1" t="s">
        <v>78</v>
      </c>
      <c r="AW117" s="11" t="s">
        <v>31</v>
      </c>
      <c r="AX117" s="11" t="s">
        <v>76</v>
      </c>
      <c r="AY117" s="227" t="s">
        <v>131</v>
      </c>
    </row>
    <row r="118" s="1" customFormat="1" ht="22.5" customHeight="1">
      <c r="B118" s="36"/>
      <c r="C118" s="204" t="s">
        <v>216</v>
      </c>
      <c r="D118" s="204" t="s">
        <v>134</v>
      </c>
      <c r="E118" s="205" t="s">
        <v>217</v>
      </c>
      <c r="F118" s="206" t="s">
        <v>218</v>
      </c>
      <c r="G118" s="207" t="s">
        <v>190</v>
      </c>
      <c r="H118" s="208">
        <v>7.7759999999999998</v>
      </c>
      <c r="I118" s="209"/>
      <c r="J118" s="210">
        <f>ROUND(I118*H118,2)</f>
        <v>0</v>
      </c>
      <c r="K118" s="206" t="s">
        <v>174</v>
      </c>
      <c r="L118" s="41"/>
      <c r="M118" s="211" t="s">
        <v>1</v>
      </c>
      <c r="N118" s="212" t="s">
        <v>39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134</v>
      </c>
      <c r="AU118" s="15" t="s">
        <v>78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76</v>
      </c>
      <c r="BK118" s="215">
        <f>ROUND(I118*H118,2)</f>
        <v>0</v>
      </c>
      <c r="BL118" s="15" t="s">
        <v>138</v>
      </c>
      <c r="BM118" s="15" t="s">
        <v>219</v>
      </c>
    </row>
    <row r="119" s="11" customFormat="1">
      <c r="B119" s="216"/>
      <c r="C119" s="217"/>
      <c r="D119" s="218" t="s">
        <v>140</v>
      </c>
      <c r="E119" s="219" t="s">
        <v>1</v>
      </c>
      <c r="F119" s="220" t="s">
        <v>220</v>
      </c>
      <c r="G119" s="217"/>
      <c r="H119" s="221">
        <v>7.7759999999999998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1" t="s">
        <v>78</v>
      </c>
      <c r="AW119" s="11" t="s">
        <v>31</v>
      </c>
      <c r="AX119" s="11" t="s">
        <v>76</v>
      </c>
      <c r="AY119" s="227" t="s">
        <v>131</v>
      </c>
    </row>
    <row r="120" s="1" customFormat="1" ht="22.5" customHeight="1">
      <c r="B120" s="36"/>
      <c r="C120" s="204" t="s">
        <v>221</v>
      </c>
      <c r="D120" s="204" t="s">
        <v>134</v>
      </c>
      <c r="E120" s="205" t="s">
        <v>222</v>
      </c>
      <c r="F120" s="206" t="s">
        <v>223</v>
      </c>
      <c r="G120" s="207" t="s">
        <v>196</v>
      </c>
      <c r="H120" s="208">
        <v>9</v>
      </c>
      <c r="I120" s="209"/>
      <c r="J120" s="210">
        <f>ROUND(I120*H120,2)</f>
        <v>0</v>
      </c>
      <c r="K120" s="206" t="s">
        <v>151</v>
      </c>
      <c r="L120" s="41"/>
      <c r="M120" s="211" t="s">
        <v>1</v>
      </c>
      <c r="N120" s="212" t="s">
        <v>39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138</v>
      </c>
      <c r="AT120" s="15" t="s">
        <v>134</v>
      </c>
      <c r="AU120" s="15" t="s">
        <v>78</v>
      </c>
      <c r="AY120" s="15" t="s">
        <v>131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76</v>
      </c>
      <c r="BK120" s="215">
        <f>ROUND(I120*H120,2)</f>
        <v>0</v>
      </c>
      <c r="BL120" s="15" t="s">
        <v>138</v>
      </c>
      <c r="BM120" s="15" t="s">
        <v>224</v>
      </c>
    </row>
    <row r="121" s="1" customFormat="1" ht="22.5" customHeight="1">
      <c r="B121" s="36"/>
      <c r="C121" s="204" t="s">
        <v>225</v>
      </c>
      <c r="D121" s="204" t="s">
        <v>134</v>
      </c>
      <c r="E121" s="205" t="s">
        <v>226</v>
      </c>
      <c r="F121" s="206" t="s">
        <v>227</v>
      </c>
      <c r="G121" s="207" t="s">
        <v>190</v>
      </c>
      <c r="H121" s="208">
        <v>117.16200000000001</v>
      </c>
      <c r="I121" s="209"/>
      <c r="J121" s="210">
        <f>ROUND(I121*H121,2)</f>
        <v>0</v>
      </c>
      <c r="K121" s="206" t="s">
        <v>174</v>
      </c>
      <c r="L121" s="41"/>
      <c r="M121" s="211" t="s">
        <v>1</v>
      </c>
      <c r="N121" s="212" t="s">
        <v>39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138</v>
      </c>
      <c r="AT121" s="15" t="s">
        <v>134</v>
      </c>
      <c r="AU121" s="15" t="s">
        <v>78</v>
      </c>
      <c r="AY121" s="15" t="s">
        <v>131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76</v>
      </c>
      <c r="BK121" s="215">
        <f>ROUND(I121*H121,2)</f>
        <v>0</v>
      </c>
      <c r="BL121" s="15" t="s">
        <v>138</v>
      </c>
      <c r="BM121" s="15" t="s">
        <v>228</v>
      </c>
    </row>
    <row r="122" s="11" customFormat="1">
      <c r="B122" s="216"/>
      <c r="C122" s="217"/>
      <c r="D122" s="218" t="s">
        <v>140</v>
      </c>
      <c r="E122" s="219" t="s">
        <v>1</v>
      </c>
      <c r="F122" s="220" t="s">
        <v>229</v>
      </c>
      <c r="G122" s="217"/>
      <c r="H122" s="221">
        <v>117.16200000000001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1" t="s">
        <v>78</v>
      </c>
      <c r="AW122" s="11" t="s">
        <v>31</v>
      </c>
      <c r="AX122" s="11" t="s">
        <v>76</v>
      </c>
      <c r="AY122" s="227" t="s">
        <v>131</v>
      </c>
    </row>
    <row r="123" s="1" customFormat="1" ht="16.5" customHeight="1">
      <c r="B123" s="36"/>
      <c r="C123" s="204" t="s">
        <v>230</v>
      </c>
      <c r="D123" s="204" t="s">
        <v>134</v>
      </c>
      <c r="E123" s="205" t="s">
        <v>231</v>
      </c>
      <c r="F123" s="206" t="s">
        <v>232</v>
      </c>
      <c r="G123" s="207" t="s">
        <v>150</v>
      </c>
      <c r="H123" s="208">
        <v>20</v>
      </c>
      <c r="I123" s="209"/>
      <c r="J123" s="210">
        <f>ROUND(I123*H123,2)</f>
        <v>0</v>
      </c>
      <c r="K123" s="206" t="s">
        <v>151</v>
      </c>
      <c r="L123" s="41"/>
      <c r="M123" s="211" t="s">
        <v>1</v>
      </c>
      <c r="N123" s="212" t="s">
        <v>39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5" t="s">
        <v>138</v>
      </c>
      <c r="AT123" s="15" t="s">
        <v>134</v>
      </c>
      <c r="AU123" s="15" t="s">
        <v>78</v>
      </c>
      <c r="AY123" s="15" t="s">
        <v>131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76</v>
      </c>
      <c r="BK123" s="215">
        <f>ROUND(I123*H123,2)</f>
        <v>0</v>
      </c>
      <c r="BL123" s="15" t="s">
        <v>138</v>
      </c>
      <c r="BM123" s="15" t="s">
        <v>233</v>
      </c>
    </row>
    <row r="124" s="1" customFormat="1" ht="22.5" customHeight="1">
      <c r="B124" s="36"/>
      <c r="C124" s="204" t="s">
        <v>234</v>
      </c>
      <c r="D124" s="204" t="s">
        <v>134</v>
      </c>
      <c r="E124" s="205" t="s">
        <v>235</v>
      </c>
      <c r="F124" s="206" t="s">
        <v>236</v>
      </c>
      <c r="G124" s="207" t="s">
        <v>190</v>
      </c>
      <c r="H124" s="208">
        <v>85.510000000000005</v>
      </c>
      <c r="I124" s="209"/>
      <c r="J124" s="210">
        <f>ROUND(I124*H124,2)</f>
        <v>0</v>
      </c>
      <c r="K124" s="206" t="s">
        <v>237</v>
      </c>
      <c r="L124" s="41"/>
      <c r="M124" s="211" t="s">
        <v>1</v>
      </c>
      <c r="N124" s="212" t="s">
        <v>39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138</v>
      </c>
      <c r="AT124" s="15" t="s">
        <v>134</v>
      </c>
      <c r="AU124" s="15" t="s">
        <v>78</v>
      </c>
      <c r="AY124" s="15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76</v>
      </c>
      <c r="BK124" s="215">
        <f>ROUND(I124*H124,2)</f>
        <v>0</v>
      </c>
      <c r="BL124" s="15" t="s">
        <v>138</v>
      </c>
      <c r="BM124" s="15" t="s">
        <v>238</v>
      </c>
    </row>
    <row r="125" s="11" customFormat="1">
      <c r="B125" s="216"/>
      <c r="C125" s="217"/>
      <c r="D125" s="218" t="s">
        <v>140</v>
      </c>
      <c r="E125" s="219" t="s">
        <v>1</v>
      </c>
      <c r="F125" s="220" t="s">
        <v>239</v>
      </c>
      <c r="G125" s="217"/>
      <c r="H125" s="221">
        <v>85.510000000000005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1" t="s">
        <v>78</v>
      </c>
      <c r="AW125" s="11" t="s">
        <v>31</v>
      </c>
      <c r="AX125" s="11" t="s">
        <v>76</v>
      </c>
      <c r="AY125" s="227" t="s">
        <v>131</v>
      </c>
    </row>
    <row r="126" s="1" customFormat="1" ht="22.5" customHeight="1">
      <c r="B126" s="36"/>
      <c r="C126" s="204" t="s">
        <v>240</v>
      </c>
      <c r="D126" s="204" t="s">
        <v>134</v>
      </c>
      <c r="E126" s="205" t="s">
        <v>241</v>
      </c>
      <c r="F126" s="206" t="s">
        <v>242</v>
      </c>
      <c r="G126" s="207" t="s">
        <v>190</v>
      </c>
      <c r="H126" s="208">
        <v>1111.6300000000001</v>
      </c>
      <c r="I126" s="209"/>
      <c r="J126" s="210">
        <f>ROUND(I126*H126,2)</f>
        <v>0</v>
      </c>
      <c r="K126" s="206" t="s">
        <v>237</v>
      </c>
      <c r="L126" s="41"/>
      <c r="M126" s="211" t="s">
        <v>1</v>
      </c>
      <c r="N126" s="212" t="s">
        <v>39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138</v>
      </c>
      <c r="AT126" s="15" t="s">
        <v>134</v>
      </c>
      <c r="AU126" s="15" t="s">
        <v>78</v>
      </c>
      <c r="AY126" s="15" t="s">
        <v>131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76</v>
      </c>
      <c r="BK126" s="215">
        <f>ROUND(I126*H126,2)</f>
        <v>0</v>
      </c>
      <c r="BL126" s="15" t="s">
        <v>138</v>
      </c>
      <c r="BM126" s="15" t="s">
        <v>243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244</v>
      </c>
      <c r="G127" s="217"/>
      <c r="H127" s="221">
        <v>1111.6300000000001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76</v>
      </c>
      <c r="AY127" s="227" t="s">
        <v>131</v>
      </c>
    </row>
    <row r="128" s="1" customFormat="1" ht="33.75" customHeight="1">
      <c r="B128" s="36"/>
      <c r="C128" s="204" t="s">
        <v>245</v>
      </c>
      <c r="D128" s="204" t="s">
        <v>134</v>
      </c>
      <c r="E128" s="205" t="s">
        <v>246</v>
      </c>
      <c r="F128" s="206" t="s">
        <v>247</v>
      </c>
      <c r="G128" s="207" t="s">
        <v>190</v>
      </c>
      <c r="H128" s="208">
        <v>24.530000000000001</v>
      </c>
      <c r="I128" s="209"/>
      <c r="J128" s="210">
        <f>ROUND(I128*H128,2)</f>
        <v>0</v>
      </c>
      <c r="K128" s="206" t="s">
        <v>151</v>
      </c>
      <c r="L128" s="41"/>
      <c r="M128" s="211" t="s">
        <v>1</v>
      </c>
      <c r="N128" s="212" t="s">
        <v>39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138</v>
      </c>
      <c r="AT128" s="15" t="s">
        <v>134</v>
      </c>
      <c r="AU128" s="15" t="s">
        <v>78</v>
      </c>
      <c r="AY128" s="15" t="s">
        <v>131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76</v>
      </c>
      <c r="BK128" s="215">
        <f>ROUND(I128*H128,2)</f>
        <v>0</v>
      </c>
      <c r="BL128" s="15" t="s">
        <v>138</v>
      </c>
      <c r="BM128" s="15" t="s">
        <v>248</v>
      </c>
    </row>
    <row r="129" s="11" customFormat="1">
      <c r="B129" s="216"/>
      <c r="C129" s="217"/>
      <c r="D129" s="218" t="s">
        <v>140</v>
      </c>
      <c r="E129" s="219" t="s">
        <v>1</v>
      </c>
      <c r="F129" s="220" t="s">
        <v>249</v>
      </c>
      <c r="G129" s="217"/>
      <c r="H129" s="221">
        <v>24.530000000000001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1" t="s">
        <v>78</v>
      </c>
      <c r="AW129" s="11" t="s">
        <v>31</v>
      </c>
      <c r="AX129" s="11" t="s">
        <v>76</v>
      </c>
      <c r="AY129" s="227" t="s">
        <v>131</v>
      </c>
    </row>
    <row r="130" s="1" customFormat="1" ht="22.5" customHeight="1">
      <c r="B130" s="36"/>
      <c r="C130" s="204" t="s">
        <v>250</v>
      </c>
      <c r="D130" s="204" t="s">
        <v>134</v>
      </c>
      <c r="E130" s="205" t="s">
        <v>251</v>
      </c>
      <c r="F130" s="206" t="s">
        <v>252</v>
      </c>
      <c r="G130" s="207" t="s">
        <v>190</v>
      </c>
      <c r="H130" s="208">
        <v>6.54</v>
      </c>
      <c r="I130" s="209"/>
      <c r="J130" s="210">
        <f>ROUND(I130*H130,2)</f>
        <v>0</v>
      </c>
      <c r="K130" s="206" t="s">
        <v>151</v>
      </c>
      <c r="L130" s="41"/>
      <c r="M130" s="211" t="s">
        <v>1</v>
      </c>
      <c r="N130" s="212" t="s">
        <v>39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138</v>
      </c>
      <c r="AT130" s="15" t="s">
        <v>134</v>
      </c>
      <c r="AU130" s="15" t="s">
        <v>78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76</v>
      </c>
      <c r="BK130" s="215">
        <f>ROUND(I130*H130,2)</f>
        <v>0</v>
      </c>
      <c r="BL130" s="15" t="s">
        <v>138</v>
      </c>
      <c r="BM130" s="15" t="s">
        <v>253</v>
      </c>
    </row>
    <row r="131" s="11" customFormat="1">
      <c r="B131" s="216"/>
      <c r="C131" s="217"/>
      <c r="D131" s="218" t="s">
        <v>140</v>
      </c>
      <c r="E131" s="219" t="s">
        <v>1</v>
      </c>
      <c r="F131" s="220" t="s">
        <v>254</v>
      </c>
      <c r="G131" s="217"/>
      <c r="H131" s="221">
        <v>6.54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78</v>
      </c>
      <c r="AV131" s="11" t="s">
        <v>78</v>
      </c>
      <c r="AW131" s="11" t="s">
        <v>31</v>
      </c>
      <c r="AX131" s="11" t="s">
        <v>76</v>
      </c>
      <c r="AY131" s="227" t="s">
        <v>131</v>
      </c>
    </row>
    <row r="132" s="1" customFormat="1" ht="16.5" customHeight="1">
      <c r="B132" s="36"/>
      <c r="C132" s="204" t="s">
        <v>255</v>
      </c>
      <c r="D132" s="204" t="s">
        <v>134</v>
      </c>
      <c r="E132" s="205" t="s">
        <v>256</v>
      </c>
      <c r="F132" s="206" t="s">
        <v>257</v>
      </c>
      <c r="G132" s="207" t="s">
        <v>190</v>
      </c>
      <c r="H132" s="208">
        <v>85.510000000000005</v>
      </c>
      <c r="I132" s="209"/>
      <c r="J132" s="210">
        <f>ROUND(I132*H132,2)</f>
        <v>0</v>
      </c>
      <c r="K132" s="206" t="s">
        <v>174</v>
      </c>
      <c r="L132" s="41"/>
      <c r="M132" s="211" t="s">
        <v>1</v>
      </c>
      <c r="N132" s="212" t="s">
        <v>39</v>
      </c>
      <c r="O132" s="7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5" t="s">
        <v>138</v>
      </c>
      <c r="AT132" s="15" t="s">
        <v>134</v>
      </c>
      <c r="AU132" s="15" t="s">
        <v>78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76</v>
      </c>
      <c r="BK132" s="215">
        <f>ROUND(I132*H132,2)</f>
        <v>0</v>
      </c>
      <c r="BL132" s="15" t="s">
        <v>138</v>
      </c>
      <c r="BM132" s="15" t="s">
        <v>258</v>
      </c>
    </row>
    <row r="133" s="1" customFormat="1" ht="16.5" customHeight="1">
      <c r="B133" s="36"/>
      <c r="C133" s="204" t="s">
        <v>259</v>
      </c>
      <c r="D133" s="204" t="s">
        <v>134</v>
      </c>
      <c r="E133" s="205" t="s">
        <v>260</v>
      </c>
      <c r="F133" s="206" t="s">
        <v>261</v>
      </c>
      <c r="G133" s="207" t="s">
        <v>262</v>
      </c>
      <c r="H133" s="208">
        <v>128.26499999999999</v>
      </c>
      <c r="I133" s="209"/>
      <c r="J133" s="210">
        <f>ROUND(I133*H133,2)</f>
        <v>0</v>
      </c>
      <c r="K133" s="206" t="s">
        <v>237</v>
      </c>
      <c r="L133" s="41"/>
      <c r="M133" s="211" t="s">
        <v>1</v>
      </c>
      <c r="N133" s="212" t="s">
        <v>39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138</v>
      </c>
      <c r="AT133" s="15" t="s">
        <v>134</v>
      </c>
      <c r="AU133" s="15" t="s">
        <v>78</v>
      </c>
      <c r="AY133" s="15" t="s">
        <v>131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76</v>
      </c>
      <c r="BK133" s="215">
        <f>ROUND(I133*H133,2)</f>
        <v>0</v>
      </c>
      <c r="BL133" s="15" t="s">
        <v>138</v>
      </c>
      <c r="BM133" s="15" t="s">
        <v>263</v>
      </c>
    </row>
    <row r="134" s="11" customFormat="1">
      <c r="B134" s="216"/>
      <c r="C134" s="217"/>
      <c r="D134" s="218" t="s">
        <v>140</v>
      </c>
      <c r="E134" s="219" t="s">
        <v>1</v>
      </c>
      <c r="F134" s="220" t="s">
        <v>264</v>
      </c>
      <c r="G134" s="217"/>
      <c r="H134" s="221">
        <v>128.26499999999999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78</v>
      </c>
      <c r="AV134" s="11" t="s">
        <v>78</v>
      </c>
      <c r="AW134" s="11" t="s">
        <v>31</v>
      </c>
      <c r="AX134" s="11" t="s">
        <v>76</v>
      </c>
      <c r="AY134" s="227" t="s">
        <v>131</v>
      </c>
    </row>
    <row r="135" s="1" customFormat="1" ht="22.5" customHeight="1">
      <c r="B135" s="36"/>
      <c r="C135" s="204" t="s">
        <v>265</v>
      </c>
      <c r="D135" s="204" t="s">
        <v>134</v>
      </c>
      <c r="E135" s="205" t="s">
        <v>266</v>
      </c>
      <c r="F135" s="206" t="s">
        <v>267</v>
      </c>
      <c r="G135" s="207" t="s">
        <v>190</v>
      </c>
      <c r="H135" s="208">
        <v>9.8499999999999996</v>
      </c>
      <c r="I135" s="209"/>
      <c r="J135" s="210">
        <f>ROUND(I135*H135,2)</f>
        <v>0</v>
      </c>
      <c r="K135" s="206" t="s">
        <v>174</v>
      </c>
      <c r="L135" s="41"/>
      <c r="M135" s="211" t="s">
        <v>1</v>
      </c>
      <c r="N135" s="212" t="s">
        <v>39</v>
      </c>
      <c r="O135" s="7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5" t="s">
        <v>138</v>
      </c>
      <c r="AT135" s="15" t="s">
        <v>134</v>
      </c>
      <c r="AU135" s="15" t="s">
        <v>78</v>
      </c>
      <c r="AY135" s="15" t="s">
        <v>131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76</v>
      </c>
      <c r="BK135" s="215">
        <f>ROUND(I135*H135,2)</f>
        <v>0</v>
      </c>
      <c r="BL135" s="15" t="s">
        <v>138</v>
      </c>
      <c r="BM135" s="15" t="s">
        <v>268</v>
      </c>
    </row>
    <row r="136" s="11" customFormat="1">
      <c r="B136" s="216"/>
      <c r="C136" s="217"/>
      <c r="D136" s="218" t="s">
        <v>140</v>
      </c>
      <c r="E136" s="219" t="s">
        <v>1</v>
      </c>
      <c r="F136" s="220" t="s">
        <v>269</v>
      </c>
      <c r="G136" s="217"/>
      <c r="H136" s="221">
        <v>5.8499999999999996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78</v>
      </c>
      <c r="AV136" s="11" t="s">
        <v>78</v>
      </c>
      <c r="AW136" s="11" t="s">
        <v>31</v>
      </c>
      <c r="AX136" s="11" t="s">
        <v>68</v>
      </c>
      <c r="AY136" s="227" t="s">
        <v>131</v>
      </c>
    </row>
    <row r="137" s="11" customFormat="1">
      <c r="B137" s="216"/>
      <c r="C137" s="217"/>
      <c r="D137" s="218" t="s">
        <v>140</v>
      </c>
      <c r="E137" s="219" t="s">
        <v>1</v>
      </c>
      <c r="F137" s="220" t="s">
        <v>270</v>
      </c>
      <c r="G137" s="217"/>
      <c r="H137" s="221">
        <v>4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1" t="s">
        <v>78</v>
      </c>
      <c r="AW137" s="11" t="s">
        <v>31</v>
      </c>
      <c r="AX137" s="11" t="s">
        <v>68</v>
      </c>
      <c r="AY137" s="227" t="s">
        <v>131</v>
      </c>
    </row>
    <row r="138" s="12" customFormat="1">
      <c r="B138" s="238"/>
      <c r="C138" s="239"/>
      <c r="D138" s="218" t="s">
        <v>140</v>
      </c>
      <c r="E138" s="240" t="s">
        <v>1</v>
      </c>
      <c r="F138" s="241" t="s">
        <v>210</v>
      </c>
      <c r="G138" s="239"/>
      <c r="H138" s="242">
        <v>9.8499999999999996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AT138" s="248" t="s">
        <v>140</v>
      </c>
      <c r="AU138" s="248" t="s">
        <v>78</v>
      </c>
      <c r="AV138" s="12" t="s">
        <v>138</v>
      </c>
      <c r="AW138" s="12" t="s">
        <v>31</v>
      </c>
      <c r="AX138" s="12" t="s">
        <v>76</v>
      </c>
      <c r="AY138" s="248" t="s">
        <v>131</v>
      </c>
    </row>
    <row r="139" s="1" customFormat="1" ht="22.5" customHeight="1">
      <c r="B139" s="36"/>
      <c r="C139" s="204" t="s">
        <v>271</v>
      </c>
      <c r="D139" s="204" t="s">
        <v>134</v>
      </c>
      <c r="E139" s="205" t="s">
        <v>272</v>
      </c>
      <c r="F139" s="206" t="s">
        <v>273</v>
      </c>
      <c r="G139" s="207" t="s">
        <v>190</v>
      </c>
      <c r="H139" s="208">
        <v>0.61199999999999999</v>
      </c>
      <c r="I139" s="209"/>
      <c r="J139" s="210">
        <f>ROUND(I139*H139,2)</f>
        <v>0</v>
      </c>
      <c r="K139" s="206" t="s">
        <v>151</v>
      </c>
      <c r="L139" s="41"/>
      <c r="M139" s="211" t="s">
        <v>1</v>
      </c>
      <c r="N139" s="212" t="s">
        <v>39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138</v>
      </c>
      <c r="AT139" s="15" t="s">
        <v>134</v>
      </c>
      <c r="AU139" s="15" t="s">
        <v>78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76</v>
      </c>
      <c r="BK139" s="215">
        <f>ROUND(I139*H139,2)</f>
        <v>0</v>
      </c>
      <c r="BL139" s="15" t="s">
        <v>138</v>
      </c>
      <c r="BM139" s="15" t="s">
        <v>274</v>
      </c>
    </row>
    <row r="140" s="11" customFormat="1">
      <c r="B140" s="216"/>
      <c r="C140" s="217"/>
      <c r="D140" s="218" t="s">
        <v>140</v>
      </c>
      <c r="E140" s="219" t="s">
        <v>1</v>
      </c>
      <c r="F140" s="220" t="s">
        <v>275</v>
      </c>
      <c r="G140" s="217"/>
      <c r="H140" s="221">
        <v>0.61199999999999999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1" t="s">
        <v>78</v>
      </c>
      <c r="AW140" s="11" t="s">
        <v>31</v>
      </c>
      <c r="AX140" s="11" t="s">
        <v>76</v>
      </c>
      <c r="AY140" s="227" t="s">
        <v>131</v>
      </c>
    </row>
    <row r="141" s="1" customFormat="1" ht="16.5" customHeight="1">
      <c r="B141" s="36"/>
      <c r="C141" s="228" t="s">
        <v>276</v>
      </c>
      <c r="D141" s="228" t="s">
        <v>193</v>
      </c>
      <c r="E141" s="229" t="s">
        <v>277</v>
      </c>
      <c r="F141" s="230" t="s">
        <v>278</v>
      </c>
      <c r="G141" s="231" t="s">
        <v>262</v>
      </c>
      <c r="H141" s="232">
        <v>1.7030000000000001</v>
      </c>
      <c r="I141" s="233"/>
      <c r="J141" s="234">
        <f>ROUND(I141*H141,2)</f>
        <v>0</v>
      </c>
      <c r="K141" s="230" t="s">
        <v>151</v>
      </c>
      <c r="L141" s="235"/>
      <c r="M141" s="236" t="s">
        <v>1</v>
      </c>
      <c r="N141" s="237" t="s">
        <v>39</v>
      </c>
      <c r="O141" s="77"/>
      <c r="P141" s="213">
        <f>O141*H141</f>
        <v>0</v>
      </c>
      <c r="Q141" s="213">
        <v>1</v>
      </c>
      <c r="R141" s="213">
        <f>Q141*H141</f>
        <v>1.7030000000000001</v>
      </c>
      <c r="S141" s="213">
        <v>0</v>
      </c>
      <c r="T141" s="214">
        <f>S141*H141</f>
        <v>0</v>
      </c>
      <c r="AR141" s="15" t="s">
        <v>187</v>
      </c>
      <c r="AT141" s="15" t="s">
        <v>193</v>
      </c>
      <c r="AU141" s="15" t="s">
        <v>78</v>
      </c>
      <c r="AY141" s="15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76</v>
      </c>
      <c r="BK141" s="215">
        <f>ROUND(I141*H141,2)</f>
        <v>0</v>
      </c>
      <c r="BL141" s="15" t="s">
        <v>138</v>
      </c>
      <c r="BM141" s="15" t="s">
        <v>279</v>
      </c>
    </row>
    <row r="142" s="11" customFormat="1">
      <c r="B142" s="216"/>
      <c r="C142" s="217"/>
      <c r="D142" s="218" t="s">
        <v>140</v>
      </c>
      <c r="E142" s="219" t="s">
        <v>1</v>
      </c>
      <c r="F142" s="220" t="s">
        <v>280</v>
      </c>
      <c r="G142" s="217"/>
      <c r="H142" s="221">
        <v>1.7030000000000001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78</v>
      </c>
      <c r="AV142" s="11" t="s">
        <v>78</v>
      </c>
      <c r="AW142" s="11" t="s">
        <v>31</v>
      </c>
      <c r="AX142" s="11" t="s">
        <v>76</v>
      </c>
      <c r="AY142" s="227" t="s">
        <v>131</v>
      </c>
    </row>
    <row r="143" s="1" customFormat="1" ht="16.5" customHeight="1">
      <c r="B143" s="36"/>
      <c r="C143" s="228" t="s">
        <v>281</v>
      </c>
      <c r="D143" s="228" t="s">
        <v>193</v>
      </c>
      <c r="E143" s="229" t="s">
        <v>282</v>
      </c>
      <c r="F143" s="230" t="s">
        <v>283</v>
      </c>
      <c r="G143" s="231" t="s">
        <v>262</v>
      </c>
      <c r="H143" s="232">
        <v>1.75</v>
      </c>
      <c r="I143" s="233"/>
      <c r="J143" s="234">
        <f>ROUND(I143*H143,2)</f>
        <v>0</v>
      </c>
      <c r="K143" s="230" t="s">
        <v>151</v>
      </c>
      <c r="L143" s="235"/>
      <c r="M143" s="236" t="s">
        <v>1</v>
      </c>
      <c r="N143" s="237" t="s">
        <v>39</v>
      </c>
      <c r="O143" s="77"/>
      <c r="P143" s="213">
        <f>O143*H143</f>
        <v>0</v>
      </c>
      <c r="Q143" s="213">
        <v>1</v>
      </c>
      <c r="R143" s="213">
        <f>Q143*H143</f>
        <v>1.75</v>
      </c>
      <c r="S143" s="213">
        <v>0</v>
      </c>
      <c r="T143" s="214">
        <f>S143*H143</f>
        <v>0</v>
      </c>
      <c r="AR143" s="15" t="s">
        <v>187</v>
      </c>
      <c r="AT143" s="15" t="s">
        <v>193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138</v>
      </c>
      <c r="BM143" s="15" t="s">
        <v>284</v>
      </c>
    </row>
    <row r="144" s="11" customFormat="1">
      <c r="B144" s="216"/>
      <c r="C144" s="217"/>
      <c r="D144" s="218" t="s">
        <v>140</v>
      </c>
      <c r="E144" s="219" t="s">
        <v>1</v>
      </c>
      <c r="F144" s="220" t="s">
        <v>285</v>
      </c>
      <c r="G144" s="217"/>
      <c r="H144" s="221">
        <v>1.75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1" t="s">
        <v>78</v>
      </c>
      <c r="AW144" s="11" t="s">
        <v>31</v>
      </c>
      <c r="AX144" s="11" t="s">
        <v>76</v>
      </c>
      <c r="AY144" s="227" t="s">
        <v>131</v>
      </c>
    </row>
    <row r="145" s="1" customFormat="1" ht="16.5" customHeight="1">
      <c r="B145" s="36"/>
      <c r="C145" s="204" t="s">
        <v>286</v>
      </c>
      <c r="D145" s="204" t="s">
        <v>134</v>
      </c>
      <c r="E145" s="205" t="s">
        <v>287</v>
      </c>
      <c r="F145" s="206" t="s">
        <v>288</v>
      </c>
      <c r="G145" s="207" t="s">
        <v>150</v>
      </c>
      <c r="H145" s="208">
        <v>262.94</v>
      </c>
      <c r="I145" s="209"/>
      <c r="J145" s="210">
        <f>ROUND(I145*H145,2)</f>
        <v>0</v>
      </c>
      <c r="K145" s="206" t="s">
        <v>174</v>
      </c>
      <c r="L145" s="41"/>
      <c r="M145" s="211" t="s">
        <v>1</v>
      </c>
      <c r="N145" s="212" t="s">
        <v>39</v>
      </c>
      <c r="O145" s="7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5" t="s">
        <v>138</v>
      </c>
      <c r="AT145" s="15" t="s">
        <v>134</v>
      </c>
      <c r="AU145" s="15" t="s">
        <v>78</v>
      </c>
      <c r="AY145" s="15" t="s">
        <v>131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76</v>
      </c>
      <c r="BK145" s="215">
        <f>ROUND(I145*H145,2)</f>
        <v>0</v>
      </c>
      <c r="BL145" s="15" t="s">
        <v>138</v>
      </c>
      <c r="BM145" s="15" t="s">
        <v>289</v>
      </c>
    </row>
    <row r="146" s="11" customFormat="1">
      <c r="B146" s="216"/>
      <c r="C146" s="217"/>
      <c r="D146" s="218" t="s">
        <v>140</v>
      </c>
      <c r="E146" s="219" t="s">
        <v>1</v>
      </c>
      <c r="F146" s="220" t="s">
        <v>290</v>
      </c>
      <c r="G146" s="217"/>
      <c r="H146" s="221">
        <v>262.94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78</v>
      </c>
      <c r="AV146" s="11" t="s">
        <v>78</v>
      </c>
      <c r="AW146" s="11" t="s">
        <v>31</v>
      </c>
      <c r="AX146" s="11" t="s">
        <v>76</v>
      </c>
      <c r="AY146" s="227" t="s">
        <v>131</v>
      </c>
    </row>
    <row r="147" s="1" customFormat="1" ht="22.5" customHeight="1">
      <c r="B147" s="36"/>
      <c r="C147" s="204" t="s">
        <v>291</v>
      </c>
      <c r="D147" s="204" t="s">
        <v>134</v>
      </c>
      <c r="E147" s="205" t="s">
        <v>292</v>
      </c>
      <c r="F147" s="206" t="s">
        <v>293</v>
      </c>
      <c r="G147" s="207" t="s">
        <v>150</v>
      </c>
      <c r="H147" s="208">
        <v>262.94</v>
      </c>
      <c r="I147" s="209"/>
      <c r="J147" s="210">
        <f>ROUND(I147*H147,2)</f>
        <v>0</v>
      </c>
      <c r="K147" s="206" t="s">
        <v>174</v>
      </c>
      <c r="L147" s="41"/>
      <c r="M147" s="211" t="s">
        <v>1</v>
      </c>
      <c r="N147" s="212" t="s">
        <v>39</v>
      </c>
      <c r="O147" s="7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5" t="s">
        <v>138</v>
      </c>
      <c r="AT147" s="15" t="s">
        <v>134</v>
      </c>
      <c r="AU147" s="15" t="s">
        <v>78</v>
      </c>
      <c r="AY147" s="15" t="s">
        <v>131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76</v>
      </c>
      <c r="BK147" s="215">
        <f>ROUND(I147*H147,2)</f>
        <v>0</v>
      </c>
      <c r="BL147" s="15" t="s">
        <v>138</v>
      </c>
      <c r="BM147" s="15" t="s">
        <v>294</v>
      </c>
    </row>
    <row r="148" s="1" customFormat="1" ht="16.5" customHeight="1">
      <c r="B148" s="36"/>
      <c r="C148" s="228" t="s">
        <v>295</v>
      </c>
      <c r="D148" s="228" t="s">
        <v>193</v>
      </c>
      <c r="E148" s="229" t="s">
        <v>296</v>
      </c>
      <c r="F148" s="230" t="s">
        <v>297</v>
      </c>
      <c r="G148" s="231" t="s">
        <v>298</v>
      </c>
      <c r="H148" s="232">
        <v>9.4870000000000001</v>
      </c>
      <c r="I148" s="233"/>
      <c r="J148" s="234">
        <f>ROUND(I148*H148,2)</f>
        <v>0</v>
      </c>
      <c r="K148" s="230" t="s">
        <v>174</v>
      </c>
      <c r="L148" s="235"/>
      <c r="M148" s="236" t="s">
        <v>1</v>
      </c>
      <c r="N148" s="237" t="s">
        <v>39</v>
      </c>
      <c r="O148" s="77"/>
      <c r="P148" s="213">
        <f>O148*H148</f>
        <v>0</v>
      </c>
      <c r="Q148" s="213">
        <v>0.001</v>
      </c>
      <c r="R148" s="213">
        <f>Q148*H148</f>
        <v>0.0094870000000000006</v>
      </c>
      <c r="S148" s="213">
        <v>0</v>
      </c>
      <c r="T148" s="214">
        <f>S148*H148</f>
        <v>0</v>
      </c>
      <c r="AR148" s="15" t="s">
        <v>187</v>
      </c>
      <c r="AT148" s="15" t="s">
        <v>193</v>
      </c>
      <c r="AU148" s="15" t="s">
        <v>78</v>
      </c>
      <c r="AY148" s="15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76</v>
      </c>
      <c r="BK148" s="215">
        <f>ROUND(I148*H148,2)</f>
        <v>0</v>
      </c>
      <c r="BL148" s="15" t="s">
        <v>138</v>
      </c>
      <c r="BM148" s="15" t="s">
        <v>299</v>
      </c>
    </row>
    <row r="149" s="11" customFormat="1">
      <c r="B149" s="216"/>
      <c r="C149" s="217"/>
      <c r="D149" s="218" t="s">
        <v>140</v>
      </c>
      <c r="E149" s="219" t="s">
        <v>1</v>
      </c>
      <c r="F149" s="220" t="s">
        <v>300</v>
      </c>
      <c r="G149" s="217"/>
      <c r="H149" s="221">
        <v>9.4870000000000001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78</v>
      </c>
      <c r="AV149" s="11" t="s">
        <v>78</v>
      </c>
      <c r="AW149" s="11" t="s">
        <v>31</v>
      </c>
      <c r="AX149" s="11" t="s">
        <v>76</v>
      </c>
      <c r="AY149" s="227" t="s">
        <v>131</v>
      </c>
    </row>
    <row r="150" s="1" customFormat="1" ht="16.5" customHeight="1">
      <c r="B150" s="36"/>
      <c r="C150" s="204" t="s">
        <v>301</v>
      </c>
      <c r="D150" s="204" t="s">
        <v>134</v>
      </c>
      <c r="E150" s="205" t="s">
        <v>302</v>
      </c>
      <c r="F150" s="206" t="s">
        <v>303</v>
      </c>
      <c r="G150" s="207" t="s">
        <v>150</v>
      </c>
      <c r="H150" s="208">
        <v>285.13999999999999</v>
      </c>
      <c r="I150" s="209"/>
      <c r="J150" s="210">
        <f>ROUND(I150*H150,2)</f>
        <v>0</v>
      </c>
      <c r="K150" s="206" t="s">
        <v>174</v>
      </c>
      <c r="L150" s="41"/>
      <c r="M150" s="211" t="s">
        <v>1</v>
      </c>
      <c r="N150" s="212" t="s">
        <v>39</v>
      </c>
      <c r="O150" s="77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15" t="s">
        <v>138</v>
      </c>
      <c r="AT150" s="15" t="s">
        <v>134</v>
      </c>
      <c r="AU150" s="15" t="s">
        <v>78</v>
      </c>
      <c r="AY150" s="15" t="s">
        <v>131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76</v>
      </c>
      <c r="BK150" s="215">
        <f>ROUND(I150*H150,2)</f>
        <v>0</v>
      </c>
      <c r="BL150" s="15" t="s">
        <v>138</v>
      </c>
      <c r="BM150" s="15" t="s">
        <v>304</v>
      </c>
    </row>
    <row r="151" s="11" customFormat="1">
      <c r="B151" s="216"/>
      <c r="C151" s="217"/>
      <c r="D151" s="218" t="s">
        <v>140</v>
      </c>
      <c r="E151" s="219" t="s">
        <v>1</v>
      </c>
      <c r="F151" s="220" t="s">
        <v>305</v>
      </c>
      <c r="G151" s="217"/>
      <c r="H151" s="221">
        <v>285.13999999999999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1" t="s">
        <v>78</v>
      </c>
      <c r="AW151" s="11" t="s">
        <v>31</v>
      </c>
      <c r="AX151" s="11" t="s">
        <v>76</v>
      </c>
      <c r="AY151" s="227" t="s">
        <v>131</v>
      </c>
    </row>
    <row r="152" s="1" customFormat="1" ht="16.5" customHeight="1">
      <c r="B152" s="36"/>
      <c r="C152" s="204" t="s">
        <v>306</v>
      </c>
      <c r="D152" s="204" t="s">
        <v>134</v>
      </c>
      <c r="E152" s="205" t="s">
        <v>307</v>
      </c>
      <c r="F152" s="206" t="s">
        <v>308</v>
      </c>
      <c r="G152" s="207" t="s">
        <v>150</v>
      </c>
      <c r="H152" s="208">
        <v>821.49400000000003</v>
      </c>
      <c r="I152" s="209"/>
      <c r="J152" s="210">
        <f>ROUND(I152*H152,2)</f>
        <v>0</v>
      </c>
      <c r="K152" s="206" t="s">
        <v>174</v>
      </c>
      <c r="L152" s="41"/>
      <c r="M152" s="211" t="s">
        <v>1</v>
      </c>
      <c r="N152" s="212" t="s">
        <v>39</v>
      </c>
      <c r="O152" s="7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15" t="s">
        <v>138</v>
      </c>
      <c r="AT152" s="15" t="s">
        <v>134</v>
      </c>
      <c r="AU152" s="15" t="s">
        <v>78</v>
      </c>
      <c r="AY152" s="15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76</v>
      </c>
      <c r="BK152" s="215">
        <f>ROUND(I152*H152,2)</f>
        <v>0</v>
      </c>
      <c r="BL152" s="15" t="s">
        <v>138</v>
      </c>
      <c r="BM152" s="15" t="s">
        <v>309</v>
      </c>
    </row>
    <row r="153" s="11" customFormat="1">
      <c r="B153" s="216"/>
      <c r="C153" s="217"/>
      <c r="D153" s="218" t="s">
        <v>140</v>
      </c>
      <c r="E153" s="219" t="s">
        <v>1</v>
      </c>
      <c r="F153" s="220" t="s">
        <v>310</v>
      </c>
      <c r="G153" s="217"/>
      <c r="H153" s="221">
        <v>821.49400000000003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1" t="s">
        <v>78</v>
      </c>
      <c r="AW153" s="11" t="s">
        <v>31</v>
      </c>
      <c r="AX153" s="11" t="s">
        <v>76</v>
      </c>
      <c r="AY153" s="227" t="s">
        <v>131</v>
      </c>
    </row>
    <row r="154" s="1" customFormat="1" ht="22.5" customHeight="1">
      <c r="B154" s="36"/>
      <c r="C154" s="204" t="s">
        <v>311</v>
      </c>
      <c r="D154" s="204" t="s">
        <v>134</v>
      </c>
      <c r="E154" s="205" t="s">
        <v>312</v>
      </c>
      <c r="F154" s="206" t="s">
        <v>313</v>
      </c>
      <c r="G154" s="207" t="s">
        <v>150</v>
      </c>
      <c r="H154" s="208">
        <v>53.280000000000001</v>
      </c>
      <c r="I154" s="209"/>
      <c r="J154" s="210">
        <f>ROUND(I154*H154,2)</f>
        <v>0</v>
      </c>
      <c r="K154" s="206" t="s">
        <v>151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138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138</v>
      </c>
      <c r="BM154" s="15" t="s">
        <v>314</v>
      </c>
    </row>
    <row r="155" s="1" customFormat="1" ht="16.5" customHeight="1">
      <c r="B155" s="36"/>
      <c r="C155" s="204" t="s">
        <v>7</v>
      </c>
      <c r="D155" s="204" t="s">
        <v>134</v>
      </c>
      <c r="E155" s="205" t="s">
        <v>315</v>
      </c>
      <c r="F155" s="206" t="s">
        <v>316</v>
      </c>
      <c r="G155" s="207" t="s">
        <v>150</v>
      </c>
      <c r="H155" s="208">
        <v>262.94</v>
      </c>
      <c r="I155" s="209"/>
      <c r="J155" s="210">
        <f>ROUND(I155*H155,2)</f>
        <v>0</v>
      </c>
      <c r="K155" s="206" t="s">
        <v>174</v>
      </c>
      <c r="L155" s="41"/>
      <c r="M155" s="211" t="s">
        <v>1</v>
      </c>
      <c r="N155" s="212" t="s">
        <v>39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138</v>
      </c>
      <c r="AT155" s="15" t="s">
        <v>134</v>
      </c>
      <c r="AU155" s="15" t="s">
        <v>78</v>
      </c>
      <c r="AY155" s="15" t="s">
        <v>131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76</v>
      </c>
      <c r="BK155" s="215">
        <f>ROUND(I155*H155,2)</f>
        <v>0</v>
      </c>
      <c r="BL155" s="15" t="s">
        <v>138</v>
      </c>
      <c r="BM155" s="15" t="s">
        <v>317</v>
      </c>
    </row>
    <row r="156" s="1" customFormat="1" ht="16.5" customHeight="1">
      <c r="B156" s="36"/>
      <c r="C156" s="204" t="s">
        <v>318</v>
      </c>
      <c r="D156" s="204" t="s">
        <v>134</v>
      </c>
      <c r="E156" s="205" t="s">
        <v>319</v>
      </c>
      <c r="F156" s="206" t="s">
        <v>320</v>
      </c>
      <c r="G156" s="207" t="s">
        <v>150</v>
      </c>
      <c r="H156" s="208">
        <v>53.280000000000001</v>
      </c>
      <c r="I156" s="209"/>
      <c r="J156" s="210">
        <f>ROUND(I156*H156,2)</f>
        <v>0</v>
      </c>
      <c r="K156" s="206" t="s">
        <v>151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138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138</v>
      </c>
      <c r="BM156" s="15" t="s">
        <v>321</v>
      </c>
    </row>
    <row r="157" s="1" customFormat="1" ht="16.5" customHeight="1">
      <c r="B157" s="36"/>
      <c r="C157" s="204" t="s">
        <v>322</v>
      </c>
      <c r="D157" s="204" t="s">
        <v>134</v>
      </c>
      <c r="E157" s="205" t="s">
        <v>323</v>
      </c>
      <c r="F157" s="206" t="s">
        <v>324</v>
      </c>
      <c r="G157" s="207" t="s">
        <v>150</v>
      </c>
      <c r="H157" s="208">
        <v>262.94</v>
      </c>
      <c r="I157" s="209"/>
      <c r="J157" s="210">
        <f>ROUND(I157*H157,2)</f>
        <v>0</v>
      </c>
      <c r="K157" s="206" t="s">
        <v>174</v>
      </c>
      <c r="L157" s="41"/>
      <c r="M157" s="211" t="s">
        <v>1</v>
      </c>
      <c r="N157" s="212" t="s">
        <v>39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138</v>
      </c>
      <c r="AT157" s="15" t="s">
        <v>134</v>
      </c>
      <c r="AU157" s="15" t="s">
        <v>78</v>
      </c>
      <c r="AY157" s="15" t="s">
        <v>131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76</v>
      </c>
      <c r="BK157" s="215">
        <f>ROUND(I157*H157,2)</f>
        <v>0</v>
      </c>
      <c r="BL157" s="15" t="s">
        <v>138</v>
      </c>
      <c r="BM157" s="15" t="s">
        <v>325</v>
      </c>
    </row>
    <row r="158" s="1" customFormat="1" ht="16.5" customHeight="1">
      <c r="B158" s="36"/>
      <c r="C158" s="204" t="s">
        <v>326</v>
      </c>
      <c r="D158" s="204" t="s">
        <v>134</v>
      </c>
      <c r="E158" s="205" t="s">
        <v>327</v>
      </c>
      <c r="F158" s="206" t="s">
        <v>328</v>
      </c>
      <c r="G158" s="207" t="s">
        <v>150</v>
      </c>
      <c r="H158" s="208">
        <v>262.94</v>
      </c>
      <c r="I158" s="209"/>
      <c r="J158" s="210">
        <f>ROUND(I158*H158,2)</f>
        <v>0</v>
      </c>
      <c r="K158" s="206" t="s">
        <v>174</v>
      </c>
      <c r="L158" s="41"/>
      <c r="M158" s="211" t="s">
        <v>1</v>
      </c>
      <c r="N158" s="212" t="s">
        <v>39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138</v>
      </c>
      <c r="AT158" s="15" t="s">
        <v>134</v>
      </c>
      <c r="AU158" s="15" t="s">
        <v>78</v>
      </c>
      <c r="AY158" s="15" t="s">
        <v>131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76</v>
      </c>
      <c r="BK158" s="215">
        <f>ROUND(I158*H158,2)</f>
        <v>0</v>
      </c>
      <c r="BL158" s="15" t="s">
        <v>138</v>
      </c>
      <c r="BM158" s="15" t="s">
        <v>329</v>
      </c>
    </row>
    <row r="159" s="1" customFormat="1" ht="16.5" customHeight="1">
      <c r="B159" s="36"/>
      <c r="C159" s="204" t="s">
        <v>330</v>
      </c>
      <c r="D159" s="204" t="s">
        <v>134</v>
      </c>
      <c r="E159" s="205" t="s">
        <v>331</v>
      </c>
      <c r="F159" s="206" t="s">
        <v>332</v>
      </c>
      <c r="G159" s="207" t="s">
        <v>150</v>
      </c>
      <c r="H159" s="208">
        <v>262.94</v>
      </c>
      <c r="I159" s="209"/>
      <c r="J159" s="210">
        <f>ROUND(I159*H159,2)</f>
        <v>0</v>
      </c>
      <c r="K159" s="206" t="s">
        <v>174</v>
      </c>
      <c r="L159" s="41"/>
      <c r="M159" s="211" t="s">
        <v>1</v>
      </c>
      <c r="N159" s="212" t="s">
        <v>39</v>
      </c>
      <c r="O159" s="7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15" t="s">
        <v>138</v>
      </c>
      <c r="AT159" s="15" t="s">
        <v>134</v>
      </c>
      <c r="AU159" s="15" t="s">
        <v>78</v>
      </c>
      <c r="AY159" s="15" t="s">
        <v>131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76</v>
      </c>
      <c r="BK159" s="215">
        <f>ROUND(I159*H159,2)</f>
        <v>0</v>
      </c>
      <c r="BL159" s="15" t="s">
        <v>138</v>
      </c>
      <c r="BM159" s="15" t="s">
        <v>333</v>
      </c>
    </row>
    <row r="160" s="1" customFormat="1" ht="16.5" customHeight="1">
      <c r="B160" s="36"/>
      <c r="C160" s="204" t="s">
        <v>334</v>
      </c>
      <c r="D160" s="204" t="s">
        <v>134</v>
      </c>
      <c r="E160" s="205" t="s">
        <v>335</v>
      </c>
      <c r="F160" s="206" t="s">
        <v>336</v>
      </c>
      <c r="G160" s="207" t="s">
        <v>150</v>
      </c>
      <c r="H160" s="208">
        <v>53.280000000000001</v>
      </c>
      <c r="I160" s="209"/>
      <c r="J160" s="210">
        <f>ROUND(I160*H160,2)</f>
        <v>0</v>
      </c>
      <c r="K160" s="206" t="s">
        <v>151</v>
      </c>
      <c r="L160" s="41"/>
      <c r="M160" s="211" t="s">
        <v>1</v>
      </c>
      <c r="N160" s="212" t="s">
        <v>39</v>
      </c>
      <c r="O160" s="77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15" t="s">
        <v>138</v>
      </c>
      <c r="AT160" s="15" t="s">
        <v>134</v>
      </c>
      <c r="AU160" s="15" t="s">
        <v>78</v>
      </c>
      <c r="AY160" s="15" t="s">
        <v>131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76</v>
      </c>
      <c r="BK160" s="215">
        <f>ROUND(I160*H160,2)</f>
        <v>0</v>
      </c>
      <c r="BL160" s="15" t="s">
        <v>138</v>
      </c>
      <c r="BM160" s="15" t="s">
        <v>337</v>
      </c>
    </row>
    <row r="161" s="1" customFormat="1" ht="16.5" customHeight="1">
      <c r="B161" s="36"/>
      <c r="C161" s="204" t="s">
        <v>338</v>
      </c>
      <c r="D161" s="204" t="s">
        <v>134</v>
      </c>
      <c r="E161" s="205" t="s">
        <v>339</v>
      </c>
      <c r="F161" s="206" t="s">
        <v>340</v>
      </c>
      <c r="G161" s="207" t="s">
        <v>150</v>
      </c>
      <c r="H161" s="208">
        <v>53.280000000000001</v>
      </c>
      <c r="I161" s="209"/>
      <c r="J161" s="210">
        <f>ROUND(I161*H161,2)</f>
        <v>0</v>
      </c>
      <c r="K161" s="206" t="s">
        <v>151</v>
      </c>
      <c r="L161" s="41"/>
      <c r="M161" s="211" t="s">
        <v>1</v>
      </c>
      <c r="N161" s="212" t="s">
        <v>39</v>
      </c>
      <c r="O161" s="7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15" t="s">
        <v>138</v>
      </c>
      <c r="AT161" s="15" t="s">
        <v>134</v>
      </c>
      <c r="AU161" s="15" t="s">
        <v>78</v>
      </c>
      <c r="AY161" s="15" t="s">
        <v>131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76</v>
      </c>
      <c r="BK161" s="215">
        <f>ROUND(I161*H161,2)</f>
        <v>0</v>
      </c>
      <c r="BL161" s="15" t="s">
        <v>138</v>
      </c>
      <c r="BM161" s="15" t="s">
        <v>341</v>
      </c>
    </row>
    <row r="162" s="1" customFormat="1" ht="16.5" customHeight="1">
      <c r="B162" s="36"/>
      <c r="C162" s="204" t="s">
        <v>342</v>
      </c>
      <c r="D162" s="204" t="s">
        <v>134</v>
      </c>
      <c r="E162" s="205" t="s">
        <v>343</v>
      </c>
      <c r="F162" s="206" t="s">
        <v>344</v>
      </c>
      <c r="G162" s="207" t="s">
        <v>150</v>
      </c>
      <c r="H162" s="208">
        <v>53.280000000000001</v>
      </c>
      <c r="I162" s="209"/>
      <c r="J162" s="210">
        <f>ROUND(I162*H162,2)</f>
        <v>0</v>
      </c>
      <c r="K162" s="206" t="s">
        <v>151</v>
      </c>
      <c r="L162" s="41"/>
      <c r="M162" s="211" t="s">
        <v>1</v>
      </c>
      <c r="N162" s="212" t="s">
        <v>39</v>
      </c>
      <c r="O162" s="77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15" t="s">
        <v>138</v>
      </c>
      <c r="AT162" s="15" t="s">
        <v>134</v>
      </c>
      <c r="AU162" s="15" t="s">
        <v>78</v>
      </c>
      <c r="AY162" s="15" t="s">
        <v>131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76</v>
      </c>
      <c r="BK162" s="215">
        <f>ROUND(I162*H162,2)</f>
        <v>0</v>
      </c>
      <c r="BL162" s="15" t="s">
        <v>138</v>
      </c>
      <c r="BM162" s="15" t="s">
        <v>345</v>
      </c>
    </row>
    <row r="163" s="1" customFormat="1" ht="16.5" customHeight="1">
      <c r="B163" s="36"/>
      <c r="C163" s="204" t="s">
        <v>346</v>
      </c>
      <c r="D163" s="204" t="s">
        <v>134</v>
      </c>
      <c r="E163" s="205" t="s">
        <v>347</v>
      </c>
      <c r="F163" s="206" t="s">
        <v>348</v>
      </c>
      <c r="G163" s="207" t="s">
        <v>150</v>
      </c>
      <c r="H163" s="208">
        <v>12</v>
      </c>
      <c r="I163" s="209"/>
      <c r="J163" s="210">
        <f>ROUND(I163*H163,2)</f>
        <v>0</v>
      </c>
      <c r="K163" s="206" t="s">
        <v>151</v>
      </c>
      <c r="L163" s="41"/>
      <c r="M163" s="211" t="s">
        <v>1</v>
      </c>
      <c r="N163" s="212" t="s">
        <v>39</v>
      </c>
      <c r="O163" s="77"/>
      <c r="P163" s="213">
        <f>O163*H163</f>
        <v>0</v>
      </c>
      <c r="Q163" s="213">
        <v>3.0000000000000001E-05</v>
      </c>
      <c r="R163" s="213">
        <f>Q163*H163</f>
        <v>0.00036000000000000002</v>
      </c>
      <c r="S163" s="213">
        <v>0</v>
      </c>
      <c r="T163" s="214">
        <f>S163*H163</f>
        <v>0</v>
      </c>
      <c r="AR163" s="15" t="s">
        <v>138</v>
      </c>
      <c r="AT163" s="15" t="s">
        <v>134</v>
      </c>
      <c r="AU163" s="15" t="s">
        <v>78</v>
      </c>
      <c r="AY163" s="15" t="s">
        <v>131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76</v>
      </c>
      <c r="BK163" s="215">
        <f>ROUND(I163*H163,2)</f>
        <v>0</v>
      </c>
      <c r="BL163" s="15" t="s">
        <v>138</v>
      </c>
      <c r="BM163" s="15" t="s">
        <v>349</v>
      </c>
    </row>
    <row r="164" s="11" customFormat="1">
      <c r="B164" s="216"/>
      <c r="C164" s="217"/>
      <c r="D164" s="218" t="s">
        <v>140</v>
      </c>
      <c r="E164" s="219" t="s">
        <v>1</v>
      </c>
      <c r="F164" s="220" t="s">
        <v>350</v>
      </c>
      <c r="G164" s="217"/>
      <c r="H164" s="221">
        <v>12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78</v>
      </c>
      <c r="AV164" s="11" t="s">
        <v>78</v>
      </c>
      <c r="AW164" s="11" t="s">
        <v>31</v>
      </c>
      <c r="AX164" s="11" t="s">
        <v>76</v>
      </c>
      <c r="AY164" s="227" t="s">
        <v>131</v>
      </c>
    </row>
    <row r="165" s="1" customFormat="1" ht="16.5" customHeight="1">
      <c r="B165" s="36"/>
      <c r="C165" s="228" t="s">
        <v>351</v>
      </c>
      <c r="D165" s="228" t="s">
        <v>193</v>
      </c>
      <c r="E165" s="229" t="s">
        <v>352</v>
      </c>
      <c r="F165" s="230" t="s">
        <v>353</v>
      </c>
      <c r="G165" s="231" t="s">
        <v>150</v>
      </c>
      <c r="H165" s="232">
        <v>12</v>
      </c>
      <c r="I165" s="233"/>
      <c r="J165" s="234">
        <f>ROUND(I165*H165,2)</f>
        <v>0</v>
      </c>
      <c r="K165" s="230" t="s">
        <v>151</v>
      </c>
      <c r="L165" s="235"/>
      <c r="M165" s="236" t="s">
        <v>1</v>
      </c>
      <c r="N165" s="237" t="s">
        <v>39</v>
      </c>
      <c r="O165" s="77"/>
      <c r="P165" s="213">
        <f>O165*H165</f>
        <v>0</v>
      </c>
      <c r="Q165" s="213">
        <v>0.00040000000000000002</v>
      </c>
      <c r="R165" s="213">
        <f>Q165*H165</f>
        <v>0.0048000000000000004</v>
      </c>
      <c r="S165" s="213">
        <v>0</v>
      </c>
      <c r="T165" s="214">
        <f>S165*H165</f>
        <v>0</v>
      </c>
      <c r="AR165" s="15" t="s">
        <v>187</v>
      </c>
      <c r="AT165" s="15" t="s">
        <v>193</v>
      </c>
      <c r="AU165" s="15" t="s">
        <v>78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76</v>
      </c>
      <c r="BK165" s="215">
        <f>ROUND(I165*H165,2)</f>
        <v>0</v>
      </c>
      <c r="BL165" s="15" t="s">
        <v>138</v>
      </c>
      <c r="BM165" s="15" t="s">
        <v>354</v>
      </c>
    </row>
    <row r="166" s="1" customFormat="1" ht="22.5" customHeight="1">
      <c r="B166" s="36"/>
      <c r="C166" s="204" t="s">
        <v>355</v>
      </c>
      <c r="D166" s="204" t="s">
        <v>134</v>
      </c>
      <c r="E166" s="205" t="s">
        <v>356</v>
      </c>
      <c r="F166" s="206" t="s">
        <v>357</v>
      </c>
      <c r="G166" s="207" t="s">
        <v>150</v>
      </c>
      <c r="H166" s="208">
        <v>262.94</v>
      </c>
      <c r="I166" s="209"/>
      <c r="J166" s="210">
        <f>ROUND(I166*H166,2)</f>
        <v>0</v>
      </c>
      <c r="K166" s="206" t="s">
        <v>174</v>
      </c>
      <c r="L166" s="41"/>
      <c r="M166" s="211" t="s">
        <v>1</v>
      </c>
      <c r="N166" s="212" t="s">
        <v>39</v>
      </c>
      <c r="O166" s="77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15" t="s">
        <v>138</v>
      </c>
      <c r="AT166" s="15" t="s">
        <v>134</v>
      </c>
      <c r="AU166" s="15" t="s">
        <v>78</v>
      </c>
      <c r="AY166" s="15" t="s">
        <v>131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76</v>
      </c>
      <c r="BK166" s="215">
        <f>ROUND(I166*H166,2)</f>
        <v>0</v>
      </c>
      <c r="BL166" s="15" t="s">
        <v>138</v>
      </c>
      <c r="BM166" s="15" t="s">
        <v>358</v>
      </c>
    </row>
    <row r="167" s="1" customFormat="1" ht="22.5" customHeight="1">
      <c r="B167" s="36"/>
      <c r="C167" s="204" t="s">
        <v>359</v>
      </c>
      <c r="D167" s="204" t="s">
        <v>134</v>
      </c>
      <c r="E167" s="205" t="s">
        <v>360</v>
      </c>
      <c r="F167" s="206" t="s">
        <v>361</v>
      </c>
      <c r="G167" s="207" t="s">
        <v>150</v>
      </c>
      <c r="H167" s="208">
        <v>53.280000000000001</v>
      </c>
      <c r="I167" s="209"/>
      <c r="J167" s="210">
        <f>ROUND(I167*H167,2)</f>
        <v>0</v>
      </c>
      <c r="K167" s="206" t="s">
        <v>151</v>
      </c>
      <c r="L167" s="41"/>
      <c r="M167" s="211" t="s">
        <v>1</v>
      </c>
      <c r="N167" s="212" t="s">
        <v>39</v>
      </c>
      <c r="O167" s="7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15" t="s">
        <v>138</v>
      </c>
      <c r="AT167" s="15" t="s">
        <v>134</v>
      </c>
      <c r="AU167" s="15" t="s">
        <v>78</v>
      </c>
      <c r="AY167" s="15" t="s">
        <v>131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76</v>
      </c>
      <c r="BK167" s="215">
        <f>ROUND(I167*H167,2)</f>
        <v>0</v>
      </c>
      <c r="BL167" s="15" t="s">
        <v>138</v>
      </c>
      <c r="BM167" s="15" t="s">
        <v>362</v>
      </c>
    </row>
    <row r="168" s="1" customFormat="1" ht="16.5" customHeight="1">
      <c r="B168" s="36"/>
      <c r="C168" s="204" t="s">
        <v>363</v>
      </c>
      <c r="D168" s="204" t="s">
        <v>134</v>
      </c>
      <c r="E168" s="205" t="s">
        <v>364</v>
      </c>
      <c r="F168" s="206" t="s">
        <v>365</v>
      </c>
      <c r="G168" s="207" t="s">
        <v>190</v>
      </c>
      <c r="H168" s="208">
        <v>6.3239999999999998</v>
      </c>
      <c r="I168" s="209"/>
      <c r="J168" s="210">
        <f>ROUND(I168*H168,2)</f>
        <v>0</v>
      </c>
      <c r="K168" s="206" t="s">
        <v>174</v>
      </c>
      <c r="L168" s="41"/>
      <c r="M168" s="211" t="s">
        <v>1</v>
      </c>
      <c r="N168" s="212" t="s">
        <v>39</v>
      </c>
      <c r="O168" s="77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15" t="s">
        <v>138</v>
      </c>
      <c r="AT168" s="15" t="s">
        <v>134</v>
      </c>
      <c r="AU168" s="15" t="s">
        <v>78</v>
      </c>
      <c r="AY168" s="15" t="s">
        <v>131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76</v>
      </c>
      <c r="BK168" s="215">
        <f>ROUND(I168*H168,2)</f>
        <v>0</v>
      </c>
      <c r="BL168" s="15" t="s">
        <v>138</v>
      </c>
      <c r="BM168" s="15" t="s">
        <v>366</v>
      </c>
    </row>
    <row r="169" s="11" customFormat="1">
      <c r="B169" s="216"/>
      <c r="C169" s="217"/>
      <c r="D169" s="218" t="s">
        <v>140</v>
      </c>
      <c r="E169" s="219" t="s">
        <v>1</v>
      </c>
      <c r="F169" s="220" t="s">
        <v>367</v>
      </c>
      <c r="G169" s="217"/>
      <c r="H169" s="221">
        <v>6.3239999999999998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140</v>
      </c>
      <c r="AU169" s="227" t="s">
        <v>78</v>
      </c>
      <c r="AV169" s="11" t="s">
        <v>78</v>
      </c>
      <c r="AW169" s="11" t="s">
        <v>31</v>
      </c>
      <c r="AX169" s="11" t="s">
        <v>76</v>
      </c>
      <c r="AY169" s="227" t="s">
        <v>131</v>
      </c>
    </row>
    <row r="170" s="10" customFormat="1" ht="22.8" customHeight="1">
      <c r="B170" s="188"/>
      <c r="C170" s="189"/>
      <c r="D170" s="190" t="s">
        <v>67</v>
      </c>
      <c r="E170" s="202" t="s">
        <v>138</v>
      </c>
      <c r="F170" s="202" t="s">
        <v>368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SUM(P171:P175)</f>
        <v>0</v>
      </c>
      <c r="Q170" s="196"/>
      <c r="R170" s="197">
        <f>SUM(R171:R175)</f>
        <v>0.0066</v>
      </c>
      <c r="S170" s="196"/>
      <c r="T170" s="198">
        <f>SUM(T171:T175)</f>
        <v>0</v>
      </c>
      <c r="AR170" s="199" t="s">
        <v>76</v>
      </c>
      <c r="AT170" s="200" t="s">
        <v>67</v>
      </c>
      <c r="AU170" s="200" t="s">
        <v>76</v>
      </c>
      <c r="AY170" s="199" t="s">
        <v>131</v>
      </c>
      <c r="BK170" s="201">
        <f>SUM(BK171:BK175)</f>
        <v>0</v>
      </c>
    </row>
    <row r="171" s="1" customFormat="1" ht="22.5" customHeight="1">
      <c r="B171" s="36"/>
      <c r="C171" s="204" t="s">
        <v>369</v>
      </c>
      <c r="D171" s="204" t="s">
        <v>134</v>
      </c>
      <c r="E171" s="205" t="s">
        <v>370</v>
      </c>
      <c r="F171" s="206" t="s">
        <v>371</v>
      </c>
      <c r="G171" s="207" t="s">
        <v>150</v>
      </c>
      <c r="H171" s="208">
        <v>13.800000000000001</v>
      </c>
      <c r="I171" s="209"/>
      <c r="J171" s="210">
        <f>ROUND(I171*H171,2)</f>
        <v>0</v>
      </c>
      <c r="K171" s="206" t="s">
        <v>174</v>
      </c>
      <c r="L171" s="41"/>
      <c r="M171" s="211" t="s">
        <v>1</v>
      </c>
      <c r="N171" s="212" t="s">
        <v>39</v>
      </c>
      <c r="O171" s="7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15" t="s">
        <v>138</v>
      </c>
      <c r="AT171" s="15" t="s">
        <v>134</v>
      </c>
      <c r="AU171" s="15" t="s">
        <v>78</v>
      </c>
      <c r="AY171" s="15" t="s">
        <v>131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76</v>
      </c>
      <c r="BK171" s="215">
        <f>ROUND(I171*H171,2)</f>
        <v>0</v>
      </c>
      <c r="BL171" s="15" t="s">
        <v>138</v>
      </c>
      <c r="BM171" s="15" t="s">
        <v>372</v>
      </c>
    </row>
    <row r="172" s="11" customFormat="1">
      <c r="B172" s="216"/>
      <c r="C172" s="217"/>
      <c r="D172" s="218" t="s">
        <v>140</v>
      </c>
      <c r="E172" s="219" t="s">
        <v>1</v>
      </c>
      <c r="F172" s="220" t="s">
        <v>373</v>
      </c>
      <c r="G172" s="217"/>
      <c r="H172" s="221">
        <v>9.7200000000000006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1" t="s">
        <v>78</v>
      </c>
      <c r="AW172" s="11" t="s">
        <v>31</v>
      </c>
      <c r="AX172" s="11" t="s">
        <v>68</v>
      </c>
      <c r="AY172" s="227" t="s">
        <v>131</v>
      </c>
    </row>
    <row r="173" s="11" customFormat="1">
      <c r="B173" s="216"/>
      <c r="C173" s="217"/>
      <c r="D173" s="218" t="s">
        <v>140</v>
      </c>
      <c r="E173" s="219" t="s">
        <v>1</v>
      </c>
      <c r="F173" s="220" t="s">
        <v>374</v>
      </c>
      <c r="G173" s="217"/>
      <c r="H173" s="221">
        <v>4.0800000000000001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78</v>
      </c>
      <c r="AV173" s="11" t="s">
        <v>78</v>
      </c>
      <c r="AW173" s="11" t="s">
        <v>31</v>
      </c>
      <c r="AX173" s="11" t="s">
        <v>68</v>
      </c>
      <c r="AY173" s="227" t="s">
        <v>131</v>
      </c>
    </row>
    <row r="174" s="12" customFormat="1">
      <c r="B174" s="238"/>
      <c r="C174" s="239"/>
      <c r="D174" s="218" t="s">
        <v>140</v>
      </c>
      <c r="E174" s="240" t="s">
        <v>1</v>
      </c>
      <c r="F174" s="241" t="s">
        <v>210</v>
      </c>
      <c r="G174" s="239"/>
      <c r="H174" s="242">
        <v>13.800000000000001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140</v>
      </c>
      <c r="AU174" s="248" t="s">
        <v>78</v>
      </c>
      <c r="AV174" s="12" t="s">
        <v>138</v>
      </c>
      <c r="AW174" s="12" t="s">
        <v>31</v>
      </c>
      <c r="AX174" s="12" t="s">
        <v>76</v>
      </c>
      <c r="AY174" s="248" t="s">
        <v>131</v>
      </c>
    </row>
    <row r="175" s="1" customFormat="1" ht="16.5" customHeight="1">
      <c r="B175" s="36"/>
      <c r="C175" s="204" t="s">
        <v>375</v>
      </c>
      <c r="D175" s="204" t="s">
        <v>134</v>
      </c>
      <c r="E175" s="205" t="s">
        <v>376</v>
      </c>
      <c r="F175" s="206" t="s">
        <v>377</v>
      </c>
      <c r="G175" s="207" t="s">
        <v>196</v>
      </c>
      <c r="H175" s="208">
        <v>1</v>
      </c>
      <c r="I175" s="209"/>
      <c r="J175" s="210">
        <f>ROUND(I175*H175,2)</f>
        <v>0</v>
      </c>
      <c r="K175" s="206" t="s">
        <v>151</v>
      </c>
      <c r="L175" s="41"/>
      <c r="M175" s="211" t="s">
        <v>1</v>
      </c>
      <c r="N175" s="212" t="s">
        <v>39</v>
      </c>
      <c r="O175" s="77"/>
      <c r="P175" s="213">
        <f>O175*H175</f>
        <v>0</v>
      </c>
      <c r="Q175" s="213">
        <v>0.0066</v>
      </c>
      <c r="R175" s="213">
        <f>Q175*H175</f>
        <v>0.0066</v>
      </c>
      <c r="S175" s="213">
        <v>0</v>
      </c>
      <c r="T175" s="214">
        <f>S175*H175</f>
        <v>0</v>
      </c>
      <c r="AR175" s="15" t="s">
        <v>138</v>
      </c>
      <c r="AT175" s="15" t="s">
        <v>134</v>
      </c>
      <c r="AU175" s="15" t="s">
        <v>78</v>
      </c>
      <c r="AY175" s="15" t="s">
        <v>131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5" t="s">
        <v>76</v>
      </c>
      <c r="BK175" s="215">
        <f>ROUND(I175*H175,2)</f>
        <v>0</v>
      </c>
      <c r="BL175" s="15" t="s">
        <v>138</v>
      </c>
      <c r="BM175" s="15" t="s">
        <v>378</v>
      </c>
    </row>
    <row r="176" s="10" customFormat="1" ht="22.8" customHeight="1">
      <c r="B176" s="188"/>
      <c r="C176" s="189"/>
      <c r="D176" s="190" t="s">
        <v>67</v>
      </c>
      <c r="E176" s="202" t="s">
        <v>171</v>
      </c>
      <c r="F176" s="202" t="s">
        <v>379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SUM(P177:P201)</f>
        <v>0</v>
      </c>
      <c r="Q176" s="196"/>
      <c r="R176" s="197">
        <f>SUM(R177:R201)</f>
        <v>157.5203837</v>
      </c>
      <c r="S176" s="196"/>
      <c r="T176" s="198">
        <f>SUM(T177:T201)</f>
        <v>0</v>
      </c>
      <c r="AR176" s="199" t="s">
        <v>76</v>
      </c>
      <c r="AT176" s="200" t="s">
        <v>67</v>
      </c>
      <c r="AU176" s="200" t="s">
        <v>76</v>
      </c>
      <c r="AY176" s="199" t="s">
        <v>131</v>
      </c>
      <c r="BK176" s="201">
        <f>SUM(BK177:BK201)</f>
        <v>0</v>
      </c>
    </row>
    <row r="177" s="1" customFormat="1" ht="16.5" customHeight="1">
      <c r="B177" s="36"/>
      <c r="C177" s="204" t="s">
        <v>380</v>
      </c>
      <c r="D177" s="204" t="s">
        <v>134</v>
      </c>
      <c r="E177" s="205" t="s">
        <v>381</v>
      </c>
      <c r="F177" s="206" t="s">
        <v>382</v>
      </c>
      <c r="G177" s="207" t="s">
        <v>150</v>
      </c>
      <c r="H177" s="208">
        <v>120.075</v>
      </c>
      <c r="I177" s="209"/>
      <c r="J177" s="210">
        <f>ROUND(I177*H177,2)</f>
        <v>0</v>
      </c>
      <c r="K177" s="206" t="s">
        <v>237</v>
      </c>
      <c r="L177" s="41"/>
      <c r="M177" s="211" t="s">
        <v>1</v>
      </c>
      <c r="N177" s="212" t="s">
        <v>39</v>
      </c>
      <c r="O177" s="7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15" t="s">
        <v>138</v>
      </c>
      <c r="AT177" s="15" t="s">
        <v>134</v>
      </c>
      <c r="AU177" s="15" t="s">
        <v>78</v>
      </c>
      <c r="AY177" s="15" t="s">
        <v>131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76</v>
      </c>
      <c r="BK177" s="215">
        <f>ROUND(I177*H177,2)</f>
        <v>0</v>
      </c>
      <c r="BL177" s="15" t="s">
        <v>138</v>
      </c>
      <c r="BM177" s="15" t="s">
        <v>383</v>
      </c>
    </row>
    <row r="178" s="11" customFormat="1">
      <c r="B178" s="216"/>
      <c r="C178" s="217"/>
      <c r="D178" s="218" t="s">
        <v>140</v>
      </c>
      <c r="E178" s="219" t="s">
        <v>1</v>
      </c>
      <c r="F178" s="220" t="s">
        <v>384</v>
      </c>
      <c r="G178" s="217"/>
      <c r="H178" s="221">
        <v>120.075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1" t="s">
        <v>78</v>
      </c>
      <c r="AW178" s="11" t="s">
        <v>31</v>
      </c>
      <c r="AX178" s="11" t="s">
        <v>76</v>
      </c>
      <c r="AY178" s="227" t="s">
        <v>131</v>
      </c>
    </row>
    <row r="179" s="1" customFormat="1" ht="16.5" customHeight="1">
      <c r="B179" s="36"/>
      <c r="C179" s="204" t="s">
        <v>385</v>
      </c>
      <c r="D179" s="204" t="s">
        <v>134</v>
      </c>
      <c r="E179" s="205" t="s">
        <v>386</v>
      </c>
      <c r="F179" s="206" t="s">
        <v>387</v>
      </c>
      <c r="G179" s="207" t="s">
        <v>150</v>
      </c>
      <c r="H179" s="208">
        <v>462.08999999999998</v>
      </c>
      <c r="I179" s="209"/>
      <c r="J179" s="210">
        <f>ROUND(I179*H179,2)</f>
        <v>0</v>
      </c>
      <c r="K179" s="206" t="s">
        <v>174</v>
      </c>
      <c r="L179" s="41"/>
      <c r="M179" s="211" t="s">
        <v>1</v>
      </c>
      <c r="N179" s="212" t="s">
        <v>39</v>
      </c>
      <c r="O179" s="7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15" t="s">
        <v>138</v>
      </c>
      <c r="AT179" s="15" t="s">
        <v>134</v>
      </c>
      <c r="AU179" s="15" t="s">
        <v>78</v>
      </c>
      <c r="AY179" s="15" t="s">
        <v>131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5" t="s">
        <v>76</v>
      </c>
      <c r="BK179" s="215">
        <f>ROUND(I179*H179,2)</f>
        <v>0</v>
      </c>
      <c r="BL179" s="15" t="s">
        <v>138</v>
      </c>
      <c r="BM179" s="15" t="s">
        <v>388</v>
      </c>
    </row>
    <row r="180" s="11" customFormat="1">
      <c r="B180" s="216"/>
      <c r="C180" s="217"/>
      <c r="D180" s="218" t="s">
        <v>140</v>
      </c>
      <c r="E180" s="219" t="s">
        <v>1</v>
      </c>
      <c r="F180" s="220" t="s">
        <v>389</v>
      </c>
      <c r="G180" s="217"/>
      <c r="H180" s="221">
        <v>462.08999999999998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140</v>
      </c>
      <c r="AU180" s="227" t="s">
        <v>78</v>
      </c>
      <c r="AV180" s="11" t="s">
        <v>78</v>
      </c>
      <c r="AW180" s="11" t="s">
        <v>31</v>
      </c>
      <c r="AX180" s="11" t="s">
        <v>76</v>
      </c>
      <c r="AY180" s="227" t="s">
        <v>131</v>
      </c>
    </row>
    <row r="181" s="1" customFormat="1" ht="16.5" customHeight="1">
      <c r="B181" s="36"/>
      <c r="C181" s="204" t="s">
        <v>390</v>
      </c>
      <c r="D181" s="204" t="s">
        <v>134</v>
      </c>
      <c r="E181" s="205" t="s">
        <v>391</v>
      </c>
      <c r="F181" s="206" t="s">
        <v>392</v>
      </c>
      <c r="G181" s="207" t="s">
        <v>150</v>
      </c>
      <c r="H181" s="208">
        <v>136.69999999999999</v>
      </c>
      <c r="I181" s="209"/>
      <c r="J181" s="210">
        <f>ROUND(I181*H181,2)</f>
        <v>0</v>
      </c>
      <c r="K181" s="206" t="s">
        <v>174</v>
      </c>
      <c r="L181" s="41"/>
      <c r="M181" s="211" t="s">
        <v>1</v>
      </c>
      <c r="N181" s="212" t="s">
        <v>39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138</v>
      </c>
      <c r="AT181" s="15" t="s">
        <v>134</v>
      </c>
      <c r="AU181" s="15" t="s">
        <v>78</v>
      </c>
      <c r="AY181" s="15" t="s">
        <v>131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76</v>
      </c>
      <c r="BK181" s="215">
        <f>ROUND(I181*H181,2)</f>
        <v>0</v>
      </c>
      <c r="BL181" s="15" t="s">
        <v>138</v>
      </c>
      <c r="BM181" s="15" t="s">
        <v>393</v>
      </c>
    </row>
    <row r="182" s="11" customFormat="1">
      <c r="B182" s="216"/>
      <c r="C182" s="217"/>
      <c r="D182" s="218" t="s">
        <v>140</v>
      </c>
      <c r="E182" s="219" t="s">
        <v>1</v>
      </c>
      <c r="F182" s="220" t="s">
        <v>394</v>
      </c>
      <c r="G182" s="217"/>
      <c r="H182" s="221">
        <v>136.69999999999999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1" t="s">
        <v>78</v>
      </c>
      <c r="AW182" s="11" t="s">
        <v>31</v>
      </c>
      <c r="AX182" s="11" t="s">
        <v>76</v>
      </c>
      <c r="AY182" s="227" t="s">
        <v>131</v>
      </c>
    </row>
    <row r="183" s="1" customFormat="1" ht="22.5" customHeight="1">
      <c r="B183" s="36"/>
      <c r="C183" s="204" t="s">
        <v>395</v>
      </c>
      <c r="D183" s="204" t="s">
        <v>134</v>
      </c>
      <c r="E183" s="205" t="s">
        <v>396</v>
      </c>
      <c r="F183" s="206" t="s">
        <v>397</v>
      </c>
      <c r="G183" s="207" t="s">
        <v>150</v>
      </c>
      <c r="H183" s="208">
        <v>408.14999999999998</v>
      </c>
      <c r="I183" s="209"/>
      <c r="J183" s="210">
        <f>ROUND(I183*H183,2)</f>
        <v>0</v>
      </c>
      <c r="K183" s="206" t="s">
        <v>174</v>
      </c>
      <c r="L183" s="41"/>
      <c r="M183" s="211" t="s">
        <v>1</v>
      </c>
      <c r="N183" s="212" t="s">
        <v>39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138</v>
      </c>
      <c r="AT183" s="15" t="s">
        <v>134</v>
      </c>
      <c r="AU183" s="15" t="s">
        <v>78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76</v>
      </c>
      <c r="BK183" s="215">
        <f>ROUND(I183*H183,2)</f>
        <v>0</v>
      </c>
      <c r="BL183" s="15" t="s">
        <v>138</v>
      </c>
      <c r="BM183" s="15" t="s">
        <v>398</v>
      </c>
    </row>
    <row r="184" s="11" customFormat="1">
      <c r="B184" s="216"/>
      <c r="C184" s="217"/>
      <c r="D184" s="218" t="s">
        <v>140</v>
      </c>
      <c r="E184" s="219" t="s">
        <v>1</v>
      </c>
      <c r="F184" s="220" t="s">
        <v>399</v>
      </c>
      <c r="G184" s="217"/>
      <c r="H184" s="221">
        <v>408.14999999999998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140</v>
      </c>
      <c r="AU184" s="227" t="s">
        <v>78</v>
      </c>
      <c r="AV184" s="11" t="s">
        <v>78</v>
      </c>
      <c r="AW184" s="11" t="s">
        <v>31</v>
      </c>
      <c r="AX184" s="11" t="s">
        <v>76</v>
      </c>
      <c r="AY184" s="227" t="s">
        <v>131</v>
      </c>
    </row>
    <row r="185" s="1" customFormat="1" ht="22.5" customHeight="1">
      <c r="B185" s="36"/>
      <c r="C185" s="204" t="s">
        <v>400</v>
      </c>
      <c r="D185" s="204" t="s">
        <v>134</v>
      </c>
      <c r="E185" s="205" t="s">
        <v>401</v>
      </c>
      <c r="F185" s="206" t="s">
        <v>402</v>
      </c>
      <c r="G185" s="207" t="s">
        <v>150</v>
      </c>
      <c r="H185" s="208">
        <v>193.63499999999999</v>
      </c>
      <c r="I185" s="209"/>
      <c r="J185" s="210">
        <f>ROUND(I185*H185,2)</f>
        <v>0</v>
      </c>
      <c r="K185" s="206" t="s">
        <v>174</v>
      </c>
      <c r="L185" s="41"/>
      <c r="M185" s="211" t="s">
        <v>1</v>
      </c>
      <c r="N185" s="212" t="s">
        <v>39</v>
      </c>
      <c r="O185" s="7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AR185" s="15" t="s">
        <v>138</v>
      </c>
      <c r="AT185" s="15" t="s">
        <v>134</v>
      </c>
      <c r="AU185" s="15" t="s">
        <v>78</v>
      </c>
      <c r="AY185" s="15" t="s">
        <v>131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76</v>
      </c>
      <c r="BK185" s="215">
        <f>ROUND(I185*H185,2)</f>
        <v>0</v>
      </c>
      <c r="BL185" s="15" t="s">
        <v>138</v>
      </c>
      <c r="BM185" s="15" t="s">
        <v>403</v>
      </c>
    </row>
    <row r="186" s="11" customFormat="1">
      <c r="B186" s="216"/>
      <c r="C186" s="217"/>
      <c r="D186" s="218" t="s">
        <v>140</v>
      </c>
      <c r="E186" s="219" t="s">
        <v>1</v>
      </c>
      <c r="F186" s="220" t="s">
        <v>404</v>
      </c>
      <c r="G186" s="217"/>
      <c r="H186" s="221">
        <v>193.63499999999999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140</v>
      </c>
      <c r="AU186" s="227" t="s">
        <v>78</v>
      </c>
      <c r="AV186" s="11" t="s">
        <v>78</v>
      </c>
      <c r="AW186" s="11" t="s">
        <v>31</v>
      </c>
      <c r="AX186" s="11" t="s">
        <v>76</v>
      </c>
      <c r="AY186" s="227" t="s">
        <v>131</v>
      </c>
    </row>
    <row r="187" s="1" customFormat="1" ht="16.5" customHeight="1">
      <c r="B187" s="36"/>
      <c r="C187" s="204" t="s">
        <v>405</v>
      </c>
      <c r="D187" s="204" t="s">
        <v>134</v>
      </c>
      <c r="E187" s="205" t="s">
        <v>406</v>
      </c>
      <c r="F187" s="206" t="s">
        <v>407</v>
      </c>
      <c r="G187" s="207" t="s">
        <v>150</v>
      </c>
      <c r="H187" s="208">
        <v>0.47999999999999998</v>
      </c>
      <c r="I187" s="209"/>
      <c r="J187" s="210">
        <f>ROUND(I187*H187,2)</f>
        <v>0</v>
      </c>
      <c r="K187" s="206" t="s">
        <v>151</v>
      </c>
      <c r="L187" s="41"/>
      <c r="M187" s="211" t="s">
        <v>1</v>
      </c>
      <c r="N187" s="212" t="s">
        <v>39</v>
      </c>
      <c r="O187" s="77"/>
      <c r="P187" s="213">
        <f>O187*H187</f>
        <v>0</v>
      </c>
      <c r="Q187" s="213">
        <v>0.40799999999999997</v>
      </c>
      <c r="R187" s="213">
        <f>Q187*H187</f>
        <v>0.19583999999999999</v>
      </c>
      <c r="S187" s="213">
        <v>0</v>
      </c>
      <c r="T187" s="214">
        <f>S187*H187</f>
        <v>0</v>
      </c>
      <c r="AR187" s="15" t="s">
        <v>138</v>
      </c>
      <c r="AT187" s="15" t="s">
        <v>134</v>
      </c>
      <c r="AU187" s="15" t="s">
        <v>78</v>
      </c>
      <c r="AY187" s="15" t="s">
        <v>131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5" t="s">
        <v>76</v>
      </c>
      <c r="BK187" s="215">
        <f>ROUND(I187*H187,2)</f>
        <v>0</v>
      </c>
      <c r="BL187" s="15" t="s">
        <v>138</v>
      </c>
      <c r="BM187" s="15" t="s">
        <v>408</v>
      </c>
    </row>
    <row r="188" s="11" customFormat="1">
      <c r="B188" s="216"/>
      <c r="C188" s="217"/>
      <c r="D188" s="218" t="s">
        <v>140</v>
      </c>
      <c r="E188" s="219" t="s">
        <v>1</v>
      </c>
      <c r="F188" s="220" t="s">
        <v>409</v>
      </c>
      <c r="G188" s="217"/>
      <c r="H188" s="221">
        <v>0.47999999999999998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1" t="s">
        <v>78</v>
      </c>
      <c r="AW188" s="11" t="s">
        <v>31</v>
      </c>
      <c r="AX188" s="11" t="s">
        <v>76</v>
      </c>
      <c r="AY188" s="227" t="s">
        <v>131</v>
      </c>
    </row>
    <row r="189" s="1" customFormat="1" ht="16.5" customHeight="1">
      <c r="B189" s="36"/>
      <c r="C189" s="204" t="s">
        <v>410</v>
      </c>
      <c r="D189" s="204" t="s">
        <v>134</v>
      </c>
      <c r="E189" s="205" t="s">
        <v>411</v>
      </c>
      <c r="F189" s="206" t="s">
        <v>412</v>
      </c>
      <c r="G189" s="207" t="s">
        <v>150</v>
      </c>
      <c r="H189" s="208">
        <v>408.14999999999998</v>
      </c>
      <c r="I189" s="209"/>
      <c r="J189" s="210">
        <f>ROUND(I189*H189,2)</f>
        <v>0</v>
      </c>
      <c r="K189" s="206" t="s">
        <v>151</v>
      </c>
      <c r="L189" s="41"/>
      <c r="M189" s="211" t="s">
        <v>1</v>
      </c>
      <c r="N189" s="212" t="s">
        <v>39</v>
      </c>
      <c r="O189" s="7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15" t="s">
        <v>138</v>
      </c>
      <c r="AT189" s="15" t="s">
        <v>134</v>
      </c>
      <c r="AU189" s="15" t="s">
        <v>78</v>
      </c>
      <c r="AY189" s="15" t="s">
        <v>131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76</v>
      </c>
      <c r="BK189" s="215">
        <f>ROUND(I189*H189,2)</f>
        <v>0</v>
      </c>
      <c r="BL189" s="15" t="s">
        <v>138</v>
      </c>
      <c r="BM189" s="15" t="s">
        <v>413</v>
      </c>
    </row>
    <row r="190" s="1" customFormat="1" ht="22.5" customHeight="1">
      <c r="B190" s="36"/>
      <c r="C190" s="204" t="s">
        <v>414</v>
      </c>
      <c r="D190" s="204" t="s">
        <v>134</v>
      </c>
      <c r="E190" s="205" t="s">
        <v>415</v>
      </c>
      <c r="F190" s="206" t="s">
        <v>416</v>
      </c>
      <c r="G190" s="207" t="s">
        <v>150</v>
      </c>
      <c r="H190" s="208">
        <v>408.14999999999998</v>
      </c>
      <c r="I190" s="209"/>
      <c r="J190" s="210">
        <f>ROUND(I190*H190,2)</f>
        <v>0</v>
      </c>
      <c r="K190" s="206" t="s">
        <v>174</v>
      </c>
      <c r="L190" s="41"/>
      <c r="M190" s="211" t="s">
        <v>1</v>
      </c>
      <c r="N190" s="212" t="s">
        <v>39</v>
      </c>
      <c r="O190" s="77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15" t="s">
        <v>138</v>
      </c>
      <c r="AT190" s="15" t="s">
        <v>134</v>
      </c>
      <c r="AU190" s="15" t="s">
        <v>78</v>
      </c>
      <c r="AY190" s="15" t="s">
        <v>131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76</v>
      </c>
      <c r="BK190" s="215">
        <f>ROUND(I190*H190,2)</f>
        <v>0</v>
      </c>
      <c r="BL190" s="15" t="s">
        <v>138</v>
      </c>
      <c r="BM190" s="15" t="s">
        <v>417</v>
      </c>
    </row>
    <row r="191" s="1" customFormat="1" ht="33.75" customHeight="1">
      <c r="B191" s="36"/>
      <c r="C191" s="204" t="s">
        <v>418</v>
      </c>
      <c r="D191" s="204" t="s">
        <v>134</v>
      </c>
      <c r="E191" s="205" t="s">
        <v>419</v>
      </c>
      <c r="F191" s="206" t="s">
        <v>420</v>
      </c>
      <c r="G191" s="207" t="s">
        <v>150</v>
      </c>
      <c r="H191" s="208">
        <v>43.659999999999997</v>
      </c>
      <c r="I191" s="209"/>
      <c r="J191" s="210">
        <f>ROUND(I191*H191,2)</f>
        <v>0</v>
      </c>
      <c r="K191" s="206" t="s">
        <v>174</v>
      </c>
      <c r="L191" s="41"/>
      <c r="M191" s="211" t="s">
        <v>1</v>
      </c>
      <c r="N191" s="212" t="s">
        <v>39</v>
      </c>
      <c r="O191" s="77"/>
      <c r="P191" s="213">
        <f>O191*H191</f>
        <v>0</v>
      </c>
      <c r="Q191" s="213">
        <v>0.085650000000000004</v>
      </c>
      <c r="R191" s="213">
        <f>Q191*H191</f>
        <v>3.7394789999999998</v>
      </c>
      <c r="S191" s="213">
        <v>0</v>
      </c>
      <c r="T191" s="214">
        <f>S191*H191</f>
        <v>0</v>
      </c>
      <c r="AR191" s="15" t="s">
        <v>138</v>
      </c>
      <c r="AT191" s="15" t="s">
        <v>134</v>
      </c>
      <c r="AU191" s="15" t="s">
        <v>78</v>
      </c>
      <c r="AY191" s="15" t="s">
        <v>131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5" t="s">
        <v>76</v>
      </c>
      <c r="BK191" s="215">
        <f>ROUND(I191*H191,2)</f>
        <v>0</v>
      </c>
      <c r="BL191" s="15" t="s">
        <v>138</v>
      </c>
      <c r="BM191" s="15" t="s">
        <v>421</v>
      </c>
    </row>
    <row r="192" s="11" customFormat="1">
      <c r="B192" s="216"/>
      <c r="C192" s="217"/>
      <c r="D192" s="218" t="s">
        <v>140</v>
      </c>
      <c r="E192" s="219" t="s">
        <v>1</v>
      </c>
      <c r="F192" s="220" t="s">
        <v>422</v>
      </c>
      <c r="G192" s="217"/>
      <c r="H192" s="221">
        <v>43.659999999999997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140</v>
      </c>
      <c r="AU192" s="227" t="s">
        <v>78</v>
      </c>
      <c r="AV192" s="11" t="s">
        <v>78</v>
      </c>
      <c r="AW192" s="11" t="s">
        <v>31</v>
      </c>
      <c r="AX192" s="11" t="s">
        <v>76</v>
      </c>
      <c r="AY192" s="227" t="s">
        <v>131</v>
      </c>
    </row>
    <row r="193" s="1" customFormat="1" ht="33.75" customHeight="1">
      <c r="B193" s="36"/>
      <c r="C193" s="204" t="s">
        <v>423</v>
      </c>
      <c r="D193" s="204" t="s">
        <v>134</v>
      </c>
      <c r="E193" s="205" t="s">
        <v>424</v>
      </c>
      <c r="F193" s="206" t="s">
        <v>425</v>
      </c>
      <c r="G193" s="207" t="s">
        <v>150</v>
      </c>
      <c r="H193" s="208">
        <v>269.79000000000002</v>
      </c>
      <c r="I193" s="209"/>
      <c r="J193" s="210">
        <f>ROUND(I193*H193,2)</f>
        <v>0</v>
      </c>
      <c r="K193" s="206" t="s">
        <v>174</v>
      </c>
      <c r="L193" s="41"/>
      <c r="M193" s="211" t="s">
        <v>1</v>
      </c>
      <c r="N193" s="212" t="s">
        <v>39</v>
      </c>
      <c r="O193" s="77"/>
      <c r="P193" s="213">
        <f>O193*H193</f>
        <v>0</v>
      </c>
      <c r="Q193" s="213">
        <v>0.085650000000000004</v>
      </c>
      <c r="R193" s="213">
        <f>Q193*H193</f>
        <v>23.107513500000003</v>
      </c>
      <c r="S193" s="213">
        <v>0</v>
      </c>
      <c r="T193" s="214">
        <f>S193*H193</f>
        <v>0</v>
      </c>
      <c r="AR193" s="15" t="s">
        <v>138</v>
      </c>
      <c r="AT193" s="15" t="s">
        <v>134</v>
      </c>
      <c r="AU193" s="15" t="s">
        <v>78</v>
      </c>
      <c r="AY193" s="15" t="s">
        <v>131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5" t="s">
        <v>76</v>
      </c>
      <c r="BK193" s="215">
        <f>ROUND(I193*H193,2)</f>
        <v>0</v>
      </c>
      <c r="BL193" s="15" t="s">
        <v>138</v>
      </c>
      <c r="BM193" s="15" t="s">
        <v>426</v>
      </c>
    </row>
    <row r="194" s="11" customFormat="1">
      <c r="B194" s="216"/>
      <c r="C194" s="217"/>
      <c r="D194" s="218" t="s">
        <v>140</v>
      </c>
      <c r="E194" s="219" t="s">
        <v>1</v>
      </c>
      <c r="F194" s="220" t="s">
        <v>427</v>
      </c>
      <c r="G194" s="217"/>
      <c r="H194" s="221">
        <v>269.79000000000002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78</v>
      </c>
      <c r="AV194" s="11" t="s">
        <v>78</v>
      </c>
      <c r="AW194" s="11" t="s">
        <v>31</v>
      </c>
      <c r="AX194" s="11" t="s">
        <v>76</v>
      </c>
      <c r="AY194" s="227" t="s">
        <v>131</v>
      </c>
    </row>
    <row r="195" s="1" customFormat="1" ht="22.5" customHeight="1">
      <c r="B195" s="36"/>
      <c r="C195" s="228" t="s">
        <v>428</v>
      </c>
      <c r="D195" s="228" t="s">
        <v>193</v>
      </c>
      <c r="E195" s="229" t="s">
        <v>429</v>
      </c>
      <c r="F195" s="230" t="s">
        <v>430</v>
      </c>
      <c r="G195" s="231" t="s">
        <v>150</v>
      </c>
      <c r="H195" s="232">
        <v>643.29999999999995</v>
      </c>
      <c r="I195" s="233"/>
      <c r="J195" s="234">
        <f>ROUND(I195*H195,2)</f>
        <v>0</v>
      </c>
      <c r="K195" s="230" t="s">
        <v>1</v>
      </c>
      <c r="L195" s="235"/>
      <c r="M195" s="236" t="s">
        <v>1</v>
      </c>
      <c r="N195" s="237" t="s">
        <v>39</v>
      </c>
      <c r="O195" s="77"/>
      <c r="P195" s="213">
        <f>O195*H195</f>
        <v>0</v>
      </c>
      <c r="Q195" s="213">
        <v>0.152</v>
      </c>
      <c r="R195" s="213">
        <f>Q195*H195</f>
        <v>97.781599999999997</v>
      </c>
      <c r="S195" s="213">
        <v>0</v>
      </c>
      <c r="T195" s="214">
        <f>S195*H195</f>
        <v>0</v>
      </c>
      <c r="AR195" s="15" t="s">
        <v>187</v>
      </c>
      <c r="AT195" s="15" t="s">
        <v>193</v>
      </c>
      <c r="AU195" s="15" t="s">
        <v>78</v>
      </c>
      <c r="AY195" s="15" t="s">
        <v>131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5" t="s">
        <v>76</v>
      </c>
      <c r="BK195" s="215">
        <f>ROUND(I195*H195,2)</f>
        <v>0</v>
      </c>
      <c r="BL195" s="15" t="s">
        <v>138</v>
      </c>
      <c r="BM195" s="15" t="s">
        <v>431</v>
      </c>
    </row>
    <row r="196" s="11" customFormat="1">
      <c r="B196" s="216"/>
      <c r="C196" s="217"/>
      <c r="D196" s="218" t="s">
        <v>140</v>
      </c>
      <c r="E196" s="219" t="s">
        <v>1</v>
      </c>
      <c r="F196" s="220" t="s">
        <v>432</v>
      </c>
      <c r="G196" s="217"/>
      <c r="H196" s="221">
        <v>643.29999999999995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140</v>
      </c>
      <c r="AU196" s="227" t="s">
        <v>78</v>
      </c>
      <c r="AV196" s="11" t="s">
        <v>78</v>
      </c>
      <c r="AW196" s="11" t="s">
        <v>31</v>
      </c>
      <c r="AX196" s="11" t="s">
        <v>76</v>
      </c>
      <c r="AY196" s="227" t="s">
        <v>131</v>
      </c>
    </row>
    <row r="197" s="1" customFormat="1" ht="16.5" customHeight="1">
      <c r="B197" s="36"/>
      <c r="C197" s="228" t="s">
        <v>433</v>
      </c>
      <c r="D197" s="228" t="s">
        <v>193</v>
      </c>
      <c r="E197" s="229" t="s">
        <v>434</v>
      </c>
      <c r="F197" s="230" t="s">
        <v>435</v>
      </c>
      <c r="G197" s="231" t="s">
        <v>150</v>
      </c>
      <c r="H197" s="232">
        <v>21.359999999999999</v>
      </c>
      <c r="I197" s="233"/>
      <c r="J197" s="234">
        <f>ROUND(I197*H197,2)</f>
        <v>0</v>
      </c>
      <c r="K197" s="230" t="s">
        <v>1</v>
      </c>
      <c r="L197" s="235"/>
      <c r="M197" s="236" t="s">
        <v>1</v>
      </c>
      <c r="N197" s="237" t="s">
        <v>39</v>
      </c>
      <c r="O197" s="7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AR197" s="15" t="s">
        <v>187</v>
      </c>
      <c r="AT197" s="15" t="s">
        <v>193</v>
      </c>
      <c r="AU197" s="15" t="s">
        <v>78</v>
      </c>
      <c r="AY197" s="15" t="s">
        <v>131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76</v>
      </c>
      <c r="BK197" s="215">
        <f>ROUND(I197*H197,2)</f>
        <v>0</v>
      </c>
      <c r="BL197" s="15" t="s">
        <v>138</v>
      </c>
      <c r="BM197" s="15" t="s">
        <v>436</v>
      </c>
    </row>
    <row r="198" s="11" customFormat="1">
      <c r="B198" s="216"/>
      <c r="C198" s="217"/>
      <c r="D198" s="218" t="s">
        <v>140</v>
      </c>
      <c r="E198" s="219" t="s">
        <v>1</v>
      </c>
      <c r="F198" s="220" t="s">
        <v>437</v>
      </c>
      <c r="G198" s="217"/>
      <c r="H198" s="221">
        <v>21.359999999999999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140</v>
      </c>
      <c r="AU198" s="227" t="s">
        <v>78</v>
      </c>
      <c r="AV198" s="11" t="s">
        <v>78</v>
      </c>
      <c r="AW198" s="11" t="s">
        <v>31</v>
      </c>
      <c r="AX198" s="11" t="s">
        <v>76</v>
      </c>
      <c r="AY198" s="227" t="s">
        <v>131</v>
      </c>
    </row>
    <row r="199" s="1" customFormat="1" ht="33.75" customHeight="1">
      <c r="B199" s="36"/>
      <c r="C199" s="204" t="s">
        <v>438</v>
      </c>
      <c r="D199" s="204" t="s">
        <v>134</v>
      </c>
      <c r="E199" s="205" t="s">
        <v>439</v>
      </c>
      <c r="F199" s="206" t="s">
        <v>440</v>
      </c>
      <c r="G199" s="207" t="s">
        <v>150</v>
      </c>
      <c r="H199" s="208">
        <v>205.69999999999999</v>
      </c>
      <c r="I199" s="209"/>
      <c r="J199" s="210">
        <f>ROUND(I199*H199,2)</f>
        <v>0</v>
      </c>
      <c r="K199" s="206" t="s">
        <v>151</v>
      </c>
      <c r="L199" s="41"/>
      <c r="M199" s="211" t="s">
        <v>1</v>
      </c>
      <c r="N199" s="212" t="s">
        <v>39</v>
      </c>
      <c r="O199" s="77"/>
      <c r="P199" s="213">
        <f>O199*H199</f>
        <v>0</v>
      </c>
      <c r="Q199" s="213">
        <v>0.085650000000000004</v>
      </c>
      <c r="R199" s="213">
        <f>Q199*H199</f>
        <v>17.618205</v>
      </c>
      <c r="S199" s="213">
        <v>0</v>
      </c>
      <c r="T199" s="214">
        <f>S199*H199</f>
        <v>0</v>
      </c>
      <c r="AR199" s="15" t="s">
        <v>138</v>
      </c>
      <c r="AT199" s="15" t="s">
        <v>134</v>
      </c>
      <c r="AU199" s="15" t="s">
        <v>78</v>
      </c>
      <c r="AY199" s="15" t="s">
        <v>131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5" t="s">
        <v>76</v>
      </c>
      <c r="BK199" s="215">
        <f>ROUND(I199*H199,2)</f>
        <v>0</v>
      </c>
      <c r="BL199" s="15" t="s">
        <v>138</v>
      </c>
      <c r="BM199" s="15" t="s">
        <v>441</v>
      </c>
    </row>
    <row r="200" s="1" customFormat="1" ht="33.75" customHeight="1">
      <c r="B200" s="36"/>
      <c r="C200" s="204" t="s">
        <v>442</v>
      </c>
      <c r="D200" s="204" t="s">
        <v>134</v>
      </c>
      <c r="E200" s="205" t="s">
        <v>443</v>
      </c>
      <c r="F200" s="206" t="s">
        <v>444</v>
      </c>
      <c r="G200" s="207" t="s">
        <v>150</v>
      </c>
      <c r="H200" s="208">
        <v>145.50999999999999</v>
      </c>
      <c r="I200" s="209"/>
      <c r="J200" s="210">
        <f>ROUND(I200*H200,2)</f>
        <v>0</v>
      </c>
      <c r="K200" s="206" t="s">
        <v>174</v>
      </c>
      <c r="L200" s="41"/>
      <c r="M200" s="211" t="s">
        <v>1</v>
      </c>
      <c r="N200" s="212" t="s">
        <v>39</v>
      </c>
      <c r="O200" s="77"/>
      <c r="P200" s="213">
        <f>O200*H200</f>
        <v>0</v>
      </c>
      <c r="Q200" s="213">
        <v>0.10362</v>
      </c>
      <c r="R200" s="213">
        <f>Q200*H200</f>
        <v>15.0777462</v>
      </c>
      <c r="S200" s="213">
        <v>0</v>
      </c>
      <c r="T200" s="214">
        <f>S200*H200</f>
        <v>0</v>
      </c>
      <c r="AR200" s="15" t="s">
        <v>138</v>
      </c>
      <c r="AT200" s="15" t="s">
        <v>134</v>
      </c>
      <c r="AU200" s="15" t="s">
        <v>78</v>
      </c>
      <c r="AY200" s="15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76</v>
      </c>
      <c r="BK200" s="215">
        <f>ROUND(I200*H200,2)</f>
        <v>0</v>
      </c>
      <c r="BL200" s="15" t="s">
        <v>138</v>
      </c>
      <c r="BM200" s="15" t="s">
        <v>445</v>
      </c>
    </row>
    <row r="201" s="11" customFormat="1">
      <c r="B201" s="216"/>
      <c r="C201" s="217"/>
      <c r="D201" s="218" t="s">
        <v>140</v>
      </c>
      <c r="E201" s="219" t="s">
        <v>1</v>
      </c>
      <c r="F201" s="220" t="s">
        <v>446</v>
      </c>
      <c r="G201" s="217"/>
      <c r="H201" s="221">
        <v>145.50999999999999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78</v>
      </c>
      <c r="AV201" s="11" t="s">
        <v>78</v>
      </c>
      <c r="AW201" s="11" t="s">
        <v>31</v>
      </c>
      <c r="AX201" s="11" t="s">
        <v>76</v>
      </c>
      <c r="AY201" s="227" t="s">
        <v>131</v>
      </c>
    </row>
    <row r="202" s="10" customFormat="1" ht="22.8" customHeight="1">
      <c r="B202" s="188"/>
      <c r="C202" s="189"/>
      <c r="D202" s="190" t="s">
        <v>67</v>
      </c>
      <c r="E202" s="202" t="s">
        <v>187</v>
      </c>
      <c r="F202" s="202" t="s">
        <v>447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SUM(P203:P223)</f>
        <v>0</v>
      </c>
      <c r="Q202" s="196"/>
      <c r="R202" s="197">
        <f>SUM(R203:R223)</f>
        <v>4.8228960000000001</v>
      </c>
      <c r="S202" s="196"/>
      <c r="T202" s="198">
        <f>SUM(T203:T223)</f>
        <v>0</v>
      </c>
      <c r="AR202" s="199" t="s">
        <v>76</v>
      </c>
      <c r="AT202" s="200" t="s">
        <v>67</v>
      </c>
      <c r="AU202" s="200" t="s">
        <v>76</v>
      </c>
      <c r="AY202" s="199" t="s">
        <v>131</v>
      </c>
      <c r="BK202" s="201">
        <f>SUM(BK203:BK223)</f>
        <v>0</v>
      </c>
    </row>
    <row r="203" s="1" customFormat="1" ht="22.5" customHeight="1">
      <c r="B203" s="36"/>
      <c r="C203" s="204" t="s">
        <v>448</v>
      </c>
      <c r="D203" s="204" t="s">
        <v>134</v>
      </c>
      <c r="E203" s="205" t="s">
        <v>449</v>
      </c>
      <c r="F203" s="206" t="s">
        <v>450</v>
      </c>
      <c r="G203" s="207" t="s">
        <v>196</v>
      </c>
      <c r="H203" s="208">
        <v>1</v>
      </c>
      <c r="I203" s="209"/>
      <c r="J203" s="210">
        <f>ROUND(I203*H203,2)</f>
        <v>0</v>
      </c>
      <c r="K203" s="206" t="s">
        <v>151</v>
      </c>
      <c r="L203" s="41"/>
      <c r="M203" s="211" t="s">
        <v>1</v>
      </c>
      <c r="N203" s="212" t="s">
        <v>39</v>
      </c>
      <c r="O203" s="77"/>
      <c r="P203" s="213">
        <f>O203*H203</f>
        <v>0</v>
      </c>
      <c r="Q203" s="213">
        <v>0.068640000000000007</v>
      </c>
      <c r="R203" s="213">
        <f>Q203*H203</f>
        <v>0.068640000000000007</v>
      </c>
      <c r="S203" s="213">
        <v>0</v>
      </c>
      <c r="T203" s="214">
        <f>S203*H203</f>
        <v>0</v>
      </c>
      <c r="AR203" s="15" t="s">
        <v>138</v>
      </c>
      <c r="AT203" s="15" t="s">
        <v>134</v>
      </c>
      <c r="AU203" s="15" t="s">
        <v>78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76</v>
      </c>
      <c r="BK203" s="215">
        <f>ROUND(I203*H203,2)</f>
        <v>0</v>
      </c>
      <c r="BL203" s="15" t="s">
        <v>138</v>
      </c>
      <c r="BM203" s="15" t="s">
        <v>451</v>
      </c>
    </row>
    <row r="204" s="1" customFormat="1" ht="22.5" customHeight="1">
      <c r="B204" s="36"/>
      <c r="C204" s="204" t="s">
        <v>452</v>
      </c>
      <c r="D204" s="204" t="s">
        <v>134</v>
      </c>
      <c r="E204" s="205" t="s">
        <v>453</v>
      </c>
      <c r="F204" s="206" t="s">
        <v>454</v>
      </c>
      <c r="G204" s="207" t="s">
        <v>137</v>
      </c>
      <c r="H204" s="208">
        <v>13.6</v>
      </c>
      <c r="I204" s="209"/>
      <c r="J204" s="210">
        <f>ROUND(I204*H204,2)</f>
        <v>0</v>
      </c>
      <c r="K204" s="206" t="s">
        <v>151</v>
      </c>
      <c r="L204" s="41"/>
      <c r="M204" s="211" t="s">
        <v>1</v>
      </c>
      <c r="N204" s="212" t="s">
        <v>39</v>
      </c>
      <c r="O204" s="77"/>
      <c r="P204" s="213">
        <f>O204*H204</f>
        <v>0</v>
      </c>
      <c r="Q204" s="213">
        <v>1.0000000000000001E-05</v>
      </c>
      <c r="R204" s="213">
        <f>Q204*H204</f>
        <v>0.000136</v>
      </c>
      <c r="S204" s="213">
        <v>0</v>
      </c>
      <c r="T204" s="214">
        <f>S204*H204</f>
        <v>0</v>
      </c>
      <c r="AR204" s="15" t="s">
        <v>138</v>
      </c>
      <c r="AT204" s="15" t="s">
        <v>134</v>
      </c>
      <c r="AU204" s="15" t="s">
        <v>78</v>
      </c>
      <c r="AY204" s="15" t="s">
        <v>131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76</v>
      </c>
      <c r="BK204" s="215">
        <f>ROUND(I204*H204,2)</f>
        <v>0</v>
      </c>
      <c r="BL204" s="15" t="s">
        <v>138</v>
      </c>
      <c r="BM204" s="15" t="s">
        <v>455</v>
      </c>
    </row>
    <row r="205" s="1" customFormat="1" ht="16.5" customHeight="1">
      <c r="B205" s="36"/>
      <c r="C205" s="228" t="s">
        <v>456</v>
      </c>
      <c r="D205" s="228" t="s">
        <v>193</v>
      </c>
      <c r="E205" s="229" t="s">
        <v>457</v>
      </c>
      <c r="F205" s="230" t="s">
        <v>458</v>
      </c>
      <c r="G205" s="231" t="s">
        <v>137</v>
      </c>
      <c r="H205" s="232">
        <v>2</v>
      </c>
      <c r="I205" s="233"/>
      <c r="J205" s="234">
        <f>ROUND(I205*H205,2)</f>
        <v>0</v>
      </c>
      <c r="K205" s="230" t="s">
        <v>151</v>
      </c>
      <c r="L205" s="235"/>
      <c r="M205" s="236" t="s">
        <v>1</v>
      </c>
      <c r="N205" s="237" t="s">
        <v>39</v>
      </c>
      <c r="O205" s="77"/>
      <c r="P205" s="213">
        <f>O205*H205</f>
        <v>0</v>
      </c>
      <c r="Q205" s="213">
        <v>0.0016999999999999999</v>
      </c>
      <c r="R205" s="213">
        <f>Q205*H205</f>
        <v>0.0033999999999999998</v>
      </c>
      <c r="S205" s="213">
        <v>0</v>
      </c>
      <c r="T205" s="214">
        <f>S205*H205</f>
        <v>0</v>
      </c>
      <c r="AR205" s="15" t="s">
        <v>187</v>
      </c>
      <c r="AT205" s="15" t="s">
        <v>193</v>
      </c>
      <c r="AU205" s="15" t="s">
        <v>78</v>
      </c>
      <c r="AY205" s="15" t="s">
        <v>131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76</v>
      </c>
      <c r="BK205" s="215">
        <f>ROUND(I205*H205,2)</f>
        <v>0</v>
      </c>
      <c r="BL205" s="15" t="s">
        <v>138</v>
      </c>
      <c r="BM205" s="15" t="s">
        <v>459</v>
      </c>
    </row>
    <row r="206" s="1" customFormat="1" ht="16.5" customHeight="1">
      <c r="B206" s="36"/>
      <c r="C206" s="228" t="s">
        <v>460</v>
      </c>
      <c r="D206" s="228" t="s">
        <v>193</v>
      </c>
      <c r="E206" s="229" t="s">
        <v>461</v>
      </c>
      <c r="F206" s="230" t="s">
        <v>462</v>
      </c>
      <c r="G206" s="231" t="s">
        <v>137</v>
      </c>
      <c r="H206" s="232">
        <v>6</v>
      </c>
      <c r="I206" s="233"/>
      <c r="J206" s="234">
        <f>ROUND(I206*H206,2)</f>
        <v>0</v>
      </c>
      <c r="K206" s="230" t="s">
        <v>151</v>
      </c>
      <c r="L206" s="235"/>
      <c r="M206" s="236" t="s">
        <v>1</v>
      </c>
      <c r="N206" s="237" t="s">
        <v>39</v>
      </c>
      <c r="O206" s="77"/>
      <c r="P206" s="213">
        <f>O206*H206</f>
        <v>0</v>
      </c>
      <c r="Q206" s="213">
        <v>0.0016299999999999999</v>
      </c>
      <c r="R206" s="213">
        <f>Q206*H206</f>
        <v>0.0097800000000000005</v>
      </c>
      <c r="S206" s="213">
        <v>0</v>
      </c>
      <c r="T206" s="214">
        <f>S206*H206</f>
        <v>0</v>
      </c>
      <c r="AR206" s="15" t="s">
        <v>187</v>
      </c>
      <c r="AT206" s="15" t="s">
        <v>193</v>
      </c>
      <c r="AU206" s="15" t="s">
        <v>78</v>
      </c>
      <c r="AY206" s="15" t="s">
        <v>131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76</v>
      </c>
      <c r="BK206" s="215">
        <f>ROUND(I206*H206,2)</f>
        <v>0</v>
      </c>
      <c r="BL206" s="15" t="s">
        <v>138</v>
      </c>
      <c r="BM206" s="15" t="s">
        <v>463</v>
      </c>
    </row>
    <row r="207" s="1" customFormat="1" ht="22.5" customHeight="1">
      <c r="B207" s="36"/>
      <c r="C207" s="204" t="s">
        <v>464</v>
      </c>
      <c r="D207" s="204" t="s">
        <v>134</v>
      </c>
      <c r="E207" s="205" t="s">
        <v>465</v>
      </c>
      <c r="F207" s="206" t="s">
        <v>466</v>
      </c>
      <c r="G207" s="207" t="s">
        <v>196</v>
      </c>
      <c r="H207" s="208">
        <v>1</v>
      </c>
      <c r="I207" s="209"/>
      <c r="J207" s="210">
        <f>ROUND(I207*H207,2)</f>
        <v>0</v>
      </c>
      <c r="K207" s="206" t="s">
        <v>151</v>
      </c>
      <c r="L207" s="41"/>
      <c r="M207" s="211" t="s">
        <v>1</v>
      </c>
      <c r="N207" s="212" t="s">
        <v>39</v>
      </c>
      <c r="O207" s="7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15" t="s">
        <v>138</v>
      </c>
      <c r="AT207" s="15" t="s">
        <v>134</v>
      </c>
      <c r="AU207" s="15" t="s">
        <v>78</v>
      </c>
      <c r="AY207" s="15" t="s">
        <v>131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76</v>
      </c>
      <c r="BK207" s="215">
        <f>ROUND(I207*H207,2)</f>
        <v>0</v>
      </c>
      <c r="BL207" s="15" t="s">
        <v>138</v>
      </c>
      <c r="BM207" s="15" t="s">
        <v>467</v>
      </c>
    </row>
    <row r="208" s="1" customFormat="1" ht="16.5" customHeight="1">
      <c r="B208" s="36"/>
      <c r="C208" s="228" t="s">
        <v>468</v>
      </c>
      <c r="D208" s="228" t="s">
        <v>193</v>
      </c>
      <c r="E208" s="229" t="s">
        <v>469</v>
      </c>
      <c r="F208" s="230" t="s">
        <v>470</v>
      </c>
      <c r="G208" s="231" t="s">
        <v>196</v>
      </c>
      <c r="H208" s="232">
        <v>1</v>
      </c>
      <c r="I208" s="233"/>
      <c r="J208" s="234">
        <f>ROUND(I208*H208,2)</f>
        <v>0</v>
      </c>
      <c r="K208" s="230" t="s">
        <v>151</v>
      </c>
      <c r="L208" s="235"/>
      <c r="M208" s="236" t="s">
        <v>1</v>
      </c>
      <c r="N208" s="237" t="s">
        <v>39</v>
      </c>
      <c r="O208" s="77"/>
      <c r="P208" s="213">
        <f>O208*H208</f>
        <v>0</v>
      </c>
      <c r="Q208" s="213">
        <v>0.00034000000000000002</v>
      </c>
      <c r="R208" s="213">
        <f>Q208*H208</f>
        <v>0.00034000000000000002</v>
      </c>
      <c r="S208" s="213">
        <v>0</v>
      </c>
      <c r="T208" s="214">
        <f>S208*H208</f>
        <v>0</v>
      </c>
      <c r="AR208" s="15" t="s">
        <v>187</v>
      </c>
      <c r="AT208" s="15" t="s">
        <v>193</v>
      </c>
      <c r="AU208" s="15" t="s">
        <v>78</v>
      </c>
      <c r="AY208" s="15" t="s">
        <v>131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76</v>
      </c>
      <c r="BK208" s="215">
        <f>ROUND(I208*H208,2)</f>
        <v>0</v>
      </c>
      <c r="BL208" s="15" t="s">
        <v>138</v>
      </c>
      <c r="BM208" s="15" t="s">
        <v>471</v>
      </c>
    </row>
    <row r="209" s="1" customFormat="1" ht="16.5" customHeight="1">
      <c r="B209" s="36"/>
      <c r="C209" s="204" t="s">
        <v>472</v>
      </c>
      <c r="D209" s="204" t="s">
        <v>134</v>
      </c>
      <c r="E209" s="205" t="s">
        <v>473</v>
      </c>
      <c r="F209" s="206" t="s">
        <v>474</v>
      </c>
      <c r="G209" s="207" t="s">
        <v>196</v>
      </c>
      <c r="H209" s="208">
        <v>3</v>
      </c>
      <c r="I209" s="209"/>
      <c r="J209" s="210">
        <f>ROUND(I209*H209,2)</f>
        <v>0</v>
      </c>
      <c r="K209" s="206" t="s">
        <v>174</v>
      </c>
      <c r="L209" s="41"/>
      <c r="M209" s="211" t="s">
        <v>1</v>
      </c>
      <c r="N209" s="212" t="s">
        <v>39</v>
      </c>
      <c r="O209" s="77"/>
      <c r="P209" s="213">
        <f>O209*H209</f>
        <v>0</v>
      </c>
      <c r="Q209" s="213">
        <v>0.34089999999999998</v>
      </c>
      <c r="R209" s="213">
        <f>Q209*H209</f>
        <v>1.0226999999999999</v>
      </c>
      <c r="S209" s="213">
        <v>0</v>
      </c>
      <c r="T209" s="214">
        <f>S209*H209</f>
        <v>0</v>
      </c>
      <c r="AR209" s="15" t="s">
        <v>138</v>
      </c>
      <c r="AT209" s="15" t="s">
        <v>134</v>
      </c>
      <c r="AU209" s="15" t="s">
        <v>78</v>
      </c>
      <c r="AY209" s="15" t="s">
        <v>131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76</v>
      </c>
      <c r="BK209" s="215">
        <f>ROUND(I209*H209,2)</f>
        <v>0</v>
      </c>
      <c r="BL209" s="15" t="s">
        <v>138</v>
      </c>
      <c r="BM209" s="15" t="s">
        <v>475</v>
      </c>
    </row>
    <row r="210" s="1" customFormat="1" ht="16.5" customHeight="1">
      <c r="B210" s="36"/>
      <c r="C210" s="228" t="s">
        <v>476</v>
      </c>
      <c r="D210" s="228" t="s">
        <v>193</v>
      </c>
      <c r="E210" s="229" t="s">
        <v>477</v>
      </c>
      <c r="F210" s="230" t="s">
        <v>478</v>
      </c>
      <c r="G210" s="231" t="s">
        <v>196</v>
      </c>
      <c r="H210" s="232">
        <v>3</v>
      </c>
      <c r="I210" s="233"/>
      <c r="J210" s="234">
        <f>ROUND(I210*H210,2)</f>
        <v>0</v>
      </c>
      <c r="K210" s="230" t="s">
        <v>1</v>
      </c>
      <c r="L210" s="235"/>
      <c r="M210" s="236" t="s">
        <v>1</v>
      </c>
      <c r="N210" s="237" t="s">
        <v>39</v>
      </c>
      <c r="O210" s="77"/>
      <c r="P210" s="213">
        <f>O210*H210</f>
        <v>0</v>
      </c>
      <c r="Q210" s="213">
        <v>0.080000000000000002</v>
      </c>
      <c r="R210" s="213">
        <f>Q210*H210</f>
        <v>0.23999999999999999</v>
      </c>
      <c r="S210" s="213">
        <v>0</v>
      </c>
      <c r="T210" s="214">
        <f>S210*H210</f>
        <v>0</v>
      </c>
      <c r="AR210" s="15" t="s">
        <v>187</v>
      </c>
      <c r="AT210" s="15" t="s">
        <v>193</v>
      </c>
      <c r="AU210" s="15" t="s">
        <v>78</v>
      </c>
      <c r="AY210" s="15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76</v>
      </c>
      <c r="BK210" s="215">
        <f>ROUND(I210*H210,2)</f>
        <v>0</v>
      </c>
      <c r="BL210" s="15" t="s">
        <v>138</v>
      </c>
      <c r="BM210" s="15" t="s">
        <v>479</v>
      </c>
    </row>
    <row r="211" s="1" customFormat="1" ht="16.5" customHeight="1">
      <c r="B211" s="36"/>
      <c r="C211" s="228" t="s">
        <v>480</v>
      </c>
      <c r="D211" s="228" t="s">
        <v>193</v>
      </c>
      <c r="E211" s="229" t="s">
        <v>481</v>
      </c>
      <c r="F211" s="230" t="s">
        <v>482</v>
      </c>
      <c r="G211" s="231" t="s">
        <v>196</v>
      </c>
      <c r="H211" s="232">
        <v>3</v>
      </c>
      <c r="I211" s="233"/>
      <c r="J211" s="234">
        <f>ROUND(I211*H211,2)</f>
        <v>0</v>
      </c>
      <c r="K211" s="230" t="s">
        <v>1</v>
      </c>
      <c r="L211" s="235"/>
      <c r="M211" s="236" t="s">
        <v>1</v>
      </c>
      <c r="N211" s="237" t="s">
        <v>39</v>
      </c>
      <c r="O211" s="77"/>
      <c r="P211" s="213">
        <f>O211*H211</f>
        <v>0</v>
      </c>
      <c r="Q211" s="213">
        <v>0.071999999999999995</v>
      </c>
      <c r="R211" s="213">
        <f>Q211*H211</f>
        <v>0.21599999999999997</v>
      </c>
      <c r="S211" s="213">
        <v>0</v>
      </c>
      <c r="T211" s="214">
        <f>S211*H211</f>
        <v>0</v>
      </c>
      <c r="AR211" s="15" t="s">
        <v>187</v>
      </c>
      <c r="AT211" s="15" t="s">
        <v>193</v>
      </c>
      <c r="AU211" s="15" t="s">
        <v>78</v>
      </c>
      <c r="AY211" s="15" t="s">
        <v>131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76</v>
      </c>
      <c r="BK211" s="215">
        <f>ROUND(I211*H211,2)</f>
        <v>0</v>
      </c>
      <c r="BL211" s="15" t="s">
        <v>138</v>
      </c>
      <c r="BM211" s="15" t="s">
        <v>483</v>
      </c>
    </row>
    <row r="212" s="1" customFormat="1" ht="16.5" customHeight="1">
      <c r="B212" s="36"/>
      <c r="C212" s="228" t="s">
        <v>484</v>
      </c>
      <c r="D212" s="228" t="s">
        <v>193</v>
      </c>
      <c r="E212" s="229" t="s">
        <v>485</v>
      </c>
      <c r="F212" s="230" t="s">
        <v>486</v>
      </c>
      <c r="G212" s="231" t="s">
        <v>196</v>
      </c>
      <c r="H212" s="232">
        <v>3</v>
      </c>
      <c r="I212" s="233"/>
      <c r="J212" s="234">
        <f>ROUND(I212*H212,2)</f>
        <v>0</v>
      </c>
      <c r="K212" s="230" t="s">
        <v>1</v>
      </c>
      <c r="L212" s="235"/>
      <c r="M212" s="236" t="s">
        <v>1</v>
      </c>
      <c r="N212" s="237" t="s">
        <v>39</v>
      </c>
      <c r="O212" s="77"/>
      <c r="P212" s="213">
        <f>O212*H212</f>
        <v>0</v>
      </c>
      <c r="Q212" s="213">
        <v>0.040000000000000001</v>
      </c>
      <c r="R212" s="213">
        <f>Q212*H212</f>
        <v>0.12</v>
      </c>
      <c r="S212" s="213">
        <v>0</v>
      </c>
      <c r="T212" s="214">
        <f>S212*H212</f>
        <v>0</v>
      </c>
      <c r="AR212" s="15" t="s">
        <v>187</v>
      </c>
      <c r="AT212" s="15" t="s">
        <v>193</v>
      </c>
      <c r="AU212" s="15" t="s">
        <v>78</v>
      </c>
      <c r="AY212" s="15" t="s">
        <v>131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76</v>
      </c>
      <c r="BK212" s="215">
        <f>ROUND(I212*H212,2)</f>
        <v>0</v>
      </c>
      <c r="BL212" s="15" t="s">
        <v>138</v>
      </c>
      <c r="BM212" s="15" t="s">
        <v>487</v>
      </c>
    </row>
    <row r="213" s="1" customFormat="1" ht="16.5" customHeight="1">
      <c r="B213" s="36"/>
      <c r="C213" s="228" t="s">
        <v>488</v>
      </c>
      <c r="D213" s="228" t="s">
        <v>193</v>
      </c>
      <c r="E213" s="229" t="s">
        <v>489</v>
      </c>
      <c r="F213" s="230" t="s">
        <v>490</v>
      </c>
      <c r="G213" s="231" t="s">
        <v>196</v>
      </c>
      <c r="H213" s="232">
        <v>3</v>
      </c>
      <c r="I213" s="233"/>
      <c r="J213" s="234">
        <f>ROUND(I213*H213,2)</f>
        <v>0</v>
      </c>
      <c r="K213" s="230" t="s">
        <v>174</v>
      </c>
      <c r="L213" s="235"/>
      <c r="M213" s="236" t="s">
        <v>1</v>
      </c>
      <c r="N213" s="237" t="s">
        <v>39</v>
      </c>
      <c r="O213" s="77"/>
      <c r="P213" s="213">
        <f>O213*H213</f>
        <v>0</v>
      </c>
      <c r="Q213" s="213">
        <v>0.027</v>
      </c>
      <c r="R213" s="213">
        <f>Q213*H213</f>
        <v>0.081000000000000003</v>
      </c>
      <c r="S213" s="213">
        <v>0</v>
      </c>
      <c r="T213" s="214">
        <f>S213*H213</f>
        <v>0</v>
      </c>
      <c r="AR213" s="15" t="s">
        <v>187</v>
      </c>
      <c r="AT213" s="15" t="s">
        <v>193</v>
      </c>
      <c r="AU213" s="15" t="s">
        <v>78</v>
      </c>
      <c r="AY213" s="15" t="s">
        <v>131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5" t="s">
        <v>76</v>
      </c>
      <c r="BK213" s="215">
        <f>ROUND(I213*H213,2)</f>
        <v>0</v>
      </c>
      <c r="BL213" s="15" t="s">
        <v>138</v>
      </c>
      <c r="BM213" s="15" t="s">
        <v>491</v>
      </c>
    </row>
    <row r="214" s="1" customFormat="1" ht="22.5" customHeight="1">
      <c r="B214" s="36"/>
      <c r="C214" s="228" t="s">
        <v>492</v>
      </c>
      <c r="D214" s="228" t="s">
        <v>193</v>
      </c>
      <c r="E214" s="229" t="s">
        <v>493</v>
      </c>
      <c r="F214" s="230" t="s">
        <v>494</v>
      </c>
      <c r="G214" s="231" t="s">
        <v>196</v>
      </c>
      <c r="H214" s="232">
        <v>3</v>
      </c>
      <c r="I214" s="233"/>
      <c r="J214" s="234">
        <f>ROUND(I214*H214,2)</f>
        <v>0</v>
      </c>
      <c r="K214" s="230" t="s">
        <v>174</v>
      </c>
      <c r="L214" s="235"/>
      <c r="M214" s="236" t="s">
        <v>1</v>
      </c>
      <c r="N214" s="237" t="s">
        <v>39</v>
      </c>
      <c r="O214" s="77"/>
      <c r="P214" s="213">
        <f>O214*H214</f>
        <v>0</v>
      </c>
      <c r="Q214" s="213">
        <v>0.058000000000000003</v>
      </c>
      <c r="R214" s="213">
        <f>Q214*H214</f>
        <v>0.17400000000000002</v>
      </c>
      <c r="S214" s="213">
        <v>0</v>
      </c>
      <c r="T214" s="214">
        <f>S214*H214</f>
        <v>0</v>
      </c>
      <c r="AR214" s="15" t="s">
        <v>187</v>
      </c>
      <c r="AT214" s="15" t="s">
        <v>193</v>
      </c>
      <c r="AU214" s="15" t="s">
        <v>78</v>
      </c>
      <c r="AY214" s="15" t="s">
        <v>131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76</v>
      </c>
      <c r="BK214" s="215">
        <f>ROUND(I214*H214,2)</f>
        <v>0</v>
      </c>
      <c r="BL214" s="15" t="s">
        <v>138</v>
      </c>
      <c r="BM214" s="15" t="s">
        <v>495</v>
      </c>
    </row>
    <row r="215" s="1" customFormat="1" ht="22.5" customHeight="1">
      <c r="B215" s="36"/>
      <c r="C215" s="228" t="s">
        <v>496</v>
      </c>
      <c r="D215" s="228" t="s">
        <v>193</v>
      </c>
      <c r="E215" s="229" t="s">
        <v>497</v>
      </c>
      <c r="F215" s="230" t="s">
        <v>498</v>
      </c>
      <c r="G215" s="231" t="s">
        <v>196</v>
      </c>
      <c r="H215" s="232">
        <v>3</v>
      </c>
      <c r="I215" s="233"/>
      <c r="J215" s="234">
        <f>ROUND(I215*H215,2)</f>
        <v>0</v>
      </c>
      <c r="K215" s="230" t="s">
        <v>174</v>
      </c>
      <c r="L215" s="235"/>
      <c r="M215" s="236" t="s">
        <v>1</v>
      </c>
      <c r="N215" s="237" t="s">
        <v>39</v>
      </c>
      <c r="O215" s="77"/>
      <c r="P215" s="213">
        <f>O215*H215</f>
        <v>0</v>
      </c>
      <c r="Q215" s="213">
        <v>0.0040000000000000001</v>
      </c>
      <c r="R215" s="213">
        <f>Q215*H215</f>
        <v>0.012</v>
      </c>
      <c r="S215" s="213">
        <v>0</v>
      </c>
      <c r="T215" s="214">
        <f>S215*H215</f>
        <v>0</v>
      </c>
      <c r="AR215" s="15" t="s">
        <v>187</v>
      </c>
      <c r="AT215" s="15" t="s">
        <v>193</v>
      </c>
      <c r="AU215" s="15" t="s">
        <v>78</v>
      </c>
      <c r="AY215" s="15" t="s">
        <v>131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5" t="s">
        <v>76</v>
      </c>
      <c r="BK215" s="215">
        <f>ROUND(I215*H215,2)</f>
        <v>0</v>
      </c>
      <c r="BL215" s="15" t="s">
        <v>138</v>
      </c>
      <c r="BM215" s="15" t="s">
        <v>499</v>
      </c>
    </row>
    <row r="216" s="1" customFormat="1" ht="22.5" customHeight="1">
      <c r="B216" s="36"/>
      <c r="C216" s="228" t="s">
        <v>500</v>
      </c>
      <c r="D216" s="228" t="s">
        <v>193</v>
      </c>
      <c r="E216" s="229" t="s">
        <v>501</v>
      </c>
      <c r="F216" s="230" t="s">
        <v>502</v>
      </c>
      <c r="G216" s="231" t="s">
        <v>196</v>
      </c>
      <c r="H216" s="232">
        <v>3</v>
      </c>
      <c r="I216" s="233"/>
      <c r="J216" s="234">
        <f>ROUND(I216*H216,2)</f>
        <v>0</v>
      </c>
      <c r="K216" s="230" t="s">
        <v>174</v>
      </c>
      <c r="L216" s="235"/>
      <c r="M216" s="236" t="s">
        <v>1</v>
      </c>
      <c r="N216" s="237" t="s">
        <v>39</v>
      </c>
      <c r="O216" s="77"/>
      <c r="P216" s="213">
        <f>O216*H216</f>
        <v>0</v>
      </c>
      <c r="Q216" s="213">
        <v>0.059999999999999998</v>
      </c>
      <c r="R216" s="213">
        <f>Q216*H216</f>
        <v>0.17999999999999999</v>
      </c>
      <c r="S216" s="213">
        <v>0</v>
      </c>
      <c r="T216" s="214">
        <f>S216*H216</f>
        <v>0</v>
      </c>
      <c r="AR216" s="15" t="s">
        <v>187</v>
      </c>
      <c r="AT216" s="15" t="s">
        <v>193</v>
      </c>
      <c r="AU216" s="15" t="s">
        <v>78</v>
      </c>
      <c r="AY216" s="15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76</v>
      </c>
      <c r="BK216" s="215">
        <f>ROUND(I216*H216,2)</f>
        <v>0</v>
      </c>
      <c r="BL216" s="15" t="s">
        <v>138</v>
      </c>
      <c r="BM216" s="15" t="s">
        <v>503</v>
      </c>
    </row>
    <row r="217" s="1" customFormat="1" ht="16.5" customHeight="1">
      <c r="B217" s="36"/>
      <c r="C217" s="228" t="s">
        <v>504</v>
      </c>
      <c r="D217" s="228" t="s">
        <v>193</v>
      </c>
      <c r="E217" s="229" t="s">
        <v>505</v>
      </c>
      <c r="F217" s="230" t="s">
        <v>506</v>
      </c>
      <c r="G217" s="231" t="s">
        <v>196</v>
      </c>
      <c r="H217" s="232">
        <v>5</v>
      </c>
      <c r="I217" s="233"/>
      <c r="J217" s="234">
        <f>ROUND(I217*H217,2)</f>
        <v>0</v>
      </c>
      <c r="K217" s="230" t="s">
        <v>1</v>
      </c>
      <c r="L217" s="235"/>
      <c r="M217" s="236" t="s">
        <v>1</v>
      </c>
      <c r="N217" s="237" t="s">
        <v>39</v>
      </c>
      <c r="O217" s="7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AR217" s="15" t="s">
        <v>187</v>
      </c>
      <c r="AT217" s="15" t="s">
        <v>193</v>
      </c>
      <c r="AU217" s="15" t="s">
        <v>78</v>
      </c>
      <c r="AY217" s="15" t="s">
        <v>131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5" t="s">
        <v>76</v>
      </c>
      <c r="BK217" s="215">
        <f>ROUND(I217*H217,2)</f>
        <v>0</v>
      </c>
      <c r="BL217" s="15" t="s">
        <v>138</v>
      </c>
      <c r="BM217" s="15" t="s">
        <v>507</v>
      </c>
    </row>
    <row r="218" s="1" customFormat="1" ht="16.5" customHeight="1">
      <c r="B218" s="36"/>
      <c r="C218" s="204" t="s">
        <v>508</v>
      </c>
      <c r="D218" s="204" t="s">
        <v>134</v>
      </c>
      <c r="E218" s="205" t="s">
        <v>509</v>
      </c>
      <c r="F218" s="206" t="s">
        <v>510</v>
      </c>
      <c r="G218" s="207" t="s">
        <v>196</v>
      </c>
      <c r="H218" s="208">
        <v>3</v>
      </c>
      <c r="I218" s="209"/>
      <c r="J218" s="210">
        <f>ROUND(I218*H218,2)</f>
        <v>0</v>
      </c>
      <c r="K218" s="206" t="s">
        <v>151</v>
      </c>
      <c r="L218" s="41"/>
      <c r="M218" s="211" t="s">
        <v>1</v>
      </c>
      <c r="N218" s="212" t="s">
        <v>39</v>
      </c>
      <c r="O218" s="77"/>
      <c r="P218" s="213">
        <f>O218*H218</f>
        <v>0</v>
      </c>
      <c r="Q218" s="213">
        <v>0.21734000000000001</v>
      </c>
      <c r="R218" s="213">
        <f>Q218*H218</f>
        <v>0.65202000000000004</v>
      </c>
      <c r="S218" s="213">
        <v>0</v>
      </c>
      <c r="T218" s="214">
        <f>S218*H218</f>
        <v>0</v>
      </c>
      <c r="AR218" s="15" t="s">
        <v>138</v>
      </c>
      <c r="AT218" s="15" t="s">
        <v>134</v>
      </c>
      <c r="AU218" s="15" t="s">
        <v>78</v>
      </c>
      <c r="AY218" s="15" t="s">
        <v>131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76</v>
      </c>
      <c r="BK218" s="215">
        <f>ROUND(I218*H218,2)</f>
        <v>0</v>
      </c>
      <c r="BL218" s="15" t="s">
        <v>138</v>
      </c>
      <c r="BM218" s="15" t="s">
        <v>511</v>
      </c>
    </row>
    <row r="219" s="1" customFormat="1" ht="16.5" customHeight="1">
      <c r="B219" s="36"/>
      <c r="C219" s="204" t="s">
        <v>512</v>
      </c>
      <c r="D219" s="204" t="s">
        <v>134</v>
      </c>
      <c r="E219" s="205" t="s">
        <v>513</v>
      </c>
      <c r="F219" s="206" t="s">
        <v>514</v>
      </c>
      <c r="G219" s="207" t="s">
        <v>196</v>
      </c>
      <c r="H219" s="208">
        <v>1</v>
      </c>
      <c r="I219" s="209"/>
      <c r="J219" s="210">
        <f>ROUND(I219*H219,2)</f>
        <v>0</v>
      </c>
      <c r="K219" s="206" t="s">
        <v>151</v>
      </c>
      <c r="L219" s="41"/>
      <c r="M219" s="211" t="s">
        <v>1</v>
      </c>
      <c r="N219" s="212" t="s">
        <v>39</v>
      </c>
      <c r="O219" s="77"/>
      <c r="P219" s="213">
        <f>O219*H219</f>
        <v>0</v>
      </c>
      <c r="Q219" s="213">
        <v>0.0070200000000000002</v>
      </c>
      <c r="R219" s="213">
        <f>Q219*H219</f>
        <v>0.0070200000000000002</v>
      </c>
      <c r="S219" s="213">
        <v>0</v>
      </c>
      <c r="T219" s="214">
        <f>S219*H219</f>
        <v>0</v>
      </c>
      <c r="AR219" s="15" t="s">
        <v>138</v>
      </c>
      <c r="AT219" s="15" t="s">
        <v>134</v>
      </c>
      <c r="AU219" s="15" t="s">
        <v>78</v>
      </c>
      <c r="AY219" s="15" t="s">
        <v>131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5" t="s">
        <v>76</v>
      </c>
      <c r="BK219" s="215">
        <f>ROUND(I219*H219,2)</f>
        <v>0</v>
      </c>
      <c r="BL219" s="15" t="s">
        <v>138</v>
      </c>
      <c r="BM219" s="15" t="s">
        <v>515</v>
      </c>
    </row>
    <row r="220" s="1" customFormat="1" ht="16.5" customHeight="1">
      <c r="B220" s="36"/>
      <c r="C220" s="228" t="s">
        <v>516</v>
      </c>
      <c r="D220" s="228" t="s">
        <v>193</v>
      </c>
      <c r="E220" s="229" t="s">
        <v>517</v>
      </c>
      <c r="F220" s="230" t="s">
        <v>518</v>
      </c>
      <c r="G220" s="231" t="s">
        <v>196</v>
      </c>
      <c r="H220" s="232">
        <v>1</v>
      </c>
      <c r="I220" s="233"/>
      <c r="J220" s="234">
        <f>ROUND(I220*H220,2)</f>
        <v>0</v>
      </c>
      <c r="K220" s="230" t="s">
        <v>151</v>
      </c>
      <c r="L220" s="235"/>
      <c r="M220" s="236" t="s">
        <v>1</v>
      </c>
      <c r="N220" s="237" t="s">
        <v>39</v>
      </c>
      <c r="O220" s="77"/>
      <c r="P220" s="213">
        <f>O220*H220</f>
        <v>0</v>
      </c>
      <c r="Q220" s="213">
        <v>0.041000000000000002</v>
      </c>
      <c r="R220" s="213">
        <f>Q220*H220</f>
        <v>0.041000000000000002</v>
      </c>
      <c r="S220" s="213">
        <v>0</v>
      </c>
      <c r="T220" s="214">
        <f>S220*H220</f>
        <v>0</v>
      </c>
      <c r="AR220" s="15" t="s">
        <v>187</v>
      </c>
      <c r="AT220" s="15" t="s">
        <v>193</v>
      </c>
      <c r="AU220" s="15" t="s">
        <v>78</v>
      </c>
      <c r="AY220" s="15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76</v>
      </c>
      <c r="BK220" s="215">
        <f>ROUND(I220*H220,2)</f>
        <v>0</v>
      </c>
      <c r="BL220" s="15" t="s">
        <v>138</v>
      </c>
      <c r="BM220" s="15" t="s">
        <v>519</v>
      </c>
    </row>
    <row r="221" s="1" customFormat="1" ht="16.5" customHeight="1">
      <c r="B221" s="36"/>
      <c r="C221" s="204" t="s">
        <v>520</v>
      </c>
      <c r="D221" s="204" t="s">
        <v>134</v>
      </c>
      <c r="E221" s="205" t="s">
        <v>521</v>
      </c>
      <c r="F221" s="206" t="s">
        <v>522</v>
      </c>
      <c r="G221" s="207" t="s">
        <v>196</v>
      </c>
      <c r="H221" s="208">
        <v>1</v>
      </c>
      <c r="I221" s="209"/>
      <c r="J221" s="210">
        <f>ROUND(I221*H221,2)</f>
        <v>0</v>
      </c>
      <c r="K221" s="206" t="s">
        <v>151</v>
      </c>
      <c r="L221" s="41"/>
      <c r="M221" s="211" t="s">
        <v>1</v>
      </c>
      <c r="N221" s="212" t="s">
        <v>39</v>
      </c>
      <c r="O221" s="77"/>
      <c r="P221" s="213">
        <f>O221*H221</f>
        <v>0</v>
      </c>
      <c r="Q221" s="213">
        <v>0.42080000000000001</v>
      </c>
      <c r="R221" s="213">
        <f>Q221*H221</f>
        <v>0.42080000000000001</v>
      </c>
      <c r="S221" s="213">
        <v>0</v>
      </c>
      <c r="T221" s="214">
        <f>S221*H221</f>
        <v>0</v>
      </c>
      <c r="AR221" s="15" t="s">
        <v>138</v>
      </c>
      <c r="AT221" s="15" t="s">
        <v>134</v>
      </c>
      <c r="AU221" s="15" t="s">
        <v>78</v>
      </c>
      <c r="AY221" s="15" t="s">
        <v>131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5" t="s">
        <v>76</v>
      </c>
      <c r="BK221" s="215">
        <f>ROUND(I221*H221,2)</f>
        <v>0</v>
      </c>
      <c r="BL221" s="15" t="s">
        <v>138</v>
      </c>
      <c r="BM221" s="15" t="s">
        <v>523</v>
      </c>
    </row>
    <row r="222" s="1" customFormat="1" ht="16.5" customHeight="1">
      <c r="B222" s="36"/>
      <c r="C222" s="204" t="s">
        <v>524</v>
      </c>
      <c r="D222" s="204" t="s">
        <v>134</v>
      </c>
      <c r="E222" s="205" t="s">
        <v>525</v>
      </c>
      <c r="F222" s="206" t="s">
        <v>526</v>
      </c>
      <c r="G222" s="207" t="s">
        <v>196</v>
      </c>
      <c r="H222" s="208">
        <v>1</v>
      </c>
      <c r="I222" s="209"/>
      <c r="J222" s="210">
        <f>ROUND(I222*H222,2)</f>
        <v>0</v>
      </c>
      <c r="K222" s="206" t="s">
        <v>151</v>
      </c>
      <c r="L222" s="41"/>
      <c r="M222" s="211" t="s">
        <v>1</v>
      </c>
      <c r="N222" s="212" t="s">
        <v>39</v>
      </c>
      <c r="O222" s="77"/>
      <c r="P222" s="213">
        <f>O222*H222</f>
        <v>0</v>
      </c>
      <c r="Q222" s="213">
        <v>0.32973999999999998</v>
      </c>
      <c r="R222" s="213">
        <f>Q222*H222</f>
        <v>0.32973999999999998</v>
      </c>
      <c r="S222" s="213">
        <v>0</v>
      </c>
      <c r="T222" s="214">
        <f>S222*H222</f>
        <v>0</v>
      </c>
      <c r="AR222" s="15" t="s">
        <v>138</v>
      </c>
      <c r="AT222" s="15" t="s">
        <v>134</v>
      </c>
      <c r="AU222" s="15" t="s">
        <v>78</v>
      </c>
      <c r="AY222" s="15" t="s">
        <v>131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76</v>
      </c>
      <c r="BK222" s="215">
        <f>ROUND(I222*H222,2)</f>
        <v>0</v>
      </c>
      <c r="BL222" s="15" t="s">
        <v>138</v>
      </c>
      <c r="BM222" s="15" t="s">
        <v>527</v>
      </c>
    </row>
    <row r="223" s="1" customFormat="1" ht="22.5" customHeight="1">
      <c r="B223" s="36"/>
      <c r="C223" s="204" t="s">
        <v>528</v>
      </c>
      <c r="D223" s="204" t="s">
        <v>134</v>
      </c>
      <c r="E223" s="205" t="s">
        <v>529</v>
      </c>
      <c r="F223" s="206" t="s">
        <v>530</v>
      </c>
      <c r="G223" s="207" t="s">
        <v>196</v>
      </c>
      <c r="H223" s="208">
        <v>4</v>
      </c>
      <c r="I223" s="209"/>
      <c r="J223" s="210">
        <f>ROUND(I223*H223,2)</f>
        <v>0</v>
      </c>
      <c r="K223" s="206" t="s">
        <v>174</v>
      </c>
      <c r="L223" s="41"/>
      <c r="M223" s="211" t="s">
        <v>1</v>
      </c>
      <c r="N223" s="212" t="s">
        <v>39</v>
      </c>
      <c r="O223" s="77"/>
      <c r="P223" s="213">
        <f>O223*H223</f>
        <v>0</v>
      </c>
      <c r="Q223" s="213">
        <v>0.31108000000000002</v>
      </c>
      <c r="R223" s="213">
        <f>Q223*H223</f>
        <v>1.2443200000000001</v>
      </c>
      <c r="S223" s="213">
        <v>0</v>
      </c>
      <c r="T223" s="214">
        <f>S223*H223</f>
        <v>0</v>
      </c>
      <c r="AR223" s="15" t="s">
        <v>138</v>
      </c>
      <c r="AT223" s="15" t="s">
        <v>134</v>
      </c>
      <c r="AU223" s="15" t="s">
        <v>78</v>
      </c>
      <c r="AY223" s="15" t="s">
        <v>131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5" t="s">
        <v>76</v>
      </c>
      <c r="BK223" s="215">
        <f>ROUND(I223*H223,2)</f>
        <v>0</v>
      </c>
      <c r="BL223" s="15" t="s">
        <v>138</v>
      </c>
      <c r="BM223" s="15" t="s">
        <v>531</v>
      </c>
    </row>
    <row r="224" s="10" customFormat="1" ht="22.8" customHeight="1">
      <c r="B224" s="188"/>
      <c r="C224" s="189"/>
      <c r="D224" s="190" t="s">
        <v>67</v>
      </c>
      <c r="E224" s="202" t="s">
        <v>203</v>
      </c>
      <c r="F224" s="202" t="s">
        <v>532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SUM(P225:P248)</f>
        <v>0</v>
      </c>
      <c r="Q224" s="196"/>
      <c r="R224" s="197">
        <f>SUM(R225:R248)</f>
        <v>137.79489499999997</v>
      </c>
      <c r="S224" s="196"/>
      <c r="T224" s="198">
        <f>SUM(T225:T248)</f>
        <v>0</v>
      </c>
      <c r="AR224" s="199" t="s">
        <v>76</v>
      </c>
      <c r="AT224" s="200" t="s">
        <v>67</v>
      </c>
      <c r="AU224" s="200" t="s">
        <v>76</v>
      </c>
      <c r="AY224" s="199" t="s">
        <v>131</v>
      </c>
      <c r="BK224" s="201">
        <f>SUM(BK225:BK248)</f>
        <v>0</v>
      </c>
    </row>
    <row r="225" s="1" customFormat="1" ht="16.5" customHeight="1">
      <c r="B225" s="36"/>
      <c r="C225" s="204" t="s">
        <v>533</v>
      </c>
      <c r="D225" s="204" t="s">
        <v>134</v>
      </c>
      <c r="E225" s="205" t="s">
        <v>534</v>
      </c>
      <c r="F225" s="206" t="s">
        <v>535</v>
      </c>
      <c r="G225" s="207" t="s">
        <v>196</v>
      </c>
      <c r="H225" s="208">
        <v>2</v>
      </c>
      <c r="I225" s="209"/>
      <c r="J225" s="210">
        <f>ROUND(I225*H225,2)</f>
        <v>0</v>
      </c>
      <c r="K225" s="206" t="s">
        <v>151</v>
      </c>
      <c r="L225" s="41"/>
      <c r="M225" s="211" t="s">
        <v>1</v>
      </c>
      <c r="N225" s="212" t="s">
        <v>39</v>
      </c>
      <c r="O225" s="77"/>
      <c r="P225" s="213">
        <f>O225*H225</f>
        <v>0</v>
      </c>
      <c r="Q225" s="213">
        <v>0.10940999999999999</v>
      </c>
      <c r="R225" s="213">
        <f>Q225*H225</f>
        <v>0.21881999999999999</v>
      </c>
      <c r="S225" s="213">
        <v>0</v>
      </c>
      <c r="T225" s="214">
        <f>S225*H225</f>
        <v>0</v>
      </c>
      <c r="AR225" s="15" t="s">
        <v>138</v>
      </c>
      <c r="AT225" s="15" t="s">
        <v>134</v>
      </c>
      <c r="AU225" s="15" t="s">
        <v>78</v>
      </c>
      <c r="AY225" s="15" t="s">
        <v>131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5" t="s">
        <v>76</v>
      </c>
      <c r="BK225" s="215">
        <f>ROUND(I225*H225,2)</f>
        <v>0</v>
      </c>
      <c r="BL225" s="15" t="s">
        <v>138</v>
      </c>
      <c r="BM225" s="15" t="s">
        <v>536</v>
      </c>
    </row>
    <row r="226" s="11" customFormat="1">
      <c r="B226" s="216"/>
      <c r="C226" s="217"/>
      <c r="D226" s="218" t="s">
        <v>140</v>
      </c>
      <c r="E226" s="219" t="s">
        <v>1</v>
      </c>
      <c r="F226" s="220" t="s">
        <v>537</v>
      </c>
      <c r="G226" s="217"/>
      <c r="H226" s="221">
        <v>2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140</v>
      </c>
      <c r="AU226" s="227" t="s">
        <v>78</v>
      </c>
      <c r="AV226" s="11" t="s">
        <v>78</v>
      </c>
      <c r="AW226" s="11" t="s">
        <v>31</v>
      </c>
      <c r="AX226" s="11" t="s">
        <v>76</v>
      </c>
      <c r="AY226" s="227" t="s">
        <v>131</v>
      </c>
    </row>
    <row r="227" s="1" customFormat="1" ht="22.5" customHeight="1">
      <c r="B227" s="36"/>
      <c r="C227" s="204" t="s">
        <v>538</v>
      </c>
      <c r="D227" s="204" t="s">
        <v>134</v>
      </c>
      <c r="E227" s="205" t="s">
        <v>539</v>
      </c>
      <c r="F227" s="206" t="s">
        <v>540</v>
      </c>
      <c r="G227" s="207" t="s">
        <v>137</v>
      </c>
      <c r="H227" s="208">
        <v>318.89999999999998</v>
      </c>
      <c r="I227" s="209"/>
      <c r="J227" s="210">
        <f>ROUND(I227*H227,2)</f>
        <v>0</v>
      </c>
      <c r="K227" s="206" t="s">
        <v>174</v>
      </c>
      <c r="L227" s="41"/>
      <c r="M227" s="211" t="s">
        <v>1</v>
      </c>
      <c r="N227" s="212" t="s">
        <v>39</v>
      </c>
      <c r="O227" s="77"/>
      <c r="P227" s="213">
        <f>O227*H227</f>
        <v>0</v>
      </c>
      <c r="Q227" s="213">
        <v>0.15540000000000001</v>
      </c>
      <c r="R227" s="213">
        <f>Q227*H227</f>
        <v>49.55706</v>
      </c>
      <c r="S227" s="213">
        <v>0</v>
      </c>
      <c r="T227" s="214">
        <f>S227*H227</f>
        <v>0</v>
      </c>
      <c r="AR227" s="15" t="s">
        <v>138</v>
      </c>
      <c r="AT227" s="15" t="s">
        <v>134</v>
      </c>
      <c r="AU227" s="15" t="s">
        <v>78</v>
      </c>
      <c r="AY227" s="15" t="s">
        <v>131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5" t="s">
        <v>76</v>
      </c>
      <c r="BK227" s="215">
        <f>ROUND(I227*H227,2)</f>
        <v>0</v>
      </c>
      <c r="BL227" s="15" t="s">
        <v>138</v>
      </c>
      <c r="BM227" s="15" t="s">
        <v>541</v>
      </c>
    </row>
    <row r="228" s="11" customFormat="1">
      <c r="B228" s="216"/>
      <c r="C228" s="217"/>
      <c r="D228" s="218" t="s">
        <v>140</v>
      </c>
      <c r="E228" s="219" t="s">
        <v>1</v>
      </c>
      <c r="F228" s="220" t="s">
        <v>542</v>
      </c>
      <c r="G228" s="217"/>
      <c r="H228" s="221">
        <v>318.89999999999998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140</v>
      </c>
      <c r="AU228" s="227" t="s">
        <v>78</v>
      </c>
      <c r="AV228" s="11" t="s">
        <v>78</v>
      </c>
      <c r="AW228" s="11" t="s">
        <v>31</v>
      </c>
      <c r="AX228" s="11" t="s">
        <v>76</v>
      </c>
      <c r="AY228" s="227" t="s">
        <v>131</v>
      </c>
    </row>
    <row r="229" s="1" customFormat="1" ht="16.5" customHeight="1">
      <c r="B229" s="36"/>
      <c r="C229" s="228" t="s">
        <v>543</v>
      </c>
      <c r="D229" s="228" t="s">
        <v>193</v>
      </c>
      <c r="E229" s="229" t="s">
        <v>544</v>
      </c>
      <c r="F229" s="230" t="s">
        <v>545</v>
      </c>
      <c r="G229" s="231" t="s">
        <v>196</v>
      </c>
      <c r="H229" s="232">
        <v>50.100000000000001</v>
      </c>
      <c r="I229" s="233"/>
      <c r="J229" s="234">
        <f>ROUND(I229*H229,2)</f>
        <v>0</v>
      </c>
      <c r="K229" s="230" t="s">
        <v>1</v>
      </c>
      <c r="L229" s="235"/>
      <c r="M229" s="236" t="s">
        <v>1</v>
      </c>
      <c r="N229" s="237" t="s">
        <v>39</v>
      </c>
      <c r="O229" s="77"/>
      <c r="P229" s="213">
        <f>O229*H229</f>
        <v>0</v>
      </c>
      <c r="Q229" s="213">
        <v>0.063</v>
      </c>
      <c r="R229" s="213">
        <f>Q229*H229</f>
        <v>3.1563000000000003</v>
      </c>
      <c r="S229" s="213">
        <v>0</v>
      </c>
      <c r="T229" s="214">
        <f>S229*H229</f>
        <v>0</v>
      </c>
      <c r="AR229" s="15" t="s">
        <v>187</v>
      </c>
      <c r="AT229" s="15" t="s">
        <v>193</v>
      </c>
      <c r="AU229" s="15" t="s">
        <v>78</v>
      </c>
      <c r="AY229" s="15" t="s">
        <v>131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76</v>
      </c>
      <c r="BK229" s="215">
        <f>ROUND(I229*H229,2)</f>
        <v>0</v>
      </c>
      <c r="BL229" s="15" t="s">
        <v>138</v>
      </c>
      <c r="BM229" s="15" t="s">
        <v>546</v>
      </c>
    </row>
    <row r="230" s="11" customFormat="1">
      <c r="B230" s="216"/>
      <c r="C230" s="217"/>
      <c r="D230" s="218" t="s">
        <v>140</v>
      </c>
      <c r="E230" s="219" t="s">
        <v>1</v>
      </c>
      <c r="F230" s="220" t="s">
        <v>547</v>
      </c>
      <c r="G230" s="217"/>
      <c r="H230" s="221">
        <v>50.100000000000001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1" t="s">
        <v>78</v>
      </c>
      <c r="AW230" s="11" t="s">
        <v>31</v>
      </c>
      <c r="AX230" s="11" t="s">
        <v>76</v>
      </c>
      <c r="AY230" s="227" t="s">
        <v>131</v>
      </c>
    </row>
    <row r="231" s="1" customFormat="1" ht="16.5" customHeight="1">
      <c r="B231" s="36"/>
      <c r="C231" s="228" t="s">
        <v>548</v>
      </c>
      <c r="D231" s="228" t="s">
        <v>193</v>
      </c>
      <c r="E231" s="229" t="s">
        <v>549</v>
      </c>
      <c r="F231" s="230" t="s">
        <v>550</v>
      </c>
      <c r="G231" s="231" t="s">
        <v>196</v>
      </c>
      <c r="H231" s="232">
        <v>16</v>
      </c>
      <c r="I231" s="233"/>
      <c r="J231" s="234">
        <f>ROUND(I231*H231,2)</f>
        <v>0</v>
      </c>
      <c r="K231" s="230" t="s">
        <v>1</v>
      </c>
      <c r="L231" s="235"/>
      <c r="M231" s="236" t="s">
        <v>1</v>
      </c>
      <c r="N231" s="237" t="s">
        <v>39</v>
      </c>
      <c r="O231" s="77"/>
      <c r="P231" s="213">
        <f>O231*H231</f>
        <v>0</v>
      </c>
      <c r="Q231" s="213">
        <v>0.071999999999999995</v>
      </c>
      <c r="R231" s="213">
        <f>Q231*H231</f>
        <v>1.1519999999999999</v>
      </c>
      <c r="S231" s="213">
        <v>0</v>
      </c>
      <c r="T231" s="214">
        <f>S231*H231</f>
        <v>0</v>
      </c>
      <c r="AR231" s="15" t="s">
        <v>187</v>
      </c>
      <c r="AT231" s="15" t="s">
        <v>193</v>
      </c>
      <c r="AU231" s="15" t="s">
        <v>78</v>
      </c>
      <c r="AY231" s="15" t="s">
        <v>131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5" t="s">
        <v>76</v>
      </c>
      <c r="BK231" s="215">
        <f>ROUND(I231*H231,2)</f>
        <v>0</v>
      </c>
      <c r="BL231" s="15" t="s">
        <v>138</v>
      </c>
      <c r="BM231" s="15" t="s">
        <v>551</v>
      </c>
    </row>
    <row r="232" s="11" customFormat="1">
      <c r="B232" s="216"/>
      <c r="C232" s="217"/>
      <c r="D232" s="218" t="s">
        <v>140</v>
      </c>
      <c r="E232" s="219" t="s">
        <v>1</v>
      </c>
      <c r="F232" s="220" t="s">
        <v>552</v>
      </c>
      <c r="G232" s="217"/>
      <c r="H232" s="221">
        <v>16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1" t="s">
        <v>78</v>
      </c>
      <c r="AW232" s="11" t="s">
        <v>31</v>
      </c>
      <c r="AX232" s="11" t="s">
        <v>76</v>
      </c>
      <c r="AY232" s="227" t="s">
        <v>131</v>
      </c>
    </row>
    <row r="233" s="1" customFormat="1" ht="16.5" customHeight="1">
      <c r="B233" s="36"/>
      <c r="C233" s="228" t="s">
        <v>553</v>
      </c>
      <c r="D233" s="228" t="s">
        <v>193</v>
      </c>
      <c r="E233" s="229" t="s">
        <v>554</v>
      </c>
      <c r="F233" s="230" t="s">
        <v>555</v>
      </c>
      <c r="G233" s="231" t="s">
        <v>196</v>
      </c>
      <c r="H233" s="232">
        <v>252.80000000000001</v>
      </c>
      <c r="I233" s="233"/>
      <c r="J233" s="234">
        <f>ROUND(I233*H233,2)</f>
        <v>0</v>
      </c>
      <c r="K233" s="230" t="s">
        <v>1</v>
      </c>
      <c r="L233" s="235"/>
      <c r="M233" s="236" t="s">
        <v>1</v>
      </c>
      <c r="N233" s="237" t="s">
        <v>39</v>
      </c>
      <c r="O233" s="77"/>
      <c r="P233" s="213">
        <f>O233*H233</f>
        <v>0</v>
      </c>
      <c r="Q233" s="213">
        <v>0.085999999999999993</v>
      </c>
      <c r="R233" s="213">
        <f>Q233*H233</f>
        <v>21.7408</v>
      </c>
      <c r="S233" s="213">
        <v>0</v>
      </c>
      <c r="T233" s="214">
        <f>S233*H233</f>
        <v>0</v>
      </c>
      <c r="AR233" s="15" t="s">
        <v>187</v>
      </c>
      <c r="AT233" s="15" t="s">
        <v>193</v>
      </c>
      <c r="AU233" s="15" t="s">
        <v>78</v>
      </c>
      <c r="AY233" s="15" t="s">
        <v>131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5" t="s">
        <v>76</v>
      </c>
      <c r="BK233" s="215">
        <f>ROUND(I233*H233,2)</f>
        <v>0</v>
      </c>
      <c r="BL233" s="15" t="s">
        <v>138</v>
      </c>
      <c r="BM233" s="15" t="s">
        <v>556</v>
      </c>
    </row>
    <row r="234" s="11" customFormat="1">
      <c r="B234" s="216"/>
      <c r="C234" s="217"/>
      <c r="D234" s="218" t="s">
        <v>140</v>
      </c>
      <c r="E234" s="219" t="s">
        <v>1</v>
      </c>
      <c r="F234" s="220" t="s">
        <v>557</v>
      </c>
      <c r="G234" s="217"/>
      <c r="H234" s="221">
        <v>252.80000000000001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1" t="s">
        <v>78</v>
      </c>
      <c r="AW234" s="11" t="s">
        <v>31</v>
      </c>
      <c r="AX234" s="11" t="s">
        <v>76</v>
      </c>
      <c r="AY234" s="227" t="s">
        <v>131</v>
      </c>
    </row>
    <row r="235" s="1" customFormat="1" ht="22.5" customHeight="1">
      <c r="B235" s="36"/>
      <c r="C235" s="204" t="s">
        <v>558</v>
      </c>
      <c r="D235" s="204" t="s">
        <v>134</v>
      </c>
      <c r="E235" s="205" t="s">
        <v>559</v>
      </c>
      <c r="F235" s="206" t="s">
        <v>560</v>
      </c>
      <c r="G235" s="207" t="s">
        <v>137</v>
      </c>
      <c r="H235" s="208">
        <v>339.80000000000001</v>
      </c>
      <c r="I235" s="209"/>
      <c r="J235" s="210">
        <f>ROUND(I235*H235,2)</f>
        <v>0</v>
      </c>
      <c r="K235" s="206" t="s">
        <v>174</v>
      </c>
      <c r="L235" s="41"/>
      <c r="M235" s="211" t="s">
        <v>1</v>
      </c>
      <c r="N235" s="212" t="s">
        <v>39</v>
      </c>
      <c r="O235" s="77"/>
      <c r="P235" s="213">
        <f>O235*H235</f>
        <v>0</v>
      </c>
      <c r="Q235" s="213">
        <v>0.1295</v>
      </c>
      <c r="R235" s="213">
        <f>Q235*H235</f>
        <v>44.004100000000001</v>
      </c>
      <c r="S235" s="213">
        <v>0</v>
      </c>
      <c r="T235" s="214">
        <f>S235*H235</f>
        <v>0</v>
      </c>
      <c r="AR235" s="15" t="s">
        <v>138</v>
      </c>
      <c r="AT235" s="15" t="s">
        <v>134</v>
      </c>
      <c r="AU235" s="15" t="s">
        <v>78</v>
      </c>
      <c r="AY235" s="15" t="s">
        <v>131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5" t="s">
        <v>76</v>
      </c>
      <c r="BK235" s="215">
        <f>ROUND(I235*H235,2)</f>
        <v>0</v>
      </c>
      <c r="BL235" s="15" t="s">
        <v>138</v>
      </c>
      <c r="BM235" s="15" t="s">
        <v>561</v>
      </c>
    </row>
    <row r="236" s="11" customFormat="1">
      <c r="B236" s="216"/>
      <c r="C236" s="217"/>
      <c r="D236" s="218" t="s">
        <v>140</v>
      </c>
      <c r="E236" s="219" t="s">
        <v>1</v>
      </c>
      <c r="F236" s="220" t="s">
        <v>562</v>
      </c>
      <c r="G236" s="217"/>
      <c r="H236" s="221">
        <v>339.80000000000001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1" t="s">
        <v>78</v>
      </c>
      <c r="AW236" s="11" t="s">
        <v>31</v>
      </c>
      <c r="AX236" s="11" t="s">
        <v>76</v>
      </c>
      <c r="AY236" s="227" t="s">
        <v>131</v>
      </c>
    </row>
    <row r="237" s="1" customFormat="1" ht="22.5" customHeight="1">
      <c r="B237" s="36"/>
      <c r="C237" s="228" t="s">
        <v>563</v>
      </c>
      <c r="D237" s="228" t="s">
        <v>193</v>
      </c>
      <c r="E237" s="229" t="s">
        <v>564</v>
      </c>
      <c r="F237" s="230" t="s">
        <v>565</v>
      </c>
      <c r="G237" s="231" t="s">
        <v>137</v>
      </c>
      <c r="H237" s="232">
        <v>679.60000000000002</v>
      </c>
      <c r="I237" s="233"/>
      <c r="J237" s="234">
        <f>ROUND(I237*H237,2)</f>
        <v>0</v>
      </c>
      <c r="K237" s="230" t="s">
        <v>1</v>
      </c>
      <c r="L237" s="235"/>
      <c r="M237" s="236" t="s">
        <v>1</v>
      </c>
      <c r="N237" s="237" t="s">
        <v>39</v>
      </c>
      <c r="O237" s="77"/>
      <c r="P237" s="213">
        <f>O237*H237</f>
        <v>0</v>
      </c>
      <c r="Q237" s="213">
        <v>0.024</v>
      </c>
      <c r="R237" s="213">
        <f>Q237*H237</f>
        <v>16.310400000000001</v>
      </c>
      <c r="S237" s="213">
        <v>0</v>
      </c>
      <c r="T237" s="214">
        <f>S237*H237</f>
        <v>0</v>
      </c>
      <c r="AR237" s="15" t="s">
        <v>187</v>
      </c>
      <c r="AT237" s="15" t="s">
        <v>193</v>
      </c>
      <c r="AU237" s="15" t="s">
        <v>78</v>
      </c>
      <c r="AY237" s="15" t="s">
        <v>131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5" t="s">
        <v>76</v>
      </c>
      <c r="BK237" s="215">
        <f>ROUND(I237*H237,2)</f>
        <v>0</v>
      </c>
      <c r="BL237" s="15" t="s">
        <v>138</v>
      </c>
      <c r="BM237" s="15" t="s">
        <v>566</v>
      </c>
    </row>
    <row r="238" s="11" customFormat="1">
      <c r="B238" s="216"/>
      <c r="C238" s="217"/>
      <c r="D238" s="218" t="s">
        <v>140</v>
      </c>
      <c r="E238" s="219" t="s">
        <v>1</v>
      </c>
      <c r="F238" s="220" t="s">
        <v>567</v>
      </c>
      <c r="G238" s="217"/>
      <c r="H238" s="221">
        <v>679.60000000000002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140</v>
      </c>
      <c r="AU238" s="227" t="s">
        <v>78</v>
      </c>
      <c r="AV238" s="11" t="s">
        <v>78</v>
      </c>
      <c r="AW238" s="11" t="s">
        <v>31</v>
      </c>
      <c r="AX238" s="11" t="s">
        <v>76</v>
      </c>
      <c r="AY238" s="227" t="s">
        <v>131</v>
      </c>
    </row>
    <row r="239" s="1" customFormat="1" ht="22.5" customHeight="1">
      <c r="B239" s="36"/>
      <c r="C239" s="204" t="s">
        <v>568</v>
      </c>
      <c r="D239" s="204" t="s">
        <v>134</v>
      </c>
      <c r="E239" s="205" t="s">
        <v>569</v>
      </c>
      <c r="F239" s="206" t="s">
        <v>570</v>
      </c>
      <c r="G239" s="207" t="s">
        <v>137</v>
      </c>
      <c r="H239" s="208">
        <v>343.19999999999999</v>
      </c>
      <c r="I239" s="209"/>
      <c r="J239" s="210">
        <f>ROUND(I239*H239,2)</f>
        <v>0</v>
      </c>
      <c r="K239" s="206" t="s">
        <v>174</v>
      </c>
      <c r="L239" s="41"/>
      <c r="M239" s="211" t="s">
        <v>1</v>
      </c>
      <c r="N239" s="212" t="s">
        <v>39</v>
      </c>
      <c r="O239" s="77"/>
      <c r="P239" s="213">
        <f>O239*H239</f>
        <v>0</v>
      </c>
      <c r="Q239" s="213">
        <v>5.0000000000000002E-05</v>
      </c>
      <c r="R239" s="213">
        <f>Q239*H239</f>
        <v>0.017160000000000002</v>
      </c>
      <c r="S239" s="213">
        <v>0</v>
      </c>
      <c r="T239" s="214">
        <f>S239*H239</f>
        <v>0</v>
      </c>
      <c r="AR239" s="15" t="s">
        <v>138</v>
      </c>
      <c r="AT239" s="15" t="s">
        <v>134</v>
      </c>
      <c r="AU239" s="15" t="s">
        <v>78</v>
      </c>
      <c r="AY239" s="15" t="s">
        <v>131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5" t="s">
        <v>76</v>
      </c>
      <c r="BK239" s="215">
        <f>ROUND(I239*H239,2)</f>
        <v>0</v>
      </c>
      <c r="BL239" s="15" t="s">
        <v>138</v>
      </c>
      <c r="BM239" s="15" t="s">
        <v>571</v>
      </c>
    </row>
    <row r="240" s="11" customFormat="1">
      <c r="B240" s="216"/>
      <c r="C240" s="217"/>
      <c r="D240" s="218" t="s">
        <v>140</v>
      </c>
      <c r="E240" s="219" t="s">
        <v>1</v>
      </c>
      <c r="F240" s="220" t="s">
        <v>572</v>
      </c>
      <c r="G240" s="217"/>
      <c r="H240" s="221">
        <v>343.19999999999999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140</v>
      </c>
      <c r="AU240" s="227" t="s">
        <v>78</v>
      </c>
      <c r="AV240" s="11" t="s">
        <v>78</v>
      </c>
      <c r="AW240" s="11" t="s">
        <v>31</v>
      </c>
      <c r="AX240" s="11" t="s">
        <v>76</v>
      </c>
      <c r="AY240" s="227" t="s">
        <v>131</v>
      </c>
    </row>
    <row r="241" s="1" customFormat="1" ht="16.5" customHeight="1">
      <c r="B241" s="36"/>
      <c r="C241" s="204" t="s">
        <v>573</v>
      </c>
      <c r="D241" s="204" t="s">
        <v>134</v>
      </c>
      <c r="E241" s="205" t="s">
        <v>574</v>
      </c>
      <c r="F241" s="206" t="s">
        <v>575</v>
      </c>
      <c r="G241" s="207" t="s">
        <v>137</v>
      </c>
      <c r="H241" s="208">
        <v>341.19999999999999</v>
      </c>
      <c r="I241" s="209"/>
      <c r="J241" s="210">
        <f>ROUND(I241*H241,2)</f>
        <v>0</v>
      </c>
      <c r="K241" s="206" t="s">
        <v>174</v>
      </c>
      <c r="L241" s="41"/>
      <c r="M241" s="211" t="s">
        <v>1</v>
      </c>
      <c r="N241" s="212" t="s">
        <v>39</v>
      </c>
      <c r="O241" s="7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AR241" s="15" t="s">
        <v>138</v>
      </c>
      <c r="AT241" s="15" t="s">
        <v>134</v>
      </c>
      <c r="AU241" s="15" t="s">
        <v>78</v>
      </c>
      <c r="AY241" s="15" t="s">
        <v>131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5" t="s">
        <v>76</v>
      </c>
      <c r="BK241" s="215">
        <f>ROUND(I241*H241,2)</f>
        <v>0</v>
      </c>
      <c r="BL241" s="15" t="s">
        <v>138</v>
      </c>
      <c r="BM241" s="15" t="s">
        <v>576</v>
      </c>
    </row>
    <row r="242" s="11" customFormat="1">
      <c r="B242" s="216"/>
      <c r="C242" s="217"/>
      <c r="D242" s="218" t="s">
        <v>140</v>
      </c>
      <c r="E242" s="219" t="s">
        <v>1</v>
      </c>
      <c r="F242" s="220" t="s">
        <v>577</v>
      </c>
      <c r="G242" s="217"/>
      <c r="H242" s="221">
        <v>341.19999999999999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140</v>
      </c>
      <c r="AU242" s="227" t="s">
        <v>78</v>
      </c>
      <c r="AV242" s="11" t="s">
        <v>78</v>
      </c>
      <c r="AW242" s="11" t="s">
        <v>31</v>
      </c>
      <c r="AX242" s="11" t="s">
        <v>76</v>
      </c>
      <c r="AY242" s="227" t="s">
        <v>131</v>
      </c>
    </row>
    <row r="243" s="1" customFormat="1" ht="16.5" customHeight="1">
      <c r="B243" s="36"/>
      <c r="C243" s="204" t="s">
        <v>578</v>
      </c>
      <c r="D243" s="204" t="s">
        <v>134</v>
      </c>
      <c r="E243" s="205" t="s">
        <v>579</v>
      </c>
      <c r="F243" s="206" t="s">
        <v>580</v>
      </c>
      <c r="G243" s="207" t="s">
        <v>137</v>
      </c>
      <c r="H243" s="208">
        <v>5.5</v>
      </c>
      <c r="I243" s="209"/>
      <c r="J243" s="210">
        <f>ROUND(I243*H243,2)</f>
        <v>0</v>
      </c>
      <c r="K243" s="206" t="s">
        <v>151</v>
      </c>
      <c r="L243" s="41"/>
      <c r="M243" s="211" t="s">
        <v>1</v>
      </c>
      <c r="N243" s="212" t="s">
        <v>39</v>
      </c>
      <c r="O243" s="77"/>
      <c r="P243" s="213">
        <f>O243*H243</f>
        <v>0</v>
      </c>
      <c r="Q243" s="213">
        <v>0.29221000000000003</v>
      </c>
      <c r="R243" s="213">
        <f>Q243*H243</f>
        <v>1.6071550000000001</v>
      </c>
      <c r="S243" s="213">
        <v>0</v>
      </c>
      <c r="T243" s="214">
        <f>S243*H243</f>
        <v>0</v>
      </c>
      <c r="AR243" s="15" t="s">
        <v>138</v>
      </c>
      <c r="AT243" s="15" t="s">
        <v>134</v>
      </c>
      <c r="AU243" s="15" t="s">
        <v>78</v>
      </c>
      <c r="AY243" s="15" t="s">
        <v>131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5" t="s">
        <v>76</v>
      </c>
      <c r="BK243" s="215">
        <f>ROUND(I243*H243,2)</f>
        <v>0</v>
      </c>
      <c r="BL243" s="15" t="s">
        <v>138</v>
      </c>
      <c r="BM243" s="15" t="s">
        <v>581</v>
      </c>
    </row>
    <row r="244" s="1" customFormat="1" ht="16.5" customHeight="1">
      <c r="B244" s="36"/>
      <c r="C244" s="228" t="s">
        <v>582</v>
      </c>
      <c r="D244" s="228" t="s">
        <v>193</v>
      </c>
      <c r="E244" s="229" t="s">
        <v>583</v>
      </c>
      <c r="F244" s="230" t="s">
        <v>584</v>
      </c>
      <c r="G244" s="231" t="s">
        <v>196</v>
      </c>
      <c r="H244" s="232">
        <v>2</v>
      </c>
      <c r="I244" s="233"/>
      <c r="J244" s="234">
        <f>ROUND(I244*H244,2)</f>
        <v>0</v>
      </c>
      <c r="K244" s="230" t="s">
        <v>151</v>
      </c>
      <c r="L244" s="235"/>
      <c r="M244" s="236" t="s">
        <v>1</v>
      </c>
      <c r="N244" s="237" t="s">
        <v>39</v>
      </c>
      <c r="O244" s="77"/>
      <c r="P244" s="213">
        <f>O244*H244</f>
        <v>0</v>
      </c>
      <c r="Q244" s="213">
        <v>0.0013500000000000001</v>
      </c>
      <c r="R244" s="213">
        <f>Q244*H244</f>
        <v>0.0027000000000000001</v>
      </c>
      <c r="S244" s="213">
        <v>0</v>
      </c>
      <c r="T244" s="214">
        <f>S244*H244</f>
        <v>0</v>
      </c>
      <c r="AR244" s="15" t="s">
        <v>187</v>
      </c>
      <c r="AT244" s="15" t="s">
        <v>193</v>
      </c>
      <c r="AU244" s="15" t="s">
        <v>78</v>
      </c>
      <c r="AY244" s="15" t="s">
        <v>131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76</v>
      </c>
      <c r="BK244" s="215">
        <f>ROUND(I244*H244,2)</f>
        <v>0</v>
      </c>
      <c r="BL244" s="15" t="s">
        <v>138</v>
      </c>
      <c r="BM244" s="15" t="s">
        <v>585</v>
      </c>
    </row>
    <row r="245" s="1" customFormat="1" ht="16.5" customHeight="1">
      <c r="B245" s="36"/>
      <c r="C245" s="228" t="s">
        <v>586</v>
      </c>
      <c r="D245" s="228" t="s">
        <v>193</v>
      </c>
      <c r="E245" s="229" t="s">
        <v>587</v>
      </c>
      <c r="F245" s="230" t="s">
        <v>588</v>
      </c>
      <c r="G245" s="231" t="s">
        <v>196</v>
      </c>
      <c r="H245" s="232">
        <v>1</v>
      </c>
      <c r="I245" s="233"/>
      <c r="J245" s="234">
        <f>ROUND(I245*H245,2)</f>
        <v>0</v>
      </c>
      <c r="K245" s="230" t="s">
        <v>1</v>
      </c>
      <c r="L245" s="235"/>
      <c r="M245" s="236" t="s">
        <v>1</v>
      </c>
      <c r="N245" s="237" t="s">
        <v>39</v>
      </c>
      <c r="O245" s="77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AR245" s="15" t="s">
        <v>187</v>
      </c>
      <c r="AT245" s="15" t="s">
        <v>193</v>
      </c>
      <c r="AU245" s="15" t="s">
        <v>78</v>
      </c>
      <c r="AY245" s="15" t="s">
        <v>131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5" t="s">
        <v>76</v>
      </c>
      <c r="BK245" s="215">
        <f>ROUND(I245*H245,2)</f>
        <v>0</v>
      </c>
      <c r="BL245" s="15" t="s">
        <v>138</v>
      </c>
      <c r="BM245" s="15" t="s">
        <v>589</v>
      </c>
    </row>
    <row r="246" s="1" customFormat="1" ht="16.5" customHeight="1">
      <c r="B246" s="36"/>
      <c r="C246" s="228" t="s">
        <v>590</v>
      </c>
      <c r="D246" s="228" t="s">
        <v>193</v>
      </c>
      <c r="E246" s="229" t="s">
        <v>591</v>
      </c>
      <c r="F246" s="230" t="s">
        <v>592</v>
      </c>
      <c r="G246" s="231" t="s">
        <v>196</v>
      </c>
      <c r="H246" s="232">
        <v>5</v>
      </c>
      <c r="I246" s="233"/>
      <c r="J246" s="234">
        <f>ROUND(I246*H246,2)</f>
        <v>0</v>
      </c>
      <c r="K246" s="230" t="s">
        <v>1</v>
      </c>
      <c r="L246" s="235"/>
      <c r="M246" s="236" t="s">
        <v>1</v>
      </c>
      <c r="N246" s="237" t="s">
        <v>39</v>
      </c>
      <c r="O246" s="77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AR246" s="15" t="s">
        <v>187</v>
      </c>
      <c r="AT246" s="15" t="s">
        <v>193</v>
      </c>
      <c r="AU246" s="15" t="s">
        <v>78</v>
      </c>
      <c r="AY246" s="15" t="s">
        <v>131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5" t="s">
        <v>76</v>
      </c>
      <c r="BK246" s="215">
        <f>ROUND(I246*H246,2)</f>
        <v>0</v>
      </c>
      <c r="BL246" s="15" t="s">
        <v>138</v>
      </c>
      <c r="BM246" s="15" t="s">
        <v>593</v>
      </c>
    </row>
    <row r="247" s="1" customFormat="1" ht="16.5" customHeight="1">
      <c r="B247" s="36"/>
      <c r="C247" s="228" t="s">
        <v>594</v>
      </c>
      <c r="D247" s="228" t="s">
        <v>193</v>
      </c>
      <c r="E247" s="229" t="s">
        <v>595</v>
      </c>
      <c r="F247" s="230" t="s">
        <v>596</v>
      </c>
      <c r="G247" s="231" t="s">
        <v>137</v>
      </c>
      <c r="H247" s="232">
        <v>5</v>
      </c>
      <c r="I247" s="233"/>
      <c r="J247" s="234">
        <f>ROUND(I247*H247,2)</f>
        <v>0</v>
      </c>
      <c r="K247" s="230" t="s">
        <v>151</v>
      </c>
      <c r="L247" s="235"/>
      <c r="M247" s="236" t="s">
        <v>1</v>
      </c>
      <c r="N247" s="237" t="s">
        <v>39</v>
      </c>
      <c r="O247" s="77"/>
      <c r="P247" s="213">
        <f>O247*H247</f>
        <v>0</v>
      </c>
      <c r="Q247" s="213">
        <v>0.0041999999999999997</v>
      </c>
      <c r="R247" s="213">
        <f>Q247*H247</f>
        <v>0.020999999999999998</v>
      </c>
      <c r="S247" s="213">
        <v>0</v>
      </c>
      <c r="T247" s="214">
        <f>S247*H247</f>
        <v>0</v>
      </c>
      <c r="AR247" s="15" t="s">
        <v>187</v>
      </c>
      <c r="AT247" s="15" t="s">
        <v>193</v>
      </c>
      <c r="AU247" s="15" t="s">
        <v>78</v>
      </c>
      <c r="AY247" s="15" t="s">
        <v>131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5" t="s">
        <v>76</v>
      </c>
      <c r="BK247" s="215">
        <f>ROUND(I247*H247,2)</f>
        <v>0</v>
      </c>
      <c r="BL247" s="15" t="s">
        <v>138</v>
      </c>
      <c r="BM247" s="15" t="s">
        <v>597</v>
      </c>
    </row>
    <row r="248" s="1" customFormat="1" ht="16.5" customHeight="1">
      <c r="B248" s="36"/>
      <c r="C248" s="228" t="s">
        <v>598</v>
      </c>
      <c r="D248" s="228" t="s">
        <v>193</v>
      </c>
      <c r="E248" s="229" t="s">
        <v>599</v>
      </c>
      <c r="F248" s="230" t="s">
        <v>600</v>
      </c>
      <c r="G248" s="231" t="s">
        <v>137</v>
      </c>
      <c r="H248" s="232">
        <v>1</v>
      </c>
      <c r="I248" s="233"/>
      <c r="J248" s="234">
        <f>ROUND(I248*H248,2)</f>
        <v>0</v>
      </c>
      <c r="K248" s="230" t="s">
        <v>151</v>
      </c>
      <c r="L248" s="235"/>
      <c r="M248" s="236" t="s">
        <v>1</v>
      </c>
      <c r="N248" s="237" t="s">
        <v>39</v>
      </c>
      <c r="O248" s="77"/>
      <c r="P248" s="213">
        <f>O248*H248</f>
        <v>0</v>
      </c>
      <c r="Q248" s="213">
        <v>0.0074000000000000003</v>
      </c>
      <c r="R248" s="213">
        <f>Q248*H248</f>
        <v>0.0074000000000000003</v>
      </c>
      <c r="S248" s="213">
        <v>0</v>
      </c>
      <c r="T248" s="214">
        <f>S248*H248</f>
        <v>0</v>
      </c>
      <c r="AR248" s="15" t="s">
        <v>187</v>
      </c>
      <c r="AT248" s="15" t="s">
        <v>193</v>
      </c>
      <c r="AU248" s="15" t="s">
        <v>78</v>
      </c>
      <c r="AY248" s="15" t="s">
        <v>131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5" t="s">
        <v>76</v>
      </c>
      <c r="BK248" s="215">
        <f>ROUND(I248*H248,2)</f>
        <v>0</v>
      </c>
      <c r="BL248" s="15" t="s">
        <v>138</v>
      </c>
      <c r="BM248" s="15" t="s">
        <v>601</v>
      </c>
    </row>
    <row r="249" s="10" customFormat="1" ht="22.8" customHeight="1">
      <c r="B249" s="188"/>
      <c r="C249" s="189"/>
      <c r="D249" s="190" t="s">
        <v>67</v>
      </c>
      <c r="E249" s="202" t="s">
        <v>602</v>
      </c>
      <c r="F249" s="202" t="s">
        <v>603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SUM(P250:P265)</f>
        <v>0</v>
      </c>
      <c r="Q249" s="196"/>
      <c r="R249" s="197">
        <f>SUM(R250:R265)</f>
        <v>0</v>
      </c>
      <c r="S249" s="196"/>
      <c r="T249" s="198">
        <f>SUM(T250:T265)</f>
        <v>0</v>
      </c>
      <c r="AR249" s="199" t="s">
        <v>76</v>
      </c>
      <c r="AT249" s="200" t="s">
        <v>67</v>
      </c>
      <c r="AU249" s="200" t="s">
        <v>76</v>
      </c>
      <c r="AY249" s="199" t="s">
        <v>131</v>
      </c>
      <c r="BK249" s="201">
        <f>SUM(BK250:BK265)</f>
        <v>0</v>
      </c>
    </row>
    <row r="250" s="1" customFormat="1" ht="16.5" customHeight="1">
      <c r="B250" s="36"/>
      <c r="C250" s="204" t="s">
        <v>604</v>
      </c>
      <c r="D250" s="204" t="s">
        <v>134</v>
      </c>
      <c r="E250" s="205" t="s">
        <v>605</v>
      </c>
      <c r="F250" s="206" t="s">
        <v>606</v>
      </c>
      <c r="G250" s="207" t="s">
        <v>262</v>
      </c>
      <c r="H250" s="208">
        <v>94.561999999999998</v>
      </c>
      <c r="I250" s="209"/>
      <c r="J250" s="210">
        <f>ROUND(I250*H250,2)</f>
        <v>0</v>
      </c>
      <c r="K250" s="206" t="s">
        <v>174</v>
      </c>
      <c r="L250" s="41"/>
      <c r="M250" s="211" t="s">
        <v>1</v>
      </c>
      <c r="N250" s="212" t="s">
        <v>39</v>
      </c>
      <c r="O250" s="77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15" t="s">
        <v>138</v>
      </c>
      <c r="AT250" s="15" t="s">
        <v>134</v>
      </c>
      <c r="AU250" s="15" t="s">
        <v>78</v>
      </c>
      <c r="AY250" s="15" t="s">
        <v>131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5" t="s">
        <v>76</v>
      </c>
      <c r="BK250" s="215">
        <f>ROUND(I250*H250,2)</f>
        <v>0</v>
      </c>
      <c r="BL250" s="15" t="s">
        <v>138</v>
      </c>
      <c r="BM250" s="15" t="s">
        <v>607</v>
      </c>
    </row>
    <row r="251" s="11" customFormat="1">
      <c r="B251" s="216"/>
      <c r="C251" s="217"/>
      <c r="D251" s="218" t="s">
        <v>140</v>
      </c>
      <c r="E251" s="219" t="s">
        <v>1</v>
      </c>
      <c r="F251" s="220" t="s">
        <v>608</v>
      </c>
      <c r="G251" s="217"/>
      <c r="H251" s="221">
        <v>94.561999999999998</v>
      </c>
      <c r="I251" s="222"/>
      <c r="J251" s="217"/>
      <c r="K251" s="217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140</v>
      </c>
      <c r="AU251" s="227" t="s">
        <v>78</v>
      </c>
      <c r="AV251" s="11" t="s">
        <v>78</v>
      </c>
      <c r="AW251" s="11" t="s">
        <v>31</v>
      </c>
      <c r="AX251" s="11" t="s">
        <v>76</v>
      </c>
      <c r="AY251" s="227" t="s">
        <v>131</v>
      </c>
    </row>
    <row r="252" s="1" customFormat="1" ht="22.5" customHeight="1">
      <c r="B252" s="36"/>
      <c r="C252" s="204" t="s">
        <v>609</v>
      </c>
      <c r="D252" s="204" t="s">
        <v>134</v>
      </c>
      <c r="E252" s="205" t="s">
        <v>610</v>
      </c>
      <c r="F252" s="206" t="s">
        <v>611</v>
      </c>
      <c r="G252" s="207" t="s">
        <v>262</v>
      </c>
      <c r="H252" s="208">
        <v>2097.73</v>
      </c>
      <c r="I252" s="209"/>
      <c r="J252" s="210">
        <f>ROUND(I252*H252,2)</f>
        <v>0</v>
      </c>
      <c r="K252" s="206" t="s">
        <v>174</v>
      </c>
      <c r="L252" s="41"/>
      <c r="M252" s="211" t="s">
        <v>1</v>
      </c>
      <c r="N252" s="212" t="s">
        <v>39</v>
      </c>
      <c r="O252" s="77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15" t="s">
        <v>138</v>
      </c>
      <c r="AT252" s="15" t="s">
        <v>134</v>
      </c>
      <c r="AU252" s="15" t="s">
        <v>78</v>
      </c>
      <c r="AY252" s="15" t="s">
        <v>131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5" t="s">
        <v>76</v>
      </c>
      <c r="BK252" s="215">
        <f>ROUND(I252*H252,2)</f>
        <v>0</v>
      </c>
      <c r="BL252" s="15" t="s">
        <v>138</v>
      </c>
      <c r="BM252" s="15" t="s">
        <v>612</v>
      </c>
    </row>
    <row r="253" s="11" customFormat="1">
      <c r="B253" s="216"/>
      <c r="C253" s="217"/>
      <c r="D253" s="218" t="s">
        <v>140</v>
      </c>
      <c r="E253" s="219" t="s">
        <v>1</v>
      </c>
      <c r="F253" s="220" t="s">
        <v>613</v>
      </c>
      <c r="G253" s="217"/>
      <c r="H253" s="221">
        <v>2097.73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140</v>
      </c>
      <c r="AU253" s="227" t="s">
        <v>78</v>
      </c>
      <c r="AV253" s="11" t="s">
        <v>78</v>
      </c>
      <c r="AW253" s="11" t="s">
        <v>31</v>
      </c>
      <c r="AX253" s="11" t="s">
        <v>76</v>
      </c>
      <c r="AY253" s="227" t="s">
        <v>131</v>
      </c>
    </row>
    <row r="254" s="1" customFormat="1" ht="16.5" customHeight="1">
      <c r="B254" s="36"/>
      <c r="C254" s="204" t="s">
        <v>614</v>
      </c>
      <c r="D254" s="204" t="s">
        <v>134</v>
      </c>
      <c r="E254" s="205" t="s">
        <v>615</v>
      </c>
      <c r="F254" s="206" t="s">
        <v>616</v>
      </c>
      <c r="G254" s="207" t="s">
        <v>262</v>
      </c>
      <c r="H254" s="208">
        <v>83.174000000000007</v>
      </c>
      <c r="I254" s="209"/>
      <c r="J254" s="210">
        <f>ROUND(I254*H254,2)</f>
        <v>0</v>
      </c>
      <c r="K254" s="206" t="s">
        <v>174</v>
      </c>
      <c r="L254" s="41"/>
      <c r="M254" s="211" t="s">
        <v>1</v>
      </c>
      <c r="N254" s="212" t="s">
        <v>39</v>
      </c>
      <c r="O254" s="77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15" t="s">
        <v>138</v>
      </c>
      <c r="AT254" s="15" t="s">
        <v>134</v>
      </c>
      <c r="AU254" s="15" t="s">
        <v>78</v>
      </c>
      <c r="AY254" s="15" t="s">
        <v>131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5" t="s">
        <v>76</v>
      </c>
      <c r="BK254" s="215">
        <f>ROUND(I254*H254,2)</f>
        <v>0</v>
      </c>
      <c r="BL254" s="15" t="s">
        <v>138</v>
      </c>
      <c r="BM254" s="15" t="s">
        <v>617</v>
      </c>
    </row>
    <row r="255" s="11" customFormat="1">
      <c r="B255" s="216"/>
      <c r="C255" s="217"/>
      <c r="D255" s="218" t="s">
        <v>140</v>
      </c>
      <c r="E255" s="219" t="s">
        <v>1</v>
      </c>
      <c r="F255" s="220" t="s">
        <v>618</v>
      </c>
      <c r="G255" s="217"/>
      <c r="H255" s="221">
        <v>83.174000000000007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140</v>
      </c>
      <c r="AU255" s="227" t="s">
        <v>78</v>
      </c>
      <c r="AV255" s="11" t="s">
        <v>78</v>
      </c>
      <c r="AW255" s="11" t="s">
        <v>31</v>
      </c>
      <c r="AX255" s="11" t="s">
        <v>76</v>
      </c>
      <c r="AY255" s="227" t="s">
        <v>131</v>
      </c>
    </row>
    <row r="256" s="1" customFormat="1" ht="22.5" customHeight="1">
      <c r="B256" s="36"/>
      <c r="C256" s="204" t="s">
        <v>619</v>
      </c>
      <c r="D256" s="204" t="s">
        <v>134</v>
      </c>
      <c r="E256" s="205" t="s">
        <v>620</v>
      </c>
      <c r="F256" s="206" t="s">
        <v>611</v>
      </c>
      <c r="G256" s="207" t="s">
        <v>262</v>
      </c>
      <c r="H256" s="208">
        <v>1829.828</v>
      </c>
      <c r="I256" s="209"/>
      <c r="J256" s="210">
        <f>ROUND(I256*H256,2)</f>
        <v>0</v>
      </c>
      <c r="K256" s="206" t="s">
        <v>174</v>
      </c>
      <c r="L256" s="41"/>
      <c r="M256" s="211" t="s">
        <v>1</v>
      </c>
      <c r="N256" s="212" t="s">
        <v>39</v>
      </c>
      <c r="O256" s="77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15" t="s">
        <v>138</v>
      </c>
      <c r="AT256" s="15" t="s">
        <v>134</v>
      </c>
      <c r="AU256" s="15" t="s">
        <v>78</v>
      </c>
      <c r="AY256" s="15" t="s">
        <v>131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5" t="s">
        <v>76</v>
      </c>
      <c r="BK256" s="215">
        <f>ROUND(I256*H256,2)</f>
        <v>0</v>
      </c>
      <c r="BL256" s="15" t="s">
        <v>138</v>
      </c>
      <c r="BM256" s="15" t="s">
        <v>621</v>
      </c>
    </row>
    <row r="257" s="11" customFormat="1">
      <c r="B257" s="216"/>
      <c r="C257" s="217"/>
      <c r="D257" s="218" t="s">
        <v>140</v>
      </c>
      <c r="E257" s="219" t="s">
        <v>1</v>
      </c>
      <c r="F257" s="220" t="s">
        <v>622</v>
      </c>
      <c r="G257" s="217"/>
      <c r="H257" s="221">
        <v>1829.828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140</v>
      </c>
      <c r="AU257" s="227" t="s">
        <v>78</v>
      </c>
      <c r="AV257" s="11" t="s">
        <v>78</v>
      </c>
      <c r="AW257" s="11" t="s">
        <v>31</v>
      </c>
      <c r="AX257" s="11" t="s">
        <v>76</v>
      </c>
      <c r="AY257" s="227" t="s">
        <v>131</v>
      </c>
    </row>
    <row r="258" s="1" customFormat="1" ht="16.5" customHeight="1">
      <c r="B258" s="36"/>
      <c r="C258" s="204" t="s">
        <v>623</v>
      </c>
      <c r="D258" s="204" t="s">
        <v>134</v>
      </c>
      <c r="E258" s="205" t="s">
        <v>624</v>
      </c>
      <c r="F258" s="206" t="s">
        <v>625</v>
      </c>
      <c r="G258" s="207" t="s">
        <v>262</v>
      </c>
      <c r="H258" s="208">
        <v>22.879000000000001</v>
      </c>
      <c r="I258" s="209"/>
      <c r="J258" s="210">
        <f>ROUND(I258*H258,2)</f>
        <v>0</v>
      </c>
      <c r="K258" s="206" t="s">
        <v>174</v>
      </c>
      <c r="L258" s="41"/>
      <c r="M258" s="211" t="s">
        <v>1</v>
      </c>
      <c r="N258" s="212" t="s">
        <v>39</v>
      </c>
      <c r="O258" s="77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AR258" s="15" t="s">
        <v>138</v>
      </c>
      <c r="AT258" s="15" t="s">
        <v>134</v>
      </c>
      <c r="AU258" s="15" t="s">
        <v>78</v>
      </c>
      <c r="AY258" s="15" t="s">
        <v>131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5" t="s">
        <v>76</v>
      </c>
      <c r="BK258" s="215">
        <f>ROUND(I258*H258,2)</f>
        <v>0</v>
      </c>
      <c r="BL258" s="15" t="s">
        <v>138</v>
      </c>
      <c r="BM258" s="15" t="s">
        <v>626</v>
      </c>
    </row>
    <row r="259" s="11" customFormat="1">
      <c r="B259" s="216"/>
      <c r="C259" s="217"/>
      <c r="D259" s="218" t="s">
        <v>140</v>
      </c>
      <c r="E259" s="219" t="s">
        <v>1</v>
      </c>
      <c r="F259" s="220" t="s">
        <v>627</v>
      </c>
      <c r="G259" s="217"/>
      <c r="H259" s="221">
        <v>22.879000000000001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140</v>
      </c>
      <c r="AU259" s="227" t="s">
        <v>78</v>
      </c>
      <c r="AV259" s="11" t="s">
        <v>78</v>
      </c>
      <c r="AW259" s="11" t="s">
        <v>31</v>
      </c>
      <c r="AX259" s="11" t="s">
        <v>76</v>
      </c>
      <c r="AY259" s="227" t="s">
        <v>131</v>
      </c>
    </row>
    <row r="260" s="1" customFormat="1" ht="16.5" customHeight="1">
      <c r="B260" s="36"/>
      <c r="C260" s="204" t="s">
        <v>628</v>
      </c>
      <c r="D260" s="204" t="s">
        <v>134</v>
      </c>
      <c r="E260" s="205" t="s">
        <v>629</v>
      </c>
      <c r="F260" s="206" t="s">
        <v>630</v>
      </c>
      <c r="G260" s="207" t="s">
        <v>262</v>
      </c>
      <c r="H260" s="208">
        <v>60.295000000000002</v>
      </c>
      <c r="I260" s="209"/>
      <c r="J260" s="210">
        <f>ROUND(I260*H260,2)</f>
        <v>0</v>
      </c>
      <c r="K260" s="206" t="s">
        <v>174</v>
      </c>
      <c r="L260" s="41"/>
      <c r="M260" s="211" t="s">
        <v>1</v>
      </c>
      <c r="N260" s="212" t="s">
        <v>39</v>
      </c>
      <c r="O260" s="77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15" t="s">
        <v>138</v>
      </c>
      <c r="AT260" s="15" t="s">
        <v>134</v>
      </c>
      <c r="AU260" s="15" t="s">
        <v>78</v>
      </c>
      <c r="AY260" s="15" t="s">
        <v>131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5" t="s">
        <v>76</v>
      </c>
      <c r="BK260" s="215">
        <f>ROUND(I260*H260,2)</f>
        <v>0</v>
      </c>
      <c r="BL260" s="15" t="s">
        <v>138</v>
      </c>
      <c r="BM260" s="15" t="s">
        <v>631</v>
      </c>
    </row>
    <row r="261" s="11" customFormat="1">
      <c r="B261" s="216"/>
      <c r="C261" s="217"/>
      <c r="D261" s="218" t="s">
        <v>140</v>
      </c>
      <c r="E261" s="219" t="s">
        <v>1</v>
      </c>
      <c r="F261" s="220" t="s">
        <v>632</v>
      </c>
      <c r="G261" s="217"/>
      <c r="H261" s="221">
        <v>60.295000000000002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78</v>
      </c>
      <c r="AV261" s="11" t="s">
        <v>78</v>
      </c>
      <c r="AW261" s="11" t="s">
        <v>31</v>
      </c>
      <c r="AX261" s="11" t="s">
        <v>76</v>
      </c>
      <c r="AY261" s="227" t="s">
        <v>131</v>
      </c>
    </row>
    <row r="262" s="1" customFormat="1" ht="16.5" customHeight="1">
      <c r="B262" s="36"/>
      <c r="C262" s="204" t="s">
        <v>633</v>
      </c>
      <c r="D262" s="204" t="s">
        <v>134</v>
      </c>
      <c r="E262" s="205" t="s">
        <v>634</v>
      </c>
      <c r="F262" s="206" t="s">
        <v>630</v>
      </c>
      <c r="G262" s="207" t="s">
        <v>262</v>
      </c>
      <c r="H262" s="208">
        <v>17.366</v>
      </c>
      <c r="I262" s="209"/>
      <c r="J262" s="210">
        <f>ROUND(I262*H262,2)</f>
        <v>0</v>
      </c>
      <c r="K262" s="206" t="s">
        <v>1</v>
      </c>
      <c r="L262" s="41"/>
      <c r="M262" s="211" t="s">
        <v>1</v>
      </c>
      <c r="N262" s="212" t="s">
        <v>39</v>
      </c>
      <c r="O262" s="77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AR262" s="15" t="s">
        <v>138</v>
      </c>
      <c r="AT262" s="15" t="s">
        <v>134</v>
      </c>
      <c r="AU262" s="15" t="s">
        <v>78</v>
      </c>
      <c r="AY262" s="15" t="s">
        <v>131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5" t="s">
        <v>76</v>
      </c>
      <c r="BK262" s="215">
        <f>ROUND(I262*H262,2)</f>
        <v>0</v>
      </c>
      <c r="BL262" s="15" t="s">
        <v>138</v>
      </c>
      <c r="BM262" s="15" t="s">
        <v>635</v>
      </c>
    </row>
    <row r="263" s="11" customFormat="1">
      <c r="B263" s="216"/>
      <c r="C263" s="217"/>
      <c r="D263" s="218" t="s">
        <v>140</v>
      </c>
      <c r="E263" s="219" t="s">
        <v>1</v>
      </c>
      <c r="F263" s="220" t="s">
        <v>636</v>
      </c>
      <c r="G263" s="217"/>
      <c r="H263" s="221">
        <v>17.366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140</v>
      </c>
      <c r="AU263" s="227" t="s">
        <v>78</v>
      </c>
      <c r="AV263" s="11" t="s">
        <v>78</v>
      </c>
      <c r="AW263" s="11" t="s">
        <v>31</v>
      </c>
      <c r="AX263" s="11" t="s">
        <v>76</v>
      </c>
      <c r="AY263" s="227" t="s">
        <v>131</v>
      </c>
    </row>
    <row r="264" s="1" customFormat="1" ht="16.5" customHeight="1">
      <c r="B264" s="36"/>
      <c r="C264" s="204" t="s">
        <v>637</v>
      </c>
      <c r="D264" s="204" t="s">
        <v>134</v>
      </c>
      <c r="E264" s="205" t="s">
        <v>638</v>
      </c>
      <c r="F264" s="206" t="s">
        <v>639</v>
      </c>
      <c r="G264" s="207" t="s">
        <v>262</v>
      </c>
      <c r="H264" s="208">
        <v>77.195999999999998</v>
      </c>
      <c r="I264" s="209"/>
      <c r="J264" s="210">
        <f>ROUND(I264*H264,2)</f>
        <v>0</v>
      </c>
      <c r="K264" s="206" t="s">
        <v>174</v>
      </c>
      <c r="L264" s="41"/>
      <c r="M264" s="211" t="s">
        <v>1</v>
      </c>
      <c r="N264" s="212" t="s">
        <v>39</v>
      </c>
      <c r="O264" s="77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15" t="s">
        <v>138</v>
      </c>
      <c r="AT264" s="15" t="s">
        <v>134</v>
      </c>
      <c r="AU264" s="15" t="s">
        <v>78</v>
      </c>
      <c r="AY264" s="15" t="s">
        <v>131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5" t="s">
        <v>76</v>
      </c>
      <c r="BK264" s="215">
        <f>ROUND(I264*H264,2)</f>
        <v>0</v>
      </c>
      <c r="BL264" s="15" t="s">
        <v>138</v>
      </c>
      <c r="BM264" s="15" t="s">
        <v>640</v>
      </c>
    </row>
    <row r="265" s="11" customFormat="1">
      <c r="B265" s="216"/>
      <c r="C265" s="217"/>
      <c r="D265" s="218" t="s">
        <v>140</v>
      </c>
      <c r="E265" s="219" t="s">
        <v>1</v>
      </c>
      <c r="F265" s="220" t="s">
        <v>641</v>
      </c>
      <c r="G265" s="217"/>
      <c r="H265" s="221">
        <v>77.195999999999998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140</v>
      </c>
      <c r="AU265" s="227" t="s">
        <v>78</v>
      </c>
      <c r="AV265" s="11" t="s">
        <v>78</v>
      </c>
      <c r="AW265" s="11" t="s">
        <v>31</v>
      </c>
      <c r="AX265" s="11" t="s">
        <v>76</v>
      </c>
      <c r="AY265" s="227" t="s">
        <v>131</v>
      </c>
    </row>
    <row r="266" s="10" customFormat="1" ht="22.8" customHeight="1">
      <c r="B266" s="188"/>
      <c r="C266" s="189"/>
      <c r="D266" s="190" t="s">
        <v>67</v>
      </c>
      <c r="E266" s="202" t="s">
        <v>642</v>
      </c>
      <c r="F266" s="202" t="s">
        <v>643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P267</f>
        <v>0</v>
      </c>
      <c r="Q266" s="196"/>
      <c r="R266" s="197">
        <f>R267</f>
        <v>0</v>
      </c>
      <c r="S266" s="196"/>
      <c r="T266" s="198">
        <f>T267</f>
        <v>0</v>
      </c>
      <c r="AR266" s="199" t="s">
        <v>76</v>
      </c>
      <c r="AT266" s="200" t="s">
        <v>67</v>
      </c>
      <c r="AU266" s="200" t="s">
        <v>76</v>
      </c>
      <c r="AY266" s="199" t="s">
        <v>131</v>
      </c>
      <c r="BK266" s="201">
        <f>BK267</f>
        <v>0</v>
      </c>
    </row>
    <row r="267" s="1" customFormat="1" ht="16.5" customHeight="1">
      <c r="B267" s="36"/>
      <c r="C267" s="204" t="s">
        <v>644</v>
      </c>
      <c r="D267" s="204" t="s">
        <v>134</v>
      </c>
      <c r="E267" s="205" t="s">
        <v>645</v>
      </c>
      <c r="F267" s="206" t="s">
        <v>646</v>
      </c>
      <c r="G267" s="207" t="s">
        <v>262</v>
      </c>
      <c r="H267" s="208">
        <v>305.81700000000001</v>
      </c>
      <c r="I267" s="209"/>
      <c r="J267" s="210">
        <f>ROUND(I267*H267,2)</f>
        <v>0</v>
      </c>
      <c r="K267" s="206" t="s">
        <v>174</v>
      </c>
      <c r="L267" s="41"/>
      <c r="M267" s="249" t="s">
        <v>1</v>
      </c>
      <c r="N267" s="250" t="s">
        <v>39</v>
      </c>
      <c r="O267" s="251"/>
      <c r="P267" s="252">
        <f>O267*H267</f>
        <v>0</v>
      </c>
      <c r="Q267" s="252">
        <v>0</v>
      </c>
      <c r="R267" s="252">
        <f>Q267*H267</f>
        <v>0</v>
      </c>
      <c r="S267" s="252">
        <v>0</v>
      </c>
      <c r="T267" s="253">
        <f>S267*H267</f>
        <v>0</v>
      </c>
      <c r="AR267" s="15" t="s">
        <v>138</v>
      </c>
      <c r="AT267" s="15" t="s">
        <v>134</v>
      </c>
      <c r="AU267" s="15" t="s">
        <v>78</v>
      </c>
      <c r="AY267" s="15" t="s">
        <v>131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5" t="s">
        <v>76</v>
      </c>
      <c r="BK267" s="215">
        <f>ROUND(I267*H267,2)</f>
        <v>0</v>
      </c>
      <c r="BL267" s="15" t="s">
        <v>138</v>
      </c>
      <c r="BM267" s="15" t="s">
        <v>647</v>
      </c>
    </row>
    <row r="268" s="1" customFormat="1" ht="6.96" customHeight="1">
      <c r="B268" s="55"/>
      <c r="C268" s="56"/>
      <c r="D268" s="56"/>
      <c r="E268" s="56"/>
      <c r="F268" s="56"/>
      <c r="G268" s="56"/>
      <c r="H268" s="56"/>
      <c r="I268" s="153"/>
      <c r="J268" s="56"/>
      <c r="K268" s="56"/>
      <c r="L268" s="41"/>
    </row>
  </sheetData>
  <sheetProtection sheet="1" autoFilter="0" formatColumns="0" formatRows="0" objects="1" scenarios="1" spinCount="100000" saltValue="OFe+zOD3D2Tubv5bPnaM7Ix1m4RrtL3h+kBxrfTRoq48BTvh93I72IN8B2zxhzO73Rt1O2Y47poTTw0s3z/iKA==" hashValue="bEYT7rA5FzsUQx7A3+FkfJu+gCX0y7dbYemMfe/vpI0HTF/EP9SRphGJVGpUTQVnlyjA3zXfHxhrK6z6bxYdCw==" algorithmName="SHA-512" password="CC35"/>
  <autoFilter ref="C86:K26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648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ROUND(J85,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ROUND((SUM(BE85:BE152)),  2)</f>
        <v>0</v>
      </c>
      <c r="I33" s="142">
        <v>0.20999999999999999</v>
      </c>
      <c r="J33" s="141">
        <f>ROUND(((SUM(BE85:BE152))*I33),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ROUND((SUM(BF85:BF152)),  2)</f>
        <v>0</v>
      </c>
      <c r="I34" s="142">
        <v>0.14999999999999999</v>
      </c>
      <c r="J34" s="141">
        <f>ROUND(((SUM(BF85:BF152))*I34),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ROUND((SUM(BG85:BG152)),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ROUND((SUM(BH85:BH152)),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ROUND((SUM(BI85:BI152)),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USEKS0 -  Komunikace a terénní úpravy v úseku S0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J85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J86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J87</f>
        <v>0</v>
      </c>
      <c r="K61" s="171"/>
      <c r="L61" s="176"/>
    </row>
    <row r="62" s="8" customFormat="1" ht="19.92" customHeight="1">
      <c r="B62" s="170"/>
      <c r="C62" s="171"/>
      <c r="D62" s="172" t="s">
        <v>111</v>
      </c>
      <c r="E62" s="173"/>
      <c r="F62" s="173"/>
      <c r="G62" s="173"/>
      <c r="H62" s="173"/>
      <c r="I62" s="174"/>
      <c r="J62" s="175">
        <f>J122</f>
        <v>0</v>
      </c>
      <c r="K62" s="171"/>
      <c r="L62" s="176"/>
    </row>
    <row r="63" s="8" customFormat="1" ht="19.92" customHeight="1">
      <c r="B63" s="170"/>
      <c r="C63" s="171"/>
      <c r="D63" s="172" t="s">
        <v>113</v>
      </c>
      <c r="E63" s="173"/>
      <c r="F63" s="173"/>
      <c r="G63" s="173"/>
      <c r="H63" s="173"/>
      <c r="I63" s="174"/>
      <c r="J63" s="175">
        <f>J134</f>
        <v>0</v>
      </c>
      <c r="K63" s="171"/>
      <c r="L63" s="176"/>
    </row>
    <row r="64" s="8" customFormat="1" ht="19.92" customHeight="1">
      <c r="B64" s="170"/>
      <c r="C64" s="171"/>
      <c r="D64" s="172" t="s">
        <v>114</v>
      </c>
      <c r="E64" s="173"/>
      <c r="F64" s="173"/>
      <c r="G64" s="173"/>
      <c r="H64" s="173"/>
      <c r="I64" s="174"/>
      <c r="J64" s="175">
        <f>J138</f>
        <v>0</v>
      </c>
      <c r="K64" s="171"/>
      <c r="L64" s="176"/>
    </row>
    <row r="65" s="8" customFormat="1" ht="19.92" customHeight="1">
      <c r="B65" s="170"/>
      <c r="C65" s="171"/>
      <c r="D65" s="172" t="s">
        <v>115</v>
      </c>
      <c r="E65" s="173"/>
      <c r="F65" s="173"/>
      <c r="G65" s="173"/>
      <c r="H65" s="173"/>
      <c r="I65" s="174"/>
      <c r="J65" s="175">
        <f>J151</f>
        <v>0</v>
      </c>
      <c r="K65" s="171"/>
      <c r="L65" s="176"/>
    </row>
    <row r="66" s="1" customFormat="1" ht="21.84" customHeight="1">
      <c r="B66" s="36"/>
      <c r="C66" s="37"/>
      <c r="D66" s="37"/>
      <c r="E66" s="37"/>
      <c r="F66" s="37"/>
      <c r="G66" s="37"/>
      <c r="H66" s="37"/>
      <c r="I66" s="129"/>
      <c r="J66" s="37"/>
      <c r="K66" s="37"/>
      <c r="L66" s="41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3"/>
      <c r="J67" s="56"/>
      <c r="K67" s="56"/>
      <c r="L67" s="41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56"/>
      <c r="J71" s="58"/>
      <c r="K71" s="58"/>
      <c r="L71" s="41"/>
    </row>
    <row r="72" s="1" customFormat="1" ht="24.96" customHeight="1">
      <c r="B72" s="36"/>
      <c r="C72" s="21" t="s">
        <v>116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30" t="s">
        <v>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157" t="str">
        <f>E7</f>
        <v>Komunikace pro chodce-2.stavba</v>
      </c>
      <c r="F75" s="30"/>
      <c r="G75" s="30"/>
      <c r="H75" s="30"/>
      <c r="I75" s="129"/>
      <c r="J75" s="37"/>
      <c r="K75" s="37"/>
      <c r="L75" s="41"/>
    </row>
    <row r="76" s="1" customFormat="1" ht="12" customHeight="1">
      <c r="B76" s="36"/>
      <c r="C76" s="30" t="s">
        <v>101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E9</f>
        <v xml:space="preserve">USEKS0 -  Komunikace a terénní úpravy v úseku S0</v>
      </c>
      <c r="F77" s="37"/>
      <c r="G77" s="37"/>
      <c r="H77" s="37"/>
      <c r="I77" s="129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F12</f>
        <v>Kosičky</v>
      </c>
      <c r="G79" s="37"/>
      <c r="H79" s="37"/>
      <c r="I79" s="131" t="s">
        <v>22</v>
      </c>
      <c r="J79" s="65" t="str">
        <f>IF(J12="","",J12)</f>
        <v>19. 11. 2019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E15</f>
        <v xml:space="preserve"> </v>
      </c>
      <c r="G81" s="37"/>
      <c r="H81" s="37"/>
      <c r="I81" s="131" t="s">
        <v>30</v>
      </c>
      <c r="J81" s="34" t="str">
        <f>E21</f>
        <v xml:space="preserve"> </v>
      </c>
      <c r="K81" s="37"/>
      <c r="L81" s="41"/>
    </row>
    <row r="82" s="1" customFormat="1" ht="13.65" customHeight="1">
      <c r="B82" s="36"/>
      <c r="C82" s="30" t="s">
        <v>28</v>
      </c>
      <c r="D82" s="37"/>
      <c r="E82" s="37"/>
      <c r="F82" s="25" t="str">
        <f>IF(E18="","",E18)</f>
        <v>Vyplň údaj</v>
      </c>
      <c r="G82" s="37"/>
      <c r="H82" s="37"/>
      <c r="I82" s="131" t="s">
        <v>32</v>
      </c>
      <c r="J82" s="34" t="str">
        <f>E24</f>
        <v xml:space="preserve"> 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9" customFormat="1" ht="29.28" customHeight="1">
      <c r="B84" s="177"/>
      <c r="C84" s="178" t="s">
        <v>117</v>
      </c>
      <c r="D84" s="179" t="s">
        <v>53</v>
      </c>
      <c r="E84" s="179" t="s">
        <v>49</v>
      </c>
      <c r="F84" s="179" t="s">
        <v>50</v>
      </c>
      <c r="G84" s="179" t="s">
        <v>118</v>
      </c>
      <c r="H84" s="179" t="s">
        <v>119</v>
      </c>
      <c r="I84" s="180" t="s">
        <v>120</v>
      </c>
      <c r="J84" s="181" t="s">
        <v>105</v>
      </c>
      <c r="K84" s="182" t="s">
        <v>121</v>
      </c>
      <c r="L84" s="183"/>
      <c r="M84" s="86" t="s">
        <v>1</v>
      </c>
      <c r="N84" s="87" t="s">
        <v>38</v>
      </c>
      <c r="O84" s="87" t="s">
        <v>122</v>
      </c>
      <c r="P84" s="87" t="s">
        <v>123</v>
      </c>
      <c r="Q84" s="87" t="s">
        <v>124</v>
      </c>
      <c r="R84" s="87" t="s">
        <v>125</v>
      </c>
      <c r="S84" s="87" t="s">
        <v>126</v>
      </c>
      <c r="T84" s="88" t="s">
        <v>127</v>
      </c>
    </row>
    <row r="85" s="1" customFormat="1" ht="22.8" customHeight="1">
      <c r="B85" s="36"/>
      <c r="C85" s="93" t="s">
        <v>128</v>
      </c>
      <c r="D85" s="37"/>
      <c r="E85" s="37"/>
      <c r="F85" s="37"/>
      <c r="G85" s="37"/>
      <c r="H85" s="37"/>
      <c r="I85" s="129"/>
      <c r="J85" s="184">
        <f>BK85</f>
        <v>0</v>
      </c>
      <c r="K85" s="37"/>
      <c r="L85" s="41"/>
      <c r="M85" s="89"/>
      <c r="N85" s="90"/>
      <c r="O85" s="90"/>
      <c r="P85" s="185">
        <f>P86</f>
        <v>0</v>
      </c>
      <c r="Q85" s="90"/>
      <c r="R85" s="185">
        <f>R86</f>
        <v>32.852812099999994</v>
      </c>
      <c r="S85" s="90"/>
      <c r="T85" s="186">
        <f>T86</f>
        <v>54.177899999999994</v>
      </c>
      <c r="AT85" s="15" t="s">
        <v>67</v>
      </c>
      <c r="AU85" s="15" t="s">
        <v>107</v>
      </c>
      <c r="BK85" s="187">
        <f>BK86</f>
        <v>0</v>
      </c>
    </row>
    <row r="86" s="10" customFormat="1" ht="25.92" customHeight="1">
      <c r="B86" s="188"/>
      <c r="C86" s="189"/>
      <c r="D86" s="190" t="s">
        <v>67</v>
      </c>
      <c r="E86" s="191" t="s">
        <v>129</v>
      </c>
      <c r="F86" s="191" t="s">
        <v>130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P87+P122+P134+P138+P151</f>
        <v>0</v>
      </c>
      <c r="Q86" s="196"/>
      <c r="R86" s="197">
        <f>R87+R122+R134+R138+R151</f>
        <v>32.852812099999994</v>
      </c>
      <c r="S86" s="196"/>
      <c r="T86" s="198">
        <f>T87+T122+T134+T138+T151</f>
        <v>54.177899999999994</v>
      </c>
      <c r="AR86" s="199" t="s">
        <v>76</v>
      </c>
      <c r="AT86" s="200" t="s">
        <v>67</v>
      </c>
      <c r="AU86" s="200" t="s">
        <v>68</v>
      </c>
      <c r="AY86" s="199" t="s">
        <v>131</v>
      </c>
      <c r="BK86" s="201">
        <f>BK87+BK122+BK134+BK138+BK151</f>
        <v>0</v>
      </c>
    </row>
    <row r="87" s="10" customFormat="1" ht="22.8" customHeight="1">
      <c r="B87" s="188"/>
      <c r="C87" s="189"/>
      <c r="D87" s="190" t="s">
        <v>67</v>
      </c>
      <c r="E87" s="202" t="s">
        <v>76</v>
      </c>
      <c r="F87" s="202" t="s">
        <v>132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SUM(P88:P121)</f>
        <v>0</v>
      </c>
      <c r="Q87" s="196"/>
      <c r="R87" s="197">
        <f>SUM(R88:R121)</f>
        <v>0.001403</v>
      </c>
      <c r="S87" s="196"/>
      <c r="T87" s="198">
        <f>SUM(T88:T121)</f>
        <v>54.177899999999994</v>
      </c>
      <c r="AR87" s="199" t="s">
        <v>76</v>
      </c>
      <c r="AT87" s="200" t="s">
        <v>67</v>
      </c>
      <c r="AU87" s="200" t="s">
        <v>76</v>
      </c>
      <c r="AY87" s="199" t="s">
        <v>131</v>
      </c>
      <c r="BK87" s="201">
        <f>SUM(BK88:BK121)</f>
        <v>0</v>
      </c>
    </row>
    <row r="88" s="1" customFormat="1" ht="33.75" customHeight="1">
      <c r="B88" s="36"/>
      <c r="C88" s="204" t="s">
        <v>538</v>
      </c>
      <c r="D88" s="204" t="s">
        <v>134</v>
      </c>
      <c r="E88" s="205" t="s">
        <v>649</v>
      </c>
      <c r="F88" s="206" t="s">
        <v>650</v>
      </c>
      <c r="G88" s="207" t="s">
        <v>150</v>
      </c>
      <c r="H88" s="208">
        <v>32.899999999999999</v>
      </c>
      <c r="I88" s="209"/>
      <c r="J88" s="210">
        <f>ROUND(I88*H88,2)</f>
        <v>0</v>
      </c>
      <c r="K88" s="206" t="s">
        <v>151</v>
      </c>
      <c r="L88" s="41"/>
      <c r="M88" s="211" t="s">
        <v>1</v>
      </c>
      <c r="N88" s="212" t="s">
        <v>39</v>
      </c>
      <c r="O88" s="77"/>
      <c r="P88" s="213">
        <f>O88*H88</f>
        <v>0</v>
      </c>
      <c r="Q88" s="213">
        <v>0</v>
      </c>
      <c r="R88" s="213">
        <f>Q88*H88</f>
        <v>0</v>
      </c>
      <c r="S88" s="213">
        <v>0.255</v>
      </c>
      <c r="T88" s="214">
        <f>S88*H88</f>
        <v>8.3895</v>
      </c>
      <c r="AR88" s="15" t="s">
        <v>138</v>
      </c>
      <c r="AT88" s="15" t="s">
        <v>134</v>
      </c>
      <c r="AU88" s="15" t="s">
        <v>78</v>
      </c>
      <c r="AY88" s="15" t="s">
        <v>131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76</v>
      </c>
      <c r="BK88" s="215">
        <f>ROUND(I88*H88,2)</f>
        <v>0</v>
      </c>
      <c r="BL88" s="15" t="s">
        <v>138</v>
      </c>
      <c r="BM88" s="15" t="s">
        <v>651</v>
      </c>
    </row>
    <row r="89" s="1" customFormat="1" ht="33.75" customHeight="1">
      <c r="B89" s="36"/>
      <c r="C89" s="204" t="s">
        <v>652</v>
      </c>
      <c r="D89" s="204" t="s">
        <v>134</v>
      </c>
      <c r="E89" s="205" t="s">
        <v>653</v>
      </c>
      <c r="F89" s="206" t="s">
        <v>654</v>
      </c>
      <c r="G89" s="207" t="s">
        <v>150</v>
      </c>
      <c r="H89" s="208">
        <v>67.799999999999997</v>
      </c>
      <c r="I89" s="209"/>
      <c r="J89" s="210">
        <f>ROUND(I89*H89,2)</f>
        <v>0</v>
      </c>
      <c r="K89" s="206" t="s">
        <v>174</v>
      </c>
      <c r="L89" s="41"/>
      <c r="M89" s="211" t="s">
        <v>1</v>
      </c>
      <c r="N89" s="212" t="s">
        <v>39</v>
      </c>
      <c r="O89" s="77"/>
      <c r="P89" s="213">
        <f>O89*H89</f>
        <v>0</v>
      </c>
      <c r="Q89" s="213">
        <v>0</v>
      </c>
      <c r="R89" s="213">
        <f>Q89*H89</f>
        <v>0</v>
      </c>
      <c r="S89" s="213">
        <v>0.40799999999999997</v>
      </c>
      <c r="T89" s="214">
        <f>S89*H89</f>
        <v>27.662399999999998</v>
      </c>
      <c r="AR89" s="15" t="s">
        <v>138</v>
      </c>
      <c r="AT89" s="15" t="s">
        <v>134</v>
      </c>
      <c r="AU89" s="15" t="s">
        <v>78</v>
      </c>
      <c r="AY89" s="15" t="s">
        <v>131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76</v>
      </c>
      <c r="BK89" s="215">
        <f>ROUND(I89*H89,2)</f>
        <v>0</v>
      </c>
      <c r="BL89" s="15" t="s">
        <v>138</v>
      </c>
      <c r="BM89" s="15" t="s">
        <v>655</v>
      </c>
    </row>
    <row r="90" s="11" customFormat="1">
      <c r="B90" s="216"/>
      <c r="C90" s="217"/>
      <c r="D90" s="218" t="s">
        <v>140</v>
      </c>
      <c r="E90" s="219" t="s">
        <v>1</v>
      </c>
      <c r="F90" s="220" t="s">
        <v>656</v>
      </c>
      <c r="G90" s="217"/>
      <c r="H90" s="221">
        <v>67.799999999999997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1" t="s">
        <v>78</v>
      </c>
      <c r="AW90" s="11" t="s">
        <v>31</v>
      </c>
      <c r="AX90" s="11" t="s">
        <v>76</v>
      </c>
      <c r="AY90" s="227" t="s">
        <v>131</v>
      </c>
    </row>
    <row r="91" s="1" customFormat="1" ht="22.5" customHeight="1">
      <c r="B91" s="36"/>
      <c r="C91" s="204" t="s">
        <v>543</v>
      </c>
      <c r="D91" s="204" t="s">
        <v>134</v>
      </c>
      <c r="E91" s="205" t="s">
        <v>158</v>
      </c>
      <c r="F91" s="206" t="s">
        <v>159</v>
      </c>
      <c r="G91" s="207" t="s">
        <v>150</v>
      </c>
      <c r="H91" s="208">
        <v>100.7</v>
      </c>
      <c r="I91" s="209"/>
      <c r="J91" s="210">
        <f>ROUND(I91*H91,2)</f>
        <v>0</v>
      </c>
      <c r="K91" s="206" t="s">
        <v>151</v>
      </c>
      <c r="L91" s="41"/>
      <c r="M91" s="211" t="s">
        <v>1</v>
      </c>
      <c r="N91" s="212" t="s">
        <v>39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0.17999999999999999</v>
      </c>
      <c r="T91" s="214">
        <f>S91*H91</f>
        <v>18.126000000000001</v>
      </c>
      <c r="AR91" s="15" t="s">
        <v>138</v>
      </c>
      <c r="AT91" s="15" t="s">
        <v>134</v>
      </c>
      <c r="AU91" s="15" t="s">
        <v>78</v>
      </c>
      <c r="AY91" s="15" t="s">
        <v>131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76</v>
      </c>
      <c r="BK91" s="215">
        <f>ROUND(I91*H91,2)</f>
        <v>0</v>
      </c>
      <c r="BL91" s="15" t="s">
        <v>138</v>
      </c>
      <c r="BM91" s="15" t="s">
        <v>657</v>
      </c>
    </row>
    <row r="92" s="11" customFormat="1">
      <c r="B92" s="216"/>
      <c r="C92" s="217"/>
      <c r="D92" s="218" t="s">
        <v>140</v>
      </c>
      <c r="E92" s="219" t="s">
        <v>1</v>
      </c>
      <c r="F92" s="220" t="s">
        <v>658</v>
      </c>
      <c r="G92" s="217"/>
      <c r="H92" s="221">
        <v>100.7</v>
      </c>
      <c r="I92" s="222"/>
      <c r="J92" s="217"/>
      <c r="K92" s="217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140</v>
      </c>
      <c r="AU92" s="227" t="s">
        <v>78</v>
      </c>
      <c r="AV92" s="11" t="s">
        <v>78</v>
      </c>
      <c r="AW92" s="11" t="s">
        <v>31</v>
      </c>
      <c r="AX92" s="11" t="s">
        <v>76</v>
      </c>
      <c r="AY92" s="227" t="s">
        <v>131</v>
      </c>
    </row>
    <row r="93" s="1" customFormat="1" ht="22.5" customHeight="1">
      <c r="B93" s="36"/>
      <c r="C93" s="204" t="s">
        <v>182</v>
      </c>
      <c r="D93" s="204" t="s">
        <v>134</v>
      </c>
      <c r="E93" s="205" t="s">
        <v>188</v>
      </c>
      <c r="F93" s="206" t="s">
        <v>189</v>
      </c>
      <c r="G93" s="207" t="s">
        <v>190</v>
      </c>
      <c r="H93" s="208">
        <v>5.3300000000000001</v>
      </c>
      <c r="I93" s="209"/>
      <c r="J93" s="210">
        <f>ROUND(I93*H93,2)</f>
        <v>0</v>
      </c>
      <c r="K93" s="206" t="s">
        <v>174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191</v>
      </c>
    </row>
    <row r="94" s="11" customFormat="1">
      <c r="B94" s="216"/>
      <c r="C94" s="217"/>
      <c r="D94" s="218" t="s">
        <v>140</v>
      </c>
      <c r="E94" s="219" t="s">
        <v>1</v>
      </c>
      <c r="F94" s="220" t="s">
        <v>659</v>
      </c>
      <c r="G94" s="217"/>
      <c r="H94" s="221">
        <v>5.3300000000000001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140</v>
      </c>
      <c r="AU94" s="227" t="s">
        <v>78</v>
      </c>
      <c r="AV94" s="11" t="s">
        <v>78</v>
      </c>
      <c r="AW94" s="11" t="s">
        <v>31</v>
      </c>
      <c r="AX94" s="11" t="s">
        <v>76</v>
      </c>
      <c r="AY94" s="227" t="s">
        <v>131</v>
      </c>
    </row>
    <row r="95" s="1" customFormat="1" ht="22.5" customHeight="1">
      <c r="B95" s="36"/>
      <c r="C95" s="204" t="s">
        <v>187</v>
      </c>
      <c r="D95" s="204" t="s">
        <v>134</v>
      </c>
      <c r="E95" s="205" t="s">
        <v>204</v>
      </c>
      <c r="F95" s="206" t="s">
        <v>205</v>
      </c>
      <c r="G95" s="207" t="s">
        <v>190</v>
      </c>
      <c r="H95" s="208">
        <v>13.035</v>
      </c>
      <c r="I95" s="209"/>
      <c r="J95" s="210">
        <f>ROUND(I95*H95,2)</f>
        <v>0</v>
      </c>
      <c r="K95" s="206" t="s">
        <v>174</v>
      </c>
      <c r="L95" s="41"/>
      <c r="M95" s="211" t="s">
        <v>1</v>
      </c>
      <c r="N95" s="212" t="s">
        <v>39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5" t="s">
        <v>138</v>
      </c>
      <c r="AT95" s="15" t="s">
        <v>134</v>
      </c>
      <c r="AU95" s="15" t="s">
        <v>78</v>
      </c>
      <c r="AY95" s="15" t="s">
        <v>131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76</v>
      </c>
      <c r="BK95" s="215">
        <f>ROUND(I95*H95,2)</f>
        <v>0</v>
      </c>
      <c r="BL95" s="15" t="s">
        <v>138</v>
      </c>
      <c r="BM95" s="15" t="s">
        <v>206</v>
      </c>
    </row>
    <row r="96" s="11" customFormat="1">
      <c r="B96" s="216"/>
      <c r="C96" s="217"/>
      <c r="D96" s="218" t="s">
        <v>140</v>
      </c>
      <c r="E96" s="219" t="s">
        <v>1</v>
      </c>
      <c r="F96" s="220" t="s">
        <v>660</v>
      </c>
      <c r="G96" s="217"/>
      <c r="H96" s="221">
        <v>13.035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1" t="s">
        <v>78</v>
      </c>
      <c r="AW96" s="11" t="s">
        <v>31</v>
      </c>
      <c r="AX96" s="11" t="s">
        <v>76</v>
      </c>
      <c r="AY96" s="227" t="s">
        <v>131</v>
      </c>
    </row>
    <row r="97" s="1" customFormat="1" ht="22.5" customHeight="1">
      <c r="B97" s="36"/>
      <c r="C97" s="204" t="s">
        <v>225</v>
      </c>
      <c r="D97" s="204" t="s">
        <v>134</v>
      </c>
      <c r="E97" s="205" t="s">
        <v>226</v>
      </c>
      <c r="F97" s="206" t="s">
        <v>227</v>
      </c>
      <c r="G97" s="207" t="s">
        <v>190</v>
      </c>
      <c r="H97" s="208">
        <v>10.007</v>
      </c>
      <c r="I97" s="209"/>
      <c r="J97" s="210">
        <f>ROUND(I97*H97,2)</f>
        <v>0</v>
      </c>
      <c r="K97" s="206" t="s">
        <v>174</v>
      </c>
      <c r="L97" s="41"/>
      <c r="M97" s="211" t="s">
        <v>1</v>
      </c>
      <c r="N97" s="212" t="s">
        <v>39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138</v>
      </c>
      <c r="AT97" s="15" t="s">
        <v>134</v>
      </c>
      <c r="AU97" s="15" t="s">
        <v>78</v>
      </c>
      <c r="AY97" s="15" t="s">
        <v>131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76</v>
      </c>
      <c r="BK97" s="215">
        <f>ROUND(I97*H97,2)</f>
        <v>0</v>
      </c>
      <c r="BL97" s="15" t="s">
        <v>138</v>
      </c>
      <c r="BM97" s="15" t="s">
        <v>228</v>
      </c>
    </row>
    <row r="98" s="11" customFormat="1">
      <c r="B98" s="216"/>
      <c r="C98" s="217"/>
      <c r="D98" s="218" t="s">
        <v>140</v>
      </c>
      <c r="E98" s="219" t="s">
        <v>1</v>
      </c>
      <c r="F98" s="220" t="s">
        <v>661</v>
      </c>
      <c r="G98" s="217"/>
      <c r="H98" s="221">
        <v>10.007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1" t="s">
        <v>78</v>
      </c>
      <c r="AW98" s="11" t="s">
        <v>31</v>
      </c>
      <c r="AX98" s="11" t="s">
        <v>76</v>
      </c>
      <c r="AY98" s="227" t="s">
        <v>131</v>
      </c>
    </row>
    <row r="99" s="1" customFormat="1" ht="22.5" customHeight="1">
      <c r="B99" s="36"/>
      <c r="C99" s="204" t="s">
        <v>662</v>
      </c>
      <c r="D99" s="204" t="s">
        <v>134</v>
      </c>
      <c r="E99" s="205" t="s">
        <v>235</v>
      </c>
      <c r="F99" s="206" t="s">
        <v>236</v>
      </c>
      <c r="G99" s="207" t="s">
        <v>190</v>
      </c>
      <c r="H99" s="208">
        <v>13.035</v>
      </c>
      <c r="I99" s="209"/>
      <c r="J99" s="210">
        <f>ROUND(I99*H99,2)</f>
        <v>0</v>
      </c>
      <c r="K99" s="206" t="s">
        <v>237</v>
      </c>
      <c r="L99" s="41"/>
      <c r="M99" s="211" t="s">
        <v>1</v>
      </c>
      <c r="N99" s="212" t="s">
        <v>39</v>
      </c>
      <c r="O99" s="77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15" t="s">
        <v>138</v>
      </c>
      <c r="AT99" s="15" t="s">
        <v>134</v>
      </c>
      <c r="AU99" s="15" t="s">
        <v>78</v>
      </c>
      <c r="AY99" s="15" t="s">
        <v>131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76</v>
      </c>
      <c r="BK99" s="215">
        <f>ROUND(I99*H99,2)</f>
        <v>0</v>
      </c>
      <c r="BL99" s="15" t="s">
        <v>138</v>
      </c>
      <c r="BM99" s="15" t="s">
        <v>663</v>
      </c>
    </row>
    <row r="100" s="11" customFormat="1">
      <c r="B100" s="216"/>
      <c r="C100" s="217"/>
      <c r="D100" s="218" t="s">
        <v>140</v>
      </c>
      <c r="E100" s="219" t="s">
        <v>1</v>
      </c>
      <c r="F100" s="220" t="s">
        <v>664</v>
      </c>
      <c r="G100" s="217"/>
      <c r="H100" s="221">
        <v>13.035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1" t="s">
        <v>78</v>
      </c>
      <c r="AW100" s="11" t="s">
        <v>31</v>
      </c>
      <c r="AX100" s="11" t="s">
        <v>76</v>
      </c>
      <c r="AY100" s="227" t="s">
        <v>131</v>
      </c>
    </row>
    <row r="101" s="1" customFormat="1" ht="22.5" customHeight="1">
      <c r="B101" s="36"/>
      <c r="C101" s="204" t="s">
        <v>665</v>
      </c>
      <c r="D101" s="204" t="s">
        <v>134</v>
      </c>
      <c r="E101" s="205" t="s">
        <v>241</v>
      </c>
      <c r="F101" s="206" t="s">
        <v>242</v>
      </c>
      <c r="G101" s="207" t="s">
        <v>190</v>
      </c>
      <c r="H101" s="208">
        <v>169.45500000000001</v>
      </c>
      <c r="I101" s="209"/>
      <c r="J101" s="210">
        <f>ROUND(I101*H101,2)</f>
        <v>0</v>
      </c>
      <c r="K101" s="206" t="s">
        <v>237</v>
      </c>
      <c r="L101" s="41"/>
      <c r="M101" s="211" t="s">
        <v>1</v>
      </c>
      <c r="N101" s="212" t="s">
        <v>39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15" t="s">
        <v>138</v>
      </c>
      <c r="AT101" s="15" t="s">
        <v>134</v>
      </c>
      <c r="AU101" s="15" t="s">
        <v>78</v>
      </c>
      <c r="AY101" s="15" t="s">
        <v>131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76</v>
      </c>
      <c r="BK101" s="215">
        <f>ROUND(I101*H101,2)</f>
        <v>0</v>
      </c>
      <c r="BL101" s="15" t="s">
        <v>138</v>
      </c>
      <c r="BM101" s="15" t="s">
        <v>666</v>
      </c>
    </row>
    <row r="102" s="11" customFormat="1">
      <c r="B102" s="216"/>
      <c r="C102" s="217"/>
      <c r="D102" s="218" t="s">
        <v>140</v>
      </c>
      <c r="E102" s="219" t="s">
        <v>1</v>
      </c>
      <c r="F102" s="220" t="s">
        <v>667</v>
      </c>
      <c r="G102" s="217"/>
      <c r="H102" s="221">
        <v>169.45500000000001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1" t="s">
        <v>78</v>
      </c>
      <c r="AW102" s="11" t="s">
        <v>31</v>
      </c>
      <c r="AX102" s="11" t="s">
        <v>76</v>
      </c>
      <c r="AY102" s="227" t="s">
        <v>131</v>
      </c>
    </row>
    <row r="103" s="1" customFormat="1" ht="16.5" customHeight="1">
      <c r="B103" s="36"/>
      <c r="C103" s="204" t="s">
        <v>265</v>
      </c>
      <c r="D103" s="204" t="s">
        <v>134</v>
      </c>
      <c r="E103" s="205" t="s">
        <v>256</v>
      </c>
      <c r="F103" s="206" t="s">
        <v>257</v>
      </c>
      <c r="G103" s="207" t="s">
        <v>190</v>
      </c>
      <c r="H103" s="208">
        <v>13.035</v>
      </c>
      <c r="I103" s="209"/>
      <c r="J103" s="210">
        <f>ROUND(I103*H103,2)</f>
        <v>0</v>
      </c>
      <c r="K103" s="206" t="s">
        <v>174</v>
      </c>
      <c r="L103" s="41"/>
      <c r="M103" s="211" t="s">
        <v>1</v>
      </c>
      <c r="N103" s="212" t="s">
        <v>39</v>
      </c>
      <c r="O103" s="77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15" t="s">
        <v>138</v>
      </c>
      <c r="AT103" s="15" t="s">
        <v>134</v>
      </c>
      <c r="AU103" s="15" t="s">
        <v>78</v>
      </c>
      <c r="AY103" s="15" t="s">
        <v>131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76</v>
      </c>
      <c r="BK103" s="215">
        <f>ROUND(I103*H103,2)</f>
        <v>0</v>
      </c>
      <c r="BL103" s="15" t="s">
        <v>138</v>
      </c>
      <c r="BM103" s="15" t="s">
        <v>258</v>
      </c>
    </row>
    <row r="104" s="1" customFormat="1" ht="16.5" customHeight="1">
      <c r="B104" s="36"/>
      <c r="C104" s="204" t="s">
        <v>668</v>
      </c>
      <c r="D104" s="204" t="s">
        <v>134</v>
      </c>
      <c r="E104" s="205" t="s">
        <v>260</v>
      </c>
      <c r="F104" s="206" t="s">
        <v>261</v>
      </c>
      <c r="G104" s="207" t="s">
        <v>262</v>
      </c>
      <c r="H104" s="208">
        <v>19.553000000000001</v>
      </c>
      <c r="I104" s="209"/>
      <c r="J104" s="210">
        <f>ROUND(I104*H104,2)</f>
        <v>0</v>
      </c>
      <c r="K104" s="206" t="s">
        <v>237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15" t="s">
        <v>138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669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670</v>
      </c>
      <c r="G105" s="217"/>
      <c r="H105" s="221">
        <v>19.553000000000001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16.5" customHeight="1">
      <c r="B106" s="36"/>
      <c r="C106" s="204" t="s">
        <v>286</v>
      </c>
      <c r="D106" s="204" t="s">
        <v>134</v>
      </c>
      <c r="E106" s="205" t="s">
        <v>287</v>
      </c>
      <c r="F106" s="206" t="s">
        <v>288</v>
      </c>
      <c r="G106" s="207" t="s">
        <v>150</v>
      </c>
      <c r="H106" s="208">
        <v>46.770000000000003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671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672</v>
      </c>
      <c r="G107" s="217"/>
      <c r="H107" s="221">
        <v>46.770000000000003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291</v>
      </c>
      <c r="D108" s="204" t="s">
        <v>134</v>
      </c>
      <c r="E108" s="205" t="s">
        <v>292</v>
      </c>
      <c r="F108" s="206" t="s">
        <v>293</v>
      </c>
      <c r="G108" s="207" t="s">
        <v>150</v>
      </c>
      <c r="H108" s="208">
        <v>46.770000000000003</v>
      </c>
      <c r="I108" s="209"/>
      <c r="J108" s="210">
        <f>ROUND(I108*H108,2)</f>
        <v>0</v>
      </c>
      <c r="K108" s="206" t="s">
        <v>174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294</v>
      </c>
    </row>
    <row r="109" s="1" customFormat="1" ht="16.5" customHeight="1">
      <c r="B109" s="36"/>
      <c r="C109" s="228" t="s">
        <v>295</v>
      </c>
      <c r="D109" s="228" t="s">
        <v>193</v>
      </c>
      <c r="E109" s="229" t="s">
        <v>296</v>
      </c>
      <c r="F109" s="230" t="s">
        <v>297</v>
      </c>
      <c r="G109" s="231" t="s">
        <v>298</v>
      </c>
      <c r="H109" s="232">
        <v>1.403</v>
      </c>
      <c r="I109" s="233"/>
      <c r="J109" s="234">
        <f>ROUND(I109*H109,2)</f>
        <v>0</v>
      </c>
      <c r="K109" s="230" t="s">
        <v>174</v>
      </c>
      <c r="L109" s="235"/>
      <c r="M109" s="236" t="s">
        <v>1</v>
      </c>
      <c r="N109" s="237" t="s">
        <v>39</v>
      </c>
      <c r="O109" s="77"/>
      <c r="P109" s="213">
        <f>O109*H109</f>
        <v>0</v>
      </c>
      <c r="Q109" s="213">
        <v>0.001</v>
      </c>
      <c r="R109" s="213">
        <f>Q109*H109</f>
        <v>0.001403</v>
      </c>
      <c r="S109" s="213">
        <v>0</v>
      </c>
      <c r="T109" s="214">
        <f>S109*H109</f>
        <v>0</v>
      </c>
      <c r="AR109" s="15" t="s">
        <v>187</v>
      </c>
      <c r="AT109" s="15" t="s">
        <v>193</v>
      </c>
      <c r="AU109" s="15" t="s">
        <v>78</v>
      </c>
      <c r="AY109" s="15" t="s">
        <v>131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76</v>
      </c>
      <c r="BK109" s="215">
        <f>ROUND(I109*H109,2)</f>
        <v>0</v>
      </c>
      <c r="BL109" s="15" t="s">
        <v>138</v>
      </c>
      <c r="BM109" s="15" t="s">
        <v>299</v>
      </c>
    </row>
    <row r="110" s="11" customFormat="1">
      <c r="B110" s="216"/>
      <c r="C110" s="217"/>
      <c r="D110" s="218" t="s">
        <v>140</v>
      </c>
      <c r="E110" s="219" t="s">
        <v>1</v>
      </c>
      <c r="F110" s="220" t="s">
        <v>673</v>
      </c>
      <c r="G110" s="217"/>
      <c r="H110" s="221">
        <v>1.403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78</v>
      </c>
      <c r="AV110" s="11" t="s">
        <v>78</v>
      </c>
      <c r="AW110" s="11" t="s">
        <v>31</v>
      </c>
      <c r="AX110" s="11" t="s">
        <v>76</v>
      </c>
      <c r="AY110" s="227" t="s">
        <v>131</v>
      </c>
    </row>
    <row r="111" s="1" customFormat="1" ht="16.5" customHeight="1">
      <c r="B111" s="36"/>
      <c r="C111" s="204" t="s">
        <v>301</v>
      </c>
      <c r="D111" s="204" t="s">
        <v>134</v>
      </c>
      <c r="E111" s="205" t="s">
        <v>302</v>
      </c>
      <c r="F111" s="206" t="s">
        <v>303</v>
      </c>
      <c r="G111" s="207" t="s">
        <v>150</v>
      </c>
      <c r="H111" s="208">
        <v>41.859999999999999</v>
      </c>
      <c r="I111" s="209"/>
      <c r="J111" s="210">
        <f>ROUND(I111*H111,2)</f>
        <v>0</v>
      </c>
      <c r="K111" s="206" t="s">
        <v>174</v>
      </c>
      <c r="L111" s="41"/>
      <c r="M111" s="211" t="s">
        <v>1</v>
      </c>
      <c r="N111" s="212" t="s">
        <v>39</v>
      </c>
      <c r="O111" s="77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15" t="s">
        <v>138</v>
      </c>
      <c r="AT111" s="15" t="s">
        <v>134</v>
      </c>
      <c r="AU111" s="15" t="s">
        <v>78</v>
      </c>
      <c r="AY111" s="15" t="s">
        <v>131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76</v>
      </c>
      <c r="BK111" s="215">
        <f>ROUND(I111*H111,2)</f>
        <v>0</v>
      </c>
      <c r="BL111" s="15" t="s">
        <v>138</v>
      </c>
      <c r="BM111" s="15" t="s">
        <v>304</v>
      </c>
    </row>
    <row r="112" s="11" customFormat="1">
      <c r="B112" s="216"/>
      <c r="C112" s="217"/>
      <c r="D112" s="218" t="s">
        <v>140</v>
      </c>
      <c r="E112" s="219" t="s">
        <v>1</v>
      </c>
      <c r="F112" s="220" t="s">
        <v>674</v>
      </c>
      <c r="G112" s="217"/>
      <c r="H112" s="221">
        <v>41.859999999999999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1" t="s">
        <v>78</v>
      </c>
      <c r="AW112" s="11" t="s">
        <v>31</v>
      </c>
      <c r="AX112" s="11" t="s">
        <v>76</v>
      </c>
      <c r="AY112" s="227" t="s">
        <v>131</v>
      </c>
    </row>
    <row r="113" s="1" customFormat="1" ht="16.5" customHeight="1">
      <c r="B113" s="36"/>
      <c r="C113" s="204" t="s">
        <v>306</v>
      </c>
      <c r="D113" s="204" t="s">
        <v>134</v>
      </c>
      <c r="E113" s="205" t="s">
        <v>307</v>
      </c>
      <c r="F113" s="206" t="s">
        <v>308</v>
      </c>
      <c r="G113" s="207" t="s">
        <v>150</v>
      </c>
      <c r="H113" s="208">
        <v>107.94799999999999</v>
      </c>
      <c r="I113" s="209"/>
      <c r="J113" s="210">
        <f>ROUND(I113*H113,2)</f>
        <v>0</v>
      </c>
      <c r="K113" s="206" t="s">
        <v>174</v>
      </c>
      <c r="L113" s="41"/>
      <c r="M113" s="211" t="s">
        <v>1</v>
      </c>
      <c r="N113" s="212" t="s">
        <v>39</v>
      </c>
      <c r="O113" s="7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5" t="s">
        <v>138</v>
      </c>
      <c r="AT113" s="15" t="s">
        <v>134</v>
      </c>
      <c r="AU113" s="15" t="s">
        <v>78</v>
      </c>
      <c r="AY113" s="15" t="s">
        <v>131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76</v>
      </c>
      <c r="BK113" s="215">
        <f>ROUND(I113*H113,2)</f>
        <v>0</v>
      </c>
      <c r="BL113" s="15" t="s">
        <v>138</v>
      </c>
      <c r="BM113" s="15" t="s">
        <v>309</v>
      </c>
    </row>
    <row r="114" s="11" customFormat="1">
      <c r="B114" s="216"/>
      <c r="C114" s="217"/>
      <c r="D114" s="218" t="s">
        <v>140</v>
      </c>
      <c r="E114" s="219" t="s">
        <v>1</v>
      </c>
      <c r="F114" s="220" t="s">
        <v>675</v>
      </c>
      <c r="G114" s="217"/>
      <c r="H114" s="221">
        <v>107.94799999999999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140</v>
      </c>
      <c r="AU114" s="227" t="s">
        <v>78</v>
      </c>
      <c r="AV114" s="11" t="s">
        <v>78</v>
      </c>
      <c r="AW114" s="11" t="s">
        <v>31</v>
      </c>
      <c r="AX114" s="11" t="s">
        <v>76</v>
      </c>
      <c r="AY114" s="227" t="s">
        <v>131</v>
      </c>
    </row>
    <row r="115" s="1" customFormat="1" ht="16.5" customHeight="1">
      <c r="B115" s="36"/>
      <c r="C115" s="204" t="s">
        <v>7</v>
      </c>
      <c r="D115" s="204" t="s">
        <v>134</v>
      </c>
      <c r="E115" s="205" t="s">
        <v>315</v>
      </c>
      <c r="F115" s="206" t="s">
        <v>316</v>
      </c>
      <c r="G115" s="207" t="s">
        <v>150</v>
      </c>
      <c r="H115" s="208">
        <v>46.770000000000003</v>
      </c>
      <c r="I115" s="209"/>
      <c r="J115" s="210">
        <f>ROUND(I115*H115,2)</f>
        <v>0</v>
      </c>
      <c r="K115" s="206" t="s">
        <v>174</v>
      </c>
      <c r="L115" s="41"/>
      <c r="M115" s="211" t="s">
        <v>1</v>
      </c>
      <c r="N115" s="212" t="s">
        <v>39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5" t="s">
        <v>138</v>
      </c>
      <c r="AT115" s="15" t="s">
        <v>134</v>
      </c>
      <c r="AU115" s="15" t="s">
        <v>78</v>
      </c>
      <c r="AY115" s="15" t="s">
        <v>131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76</v>
      </c>
      <c r="BK115" s="215">
        <f>ROUND(I115*H115,2)</f>
        <v>0</v>
      </c>
      <c r="BL115" s="15" t="s">
        <v>138</v>
      </c>
      <c r="BM115" s="15" t="s">
        <v>317</v>
      </c>
    </row>
    <row r="116" s="1" customFormat="1" ht="16.5" customHeight="1">
      <c r="B116" s="36"/>
      <c r="C116" s="204" t="s">
        <v>322</v>
      </c>
      <c r="D116" s="204" t="s">
        <v>134</v>
      </c>
      <c r="E116" s="205" t="s">
        <v>323</v>
      </c>
      <c r="F116" s="206" t="s">
        <v>324</v>
      </c>
      <c r="G116" s="207" t="s">
        <v>150</v>
      </c>
      <c r="H116" s="208">
        <v>49.770000000000003</v>
      </c>
      <c r="I116" s="209"/>
      <c r="J116" s="210">
        <f>ROUND(I116*H116,2)</f>
        <v>0</v>
      </c>
      <c r="K116" s="206" t="s">
        <v>174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138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325</v>
      </c>
    </row>
    <row r="117" s="1" customFormat="1" ht="16.5" customHeight="1">
      <c r="B117" s="36"/>
      <c r="C117" s="204" t="s">
        <v>326</v>
      </c>
      <c r="D117" s="204" t="s">
        <v>134</v>
      </c>
      <c r="E117" s="205" t="s">
        <v>327</v>
      </c>
      <c r="F117" s="206" t="s">
        <v>328</v>
      </c>
      <c r="G117" s="207" t="s">
        <v>150</v>
      </c>
      <c r="H117" s="208">
        <v>46.770000000000003</v>
      </c>
      <c r="I117" s="209"/>
      <c r="J117" s="210">
        <f>ROUND(I117*H117,2)</f>
        <v>0</v>
      </c>
      <c r="K117" s="206" t="s">
        <v>174</v>
      </c>
      <c r="L117" s="41"/>
      <c r="M117" s="211" t="s">
        <v>1</v>
      </c>
      <c r="N117" s="212" t="s">
        <v>39</v>
      </c>
      <c r="O117" s="7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5" t="s">
        <v>138</v>
      </c>
      <c r="AT117" s="15" t="s">
        <v>134</v>
      </c>
      <c r="AU117" s="15" t="s">
        <v>78</v>
      </c>
      <c r="AY117" s="15" t="s">
        <v>131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76</v>
      </c>
      <c r="BK117" s="215">
        <f>ROUND(I117*H117,2)</f>
        <v>0</v>
      </c>
      <c r="BL117" s="15" t="s">
        <v>138</v>
      </c>
      <c r="BM117" s="15" t="s">
        <v>329</v>
      </c>
    </row>
    <row r="118" s="1" customFormat="1" ht="16.5" customHeight="1">
      <c r="B118" s="36"/>
      <c r="C118" s="204" t="s">
        <v>330</v>
      </c>
      <c r="D118" s="204" t="s">
        <v>134</v>
      </c>
      <c r="E118" s="205" t="s">
        <v>331</v>
      </c>
      <c r="F118" s="206" t="s">
        <v>332</v>
      </c>
      <c r="G118" s="207" t="s">
        <v>150</v>
      </c>
      <c r="H118" s="208">
        <v>46.770000000000003</v>
      </c>
      <c r="I118" s="209"/>
      <c r="J118" s="210">
        <f>ROUND(I118*H118,2)</f>
        <v>0</v>
      </c>
      <c r="K118" s="206" t="s">
        <v>174</v>
      </c>
      <c r="L118" s="41"/>
      <c r="M118" s="211" t="s">
        <v>1</v>
      </c>
      <c r="N118" s="212" t="s">
        <v>39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134</v>
      </c>
      <c r="AU118" s="15" t="s">
        <v>78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76</v>
      </c>
      <c r="BK118" s="215">
        <f>ROUND(I118*H118,2)</f>
        <v>0</v>
      </c>
      <c r="BL118" s="15" t="s">
        <v>138</v>
      </c>
      <c r="BM118" s="15" t="s">
        <v>333</v>
      </c>
    </row>
    <row r="119" s="1" customFormat="1" ht="22.5" customHeight="1">
      <c r="B119" s="36"/>
      <c r="C119" s="204" t="s">
        <v>355</v>
      </c>
      <c r="D119" s="204" t="s">
        <v>134</v>
      </c>
      <c r="E119" s="205" t="s">
        <v>356</v>
      </c>
      <c r="F119" s="206" t="s">
        <v>357</v>
      </c>
      <c r="G119" s="207" t="s">
        <v>150</v>
      </c>
      <c r="H119" s="208">
        <v>46.770000000000003</v>
      </c>
      <c r="I119" s="209"/>
      <c r="J119" s="210">
        <f>ROUND(I119*H119,2)</f>
        <v>0</v>
      </c>
      <c r="K119" s="206" t="s">
        <v>174</v>
      </c>
      <c r="L119" s="41"/>
      <c r="M119" s="211" t="s">
        <v>1</v>
      </c>
      <c r="N119" s="212" t="s">
        <v>39</v>
      </c>
      <c r="O119" s="7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15" t="s">
        <v>138</v>
      </c>
      <c r="AT119" s="15" t="s">
        <v>134</v>
      </c>
      <c r="AU119" s="15" t="s">
        <v>78</v>
      </c>
      <c r="AY119" s="15" t="s">
        <v>131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76</v>
      </c>
      <c r="BK119" s="215">
        <f>ROUND(I119*H119,2)</f>
        <v>0</v>
      </c>
      <c r="BL119" s="15" t="s">
        <v>138</v>
      </c>
      <c r="BM119" s="15" t="s">
        <v>358</v>
      </c>
    </row>
    <row r="120" s="1" customFormat="1" ht="16.5" customHeight="1">
      <c r="B120" s="36"/>
      <c r="C120" s="204" t="s">
        <v>363</v>
      </c>
      <c r="D120" s="204" t="s">
        <v>134</v>
      </c>
      <c r="E120" s="205" t="s">
        <v>364</v>
      </c>
      <c r="F120" s="206" t="s">
        <v>365</v>
      </c>
      <c r="G120" s="207" t="s">
        <v>190</v>
      </c>
      <c r="H120" s="208">
        <v>0.93500000000000005</v>
      </c>
      <c r="I120" s="209"/>
      <c r="J120" s="210">
        <f>ROUND(I120*H120,2)</f>
        <v>0</v>
      </c>
      <c r="K120" s="206" t="s">
        <v>174</v>
      </c>
      <c r="L120" s="41"/>
      <c r="M120" s="211" t="s">
        <v>1</v>
      </c>
      <c r="N120" s="212" t="s">
        <v>39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138</v>
      </c>
      <c r="AT120" s="15" t="s">
        <v>134</v>
      </c>
      <c r="AU120" s="15" t="s">
        <v>78</v>
      </c>
      <c r="AY120" s="15" t="s">
        <v>131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76</v>
      </c>
      <c r="BK120" s="215">
        <f>ROUND(I120*H120,2)</f>
        <v>0</v>
      </c>
      <c r="BL120" s="15" t="s">
        <v>138</v>
      </c>
      <c r="BM120" s="15" t="s">
        <v>366</v>
      </c>
    </row>
    <row r="121" s="11" customFormat="1">
      <c r="B121" s="216"/>
      <c r="C121" s="217"/>
      <c r="D121" s="218" t="s">
        <v>140</v>
      </c>
      <c r="E121" s="219" t="s">
        <v>1</v>
      </c>
      <c r="F121" s="220" t="s">
        <v>676</v>
      </c>
      <c r="G121" s="217"/>
      <c r="H121" s="221">
        <v>0.93500000000000005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1" t="s">
        <v>78</v>
      </c>
      <c r="AW121" s="11" t="s">
        <v>31</v>
      </c>
      <c r="AX121" s="11" t="s">
        <v>76</v>
      </c>
      <c r="AY121" s="227" t="s">
        <v>131</v>
      </c>
    </row>
    <row r="122" s="10" customFormat="1" ht="22.8" customHeight="1">
      <c r="B122" s="188"/>
      <c r="C122" s="189"/>
      <c r="D122" s="190" t="s">
        <v>67</v>
      </c>
      <c r="E122" s="202" t="s">
        <v>171</v>
      </c>
      <c r="F122" s="202" t="s">
        <v>379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SUM(P123:P133)</f>
        <v>0</v>
      </c>
      <c r="Q122" s="196"/>
      <c r="R122" s="197">
        <f>SUM(R123:R133)</f>
        <v>24.976859099999999</v>
      </c>
      <c r="S122" s="196"/>
      <c r="T122" s="198">
        <f>SUM(T123:T133)</f>
        <v>0</v>
      </c>
      <c r="AR122" s="199" t="s">
        <v>76</v>
      </c>
      <c r="AT122" s="200" t="s">
        <v>67</v>
      </c>
      <c r="AU122" s="200" t="s">
        <v>76</v>
      </c>
      <c r="AY122" s="199" t="s">
        <v>131</v>
      </c>
      <c r="BK122" s="201">
        <f>SUM(BK123:BK133)</f>
        <v>0</v>
      </c>
    </row>
    <row r="123" s="1" customFormat="1" ht="16.5" customHeight="1">
      <c r="B123" s="36"/>
      <c r="C123" s="204" t="s">
        <v>677</v>
      </c>
      <c r="D123" s="204" t="s">
        <v>134</v>
      </c>
      <c r="E123" s="205" t="s">
        <v>386</v>
      </c>
      <c r="F123" s="206" t="s">
        <v>387</v>
      </c>
      <c r="G123" s="207" t="s">
        <v>150</v>
      </c>
      <c r="H123" s="208">
        <v>11.300000000000001</v>
      </c>
      <c r="I123" s="209"/>
      <c r="J123" s="210">
        <f>ROUND(I123*H123,2)</f>
        <v>0</v>
      </c>
      <c r="K123" s="206" t="s">
        <v>174</v>
      </c>
      <c r="L123" s="41"/>
      <c r="M123" s="211" t="s">
        <v>1</v>
      </c>
      <c r="N123" s="212" t="s">
        <v>39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5" t="s">
        <v>138</v>
      </c>
      <c r="AT123" s="15" t="s">
        <v>134</v>
      </c>
      <c r="AU123" s="15" t="s">
        <v>78</v>
      </c>
      <c r="AY123" s="15" t="s">
        <v>131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76</v>
      </c>
      <c r="BK123" s="215">
        <f>ROUND(I123*H123,2)</f>
        <v>0</v>
      </c>
      <c r="BL123" s="15" t="s">
        <v>138</v>
      </c>
      <c r="BM123" s="15" t="s">
        <v>388</v>
      </c>
    </row>
    <row r="124" s="11" customFormat="1">
      <c r="B124" s="216"/>
      <c r="C124" s="217"/>
      <c r="D124" s="218" t="s">
        <v>140</v>
      </c>
      <c r="E124" s="219" t="s">
        <v>1</v>
      </c>
      <c r="F124" s="220" t="s">
        <v>678</v>
      </c>
      <c r="G124" s="217"/>
      <c r="H124" s="221">
        <v>11.300000000000001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1" t="s">
        <v>78</v>
      </c>
      <c r="AW124" s="11" t="s">
        <v>31</v>
      </c>
      <c r="AX124" s="11" t="s">
        <v>76</v>
      </c>
      <c r="AY124" s="227" t="s">
        <v>131</v>
      </c>
    </row>
    <row r="125" s="1" customFormat="1" ht="16.5" customHeight="1">
      <c r="B125" s="36"/>
      <c r="C125" s="204" t="s">
        <v>369</v>
      </c>
      <c r="D125" s="204" t="s">
        <v>134</v>
      </c>
      <c r="E125" s="205" t="s">
        <v>391</v>
      </c>
      <c r="F125" s="206" t="s">
        <v>392</v>
      </c>
      <c r="G125" s="207" t="s">
        <v>150</v>
      </c>
      <c r="H125" s="208">
        <v>85.245000000000005</v>
      </c>
      <c r="I125" s="209"/>
      <c r="J125" s="210">
        <f>ROUND(I125*H125,2)</f>
        <v>0</v>
      </c>
      <c r="K125" s="206" t="s">
        <v>174</v>
      </c>
      <c r="L125" s="41"/>
      <c r="M125" s="211" t="s">
        <v>1</v>
      </c>
      <c r="N125" s="212" t="s">
        <v>39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138</v>
      </c>
      <c r="AT125" s="15" t="s">
        <v>134</v>
      </c>
      <c r="AU125" s="15" t="s">
        <v>78</v>
      </c>
      <c r="AY125" s="15" t="s">
        <v>131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76</v>
      </c>
      <c r="BK125" s="215">
        <f>ROUND(I125*H125,2)</f>
        <v>0</v>
      </c>
      <c r="BL125" s="15" t="s">
        <v>138</v>
      </c>
      <c r="BM125" s="15" t="s">
        <v>393</v>
      </c>
    </row>
    <row r="126" s="11" customFormat="1">
      <c r="B126" s="216"/>
      <c r="C126" s="217"/>
      <c r="D126" s="218" t="s">
        <v>140</v>
      </c>
      <c r="E126" s="219" t="s">
        <v>1</v>
      </c>
      <c r="F126" s="220" t="s">
        <v>679</v>
      </c>
      <c r="G126" s="217"/>
      <c r="H126" s="221">
        <v>85.245000000000005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1" t="s">
        <v>78</v>
      </c>
      <c r="AW126" s="11" t="s">
        <v>31</v>
      </c>
      <c r="AX126" s="11" t="s">
        <v>76</v>
      </c>
      <c r="AY126" s="227" t="s">
        <v>131</v>
      </c>
    </row>
    <row r="127" s="1" customFormat="1" ht="33.75" customHeight="1">
      <c r="B127" s="36"/>
      <c r="C127" s="204" t="s">
        <v>390</v>
      </c>
      <c r="D127" s="204" t="s">
        <v>134</v>
      </c>
      <c r="E127" s="205" t="s">
        <v>419</v>
      </c>
      <c r="F127" s="206" t="s">
        <v>420</v>
      </c>
      <c r="G127" s="207" t="s">
        <v>150</v>
      </c>
      <c r="H127" s="208">
        <v>12.029999999999999</v>
      </c>
      <c r="I127" s="209"/>
      <c r="J127" s="210">
        <f>ROUND(I127*H127,2)</f>
        <v>0</v>
      </c>
      <c r="K127" s="206" t="s">
        <v>174</v>
      </c>
      <c r="L127" s="41"/>
      <c r="M127" s="211" t="s">
        <v>1</v>
      </c>
      <c r="N127" s="212" t="s">
        <v>39</v>
      </c>
      <c r="O127" s="77"/>
      <c r="P127" s="213">
        <f>O127*H127</f>
        <v>0</v>
      </c>
      <c r="Q127" s="213">
        <v>0.085650000000000004</v>
      </c>
      <c r="R127" s="213">
        <f>Q127*H127</f>
        <v>1.0303694999999999</v>
      </c>
      <c r="S127" s="213">
        <v>0</v>
      </c>
      <c r="T127" s="214">
        <f>S127*H127</f>
        <v>0</v>
      </c>
      <c r="AR127" s="15" t="s">
        <v>138</v>
      </c>
      <c r="AT127" s="15" t="s">
        <v>134</v>
      </c>
      <c r="AU127" s="15" t="s">
        <v>78</v>
      </c>
      <c r="AY127" s="15" t="s">
        <v>131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76</v>
      </c>
      <c r="BK127" s="215">
        <f>ROUND(I127*H127,2)</f>
        <v>0</v>
      </c>
      <c r="BL127" s="15" t="s">
        <v>138</v>
      </c>
      <c r="BM127" s="15" t="s">
        <v>421</v>
      </c>
    </row>
    <row r="128" s="1" customFormat="1" ht="22.5" customHeight="1">
      <c r="B128" s="36"/>
      <c r="C128" s="228" t="s">
        <v>395</v>
      </c>
      <c r="D128" s="228" t="s">
        <v>193</v>
      </c>
      <c r="E128" s="229" t="s">
        <v>429</v>
      </c>
      <c r="F128" s="230" t="s">
        <v>430</v>
      </c>
      <c r="G128" s="231" t="s">
        <v>150</v>
      </c>
      <c r="H128" s="232">
        <v>98.129999999999995</v>
      </c>
      <c r="I128" s="233"/>
      <c r="J128" s="234">
        <f>ROUND(I128*H128,2)</f>
        <v>0</v>
      </c>
      <c r="K128" s="230" t="s">
        <v>1</v>
      </c>
      <c r="L128" s="235"/>
      <c r="M128" s="236" t="s">
        <v>1</v>
      </c>
      <c r="N128" s="237" t="s">
        <v>39</v>
      </c>
      <c r="O128" s="77"/>
      <c r="P128" s="213">
        <f>O128*H128</f>
        <v>0</v>
      </c>
      <c r="Q128" s="213">
        <v>0.152</v>
      </c>
      <c r="R128" s="213">
        <f>Q128*H128</f>
        <v>14.915759999999999</v>
      </c>
      <c r="S128" s="213">
        <v>0</v>
      </c>
      <c r="T128" s="214">
        <f>S128*H128</f>
        <v>0</v>
      </c>
      <c r="AR128" s="15" t="s">
        <v>187</v>
      </c>
      <c r="AT128" s="15" t="s">
        <v>193</v>
      </c>
      <c r="AU128" s="15" t="s">
        <v>78</v>
      </c>
      <c r="AY128" s="15" t="s">
        <v>131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76</v>
      </c>
      <c r="BK128" s="215">
        <f>ROUND(I128*H128,2)</f>
        <v>0</v>
      </c>
      <c r="BL128" s="15" t="s">
        <v>138</v>
      </c>
      <c r="BM128" s="15" t="s">
        <v>431</v>
      </c>
    </row>
    <row r="129" s="11" customFormat="1">
      <c r="B129" s="216"/>
      <c r="C129" s="217"/>
      <c r="D129" s="218" t="s">
        <v>140</v>
      </c>
      <c r="E129" s="219" t="s">
        <v>1</v>
      </c>
      <c r="F129" s="220" t="s">
        <v>680</v>
      </c>
      <c r="G129" s="217"/>
      <c r="H129" s="221">
        <v>98.129999999999995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1" t="s">
        <v>78</v>
      </c>
      <c r="AW129" s="11" t="s">
        <v>31</v>
      </c>
      <c r="AX129" s="11" t="s">
        <v>76</v>
      </c>
      <c r="AY129" s="227" t="s">
        <v>131</v>
      </c>
    </row>
    <row r="130" s="1" customFormat="1" ht="16.5" customHeight="1">
      <c r="B130" s="36"/>
      <c r="C130" s="228" t="s">
        <v>400</v>
      </c>
      <c r="D130" s="228" t="s">
        <v>193</v>
      </c>
      <c r="E130" s="229" t="s">
        <v>434</v>
      </c>
      <c r="F130" s="230" t="s">
        <v>435</v>
      </c>
      <c r="G130" s="231" t="s">
        <v>150</v>
      </c>
      <c r="H130" s="232">
        <v>0.97999999999999998</v>
      </c>
      <c r="I130" s="233"/>
      <c r="J130" s="234">
        <f>ROUND(I130*H130,2)</f>
        <v>0</v>
      </c>
      <c r="K130" s="230" t="s">
        <v>1</v>
      </c>
      <c r="L130" s="235"/>
      <c r="M130" s="236" t="s">
        <v>1</v>
      </c>
      <c r="N130" s="237" t="s">
        <v>39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187</v>
      </c>
      <c r="AT130" s="15" t="s">
        <v>193</v>
      </c>
      <c r="AU130" s="15" t="s">
        <v>78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76</v>
      </c>
      <c r="BK130" s="215">
        <f>ROUND(I130*H130,2)</f>
        <v>0</v>
      </c>
      <c r="BL130" s="15" t="s">
        <v>138</v>
      </c>
      <c r="BM130" s="15" t="s">
        <v>436</v>
      </c>
    </row>
    <row r="131" s="1" customFormat="1" ht="33.75" customHeight="1">
      <c r="B131" s="36"/>
      <c r="C131" s="204" t="s">
        <v>414</v>
      </c>
      <c r="D131" s="204" t="s">
        <v>134</v>
      </c>
      <c r="E131" s="205" t="s">
        <v>681</v>
      </c>
      <c r="F131" s="206" t="s">
        <v>682</v>
      </c>
      <c r="G131" s="207" t="s">
        <v>150</v>
      </c>
      <c r="H131" s="208">
        <v>87.079999999999998</v>
      </c>
      <c r="I131" s="209"/>
      <c r="J131" s="210">
        <f>ROUND(I131*H131,2)</f>
        <v>0</v>
      </c>
      <c r="K131" s="206" t="s">
        <v>174</v>
      </c>
      <c r="L131" s="41"/>
      <c r="M131" s="211" t="s">
        <v>1</v>
      </c>
      <c r="N131" s="212" t="s">
        <v>39</v>
      </c>
      <c r="O131" s="77"/>
      <c r="P131" s="213">
        <f>O131*H131</f>
        <v>0</v>
      </c>
      <c r="Q131" s="213">
        <v>0.10362</v>
      </c>
      <c r="R131" s="213">
        <f>Q131*H131</f>
        <v>9.0232296000000005</v>
      </c>
      <c r="S131" s="213">
        <v>0</v>
      </c>
      <c r="T131" s="214">
        <f>S131*H131</f>
        <v>0</v>
      </c>
      <c r="AR131" s="15" t="s">
        <v>138</v>
      </c>
      <c r="AT131" s="15" t="s">
        <v>134</v>
      </c>
      <c r="AU131" s="15" t="s">
        <v>78</v>
      </c>
      <c r="AY131" s="15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76</v>
      </c>
      <c r="BK131" s="215">
        <f>ROUND(I131*H131,2)</f>
        <v>0</v>
      </c>
      <c r="BL131" s="15" t="s">
        <v>138</v>
      </c>
      <c r="BM131" s="15" t="s">
        <v>683</v>
      </c>
    </row>
    <row r="132" s="1" customFormat="1" ht="16.5" customHeight="1">
      <c r="B132" s="36"/>
      <c r="C132" s="228" t="s">
        <v>684</v>
      </c>
      <c r="D132" s="228" t="s">
        <v>193</v>
      </c>
      <c r="E132" s="229" t="s">
        <v>685</v>
      </c>
      <c r="F132" s="230" t="s">
        <v>686</v>
      </c>
      <c r="G132" s="231" t="s">
        <v>150</v>
      </c>
      <c r="H132" s="232">
        <v>15</v>
      </c>
      <c r="I132" s="233"/>
      <c r="J132" s="234">
        <f>ROUND(I132*H132,2)</f>
        <v>0</v>
      </c>
      <c r="K132" s="230" t="s">
        <v>151</v>
      </c>
      <c r="L132" s="235"/>
      <c r="M132" s="236" t="s">
        <v>1</v>
      </c>
      <c r="N132" s="237" t="s">
        <v>39</v>
      </c>
      <c r="O132" s="77"/>
      <c r="P132" s="213">
        <f>O132*H132</f>
        <v>0</v>
      </c>
      <c r="Q132" s="213">
        <v>0.00050000000000000001</v>
      </c>
      <c r="R132" s="213">
        <f>Q132*H132</f>
        <v>0.0074999999999999997</v>
      </c>
      <c r="S132" s="213">
        <v>0</v>
      </c>
      <c r="T132" s="214">
        <f>S132*H132</f>
        <v>0</v>
      </c>
      <c r="AR132" s="15" t="s">
        <v>187</v>
      </c>
      <c r="AT132" s="15" t="s">
        <v>193</v>
      </c>
      <c r="AU132" s="15" t="s">
        <v>78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76</v>
      </c>
      <c r="BK132" s="215">
        <f>ROUND(I132*H132,2)</f>
        <v>0</v>
      </c>
      <c r="BL132" s="15" t="s">
        <v>138</v>
      </c>
      <c r="BM132" s="15" t="s">
        <v>687</v>
      </c>
    </row>
    <row r="133" s="11" customFormat="1">
      <c r="B133" s="216"/>
      <c r="C133" s="217"/>
      <c r="D133" s="218" t="s">
        <v>140</v>
      </c>
      <c r="E133" s="219" t="s">
        <v>1</v>
      </c>
      <c r="F133" s="220" t="s">
        <v>688</v>
      </c>
      <c r="G133" s="217"/>
      <c r="H133" s="221">
        <v>15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1" t="s">
        <v>78</v>
      </c>
      <c r="AW133" s="11" t="s">
        <v>31</v>
      </c>
      <c r="AX133" s="11" t="s">
        <v>76</v>
      </c>
      <c r="AY133" s="227" t="s">
        <v>131</v>
      </c>
    </row>
    <row r="134" s="10" customFormat="1" ht="22.8" customHeight="1">
      <c r="B134" s="188"/>
      <c r="C134" s="189"/>
      <c r="D134" s="190" t="s">
        <v>67</v>
      </c>
      <c r="E134" s="202" t="s">
        <v>203</v>
      </c>
      <c r="F134" s="202" t="s">
        <v>532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SUM(P135:P137)</f>
        <v>0</v>
      </c>
      <c r="Q134" s="196"/>
      <c r="R134" s="197">
        <f>SUM(R135:R137)</f>
        <v>7.8745499999999993</v>
      </c>
      <c r="S134" s="196"/>
      <c r="T134" s="198">
        <f>SUM(T135:T137)</f>
        <v>0</v>
      </c>
      <c r="AR134" s="199" t="s">
        <v>76</v>
      </c>
      <c r="AT134" s="200" t="s">
        <v>67</v>
      </c>
      <c r="AU134" s="200" t="s">
        <v>76</v>
      </c>
      <c r="AY134" s="199" t="s">
        <v>131</v>
      </c>
      <c r="BK134" s="201">
        <f>SUM(BK135:BK137)</f>
        <v>0</v>
      </c>
    </row>
    <row r="135" s="1" customFormat="1" ht="22.5" customHeight="1">
      <c r="B135" s="36"/>
      <c r="C135" s="204" t="s">
        <v>433</v>
      </c>
      <c r="D135" s="204" t="s">
        <v>134</v>
      </c>
      <c r="E135" s="205" t="s">
        <v>559</v>
      </c>
      <c r="F135" s="206" t="s">
        <v>560</v>
      </c>
      <c r="G135" s="207" t="s">
        <v>137</v>
      </c>
      <c r="H135" s="208">
        <v>51.299999999999997</v>
      </c>
      <c r="I135" s="209"/>
      <c r="J135" s="210">
        <f>ROUND(I135*H135,2)</f>
        <v>0</v>
      </c>
      <c r="K135" s="206" t="s">
        <v>174</v>
      </c>
      <c r="L135" s="41"/>
      <c r="M135" s="211" t="s">
        <v>1</v>
      </c>
      <c r="N135" s="212" t="s">
        <v>39</v>
      </c>
      <c r="O135" s="77"/>
      <c r="P135" s="213">
        <f>O135*H135</f>
        <v>0</v>
      </c>
      <c r="Q135" s="213">
        <v>0.1295</v>
      </c>
      <c r="R135" s="213">
        <f>Q135*H135</f>
        <v>6.6433499999999999</v>
      </c>
      <c r="S135" s="213">
        <v>0</v>
      </c>
      <c r="T135" s="214">
        <f>S135*H135</f>
        <v>0</v>
      </c>
      <c r="AR135" s="15" t="s">
        <v>138</v>
      </c>
      <c r="AT135" s="15" t="s">
        <v>134</v>
      </c>
      <c r="AU135" s="15" t="s">
        <v>78</v>
      </c>
      <c r="AY135" s="15" t="s">
        <v>131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76</v>
      </c>
      <c r="BK135" s="215">
        <f>ROUND(I135*H135,2)</f>
        <v>0</v>
      </c>
      <c r="BL135" s="15" t="s">
        <v>138</v>
      </c>
      <c r="BM135" s="15" t="s">
        <v>561</v>
      </c>
    </row>
    <row r="136" s="11" customFormat="1">
      <c r="B136" s="216"/>
      <c r="C136" s="217"/>
      <c r="D136" s="218" t="s">
        <v>140</v>
      </c>
      <c r="E136" s="219" t="s">
        <v>1</v>
      </c>
      <c r="F136" s="220" t="s">
        <v>689</v>
      </c>
      <c r="G136" s="217"/>
      <c r="H136" s="221">
        <v>51.299999999999997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78</v>
      </c>
      <c r="AV136" s="11" t="s">
        <v>78</v>
      </c>
      <c r="AW136" s="11" t="s">
        <v>31</v>
      </c>
      <c r="AX136" s="11" t="s">
        <v>76</v>
      </c>
      <c r="AY136" s="227" t="s">
        <v>131</v>
      </c>
    </row>
    <row r="137" s="1" customFormat="1" ht="22.5" customHeight="1">
      <c r="B137" s="36"/>
      <c r="C137" s="228" t="s">
        <v>442</v>
      </c>
      <c r="D137" s="228" t="s">
        <v>193</v>
      </c>
      <c r="E137" s="229" t="s">
        <v>564</v>
      </c>
      <c r="F137" s="230" t="s">
        <v>565</v>
      </c>
      <c r="G137" s="231" t="s">
        <v>137</v>
      </c>
      <c r="H137" s="232">
        <v>51.299999999999997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39</v>
      </c>
      <c r="O137" s="77"/>
      <c r="P137" s="213">
        <f>O137*H137</f>
        <v>0</v>
      </c>
      <c r="Q137" s="213">
        <v>0.024</v>
      </c>
      <c r="R137" s="213">
        <f>Q137*H137</f>
        <v>1.2311999999999999</v>
      </c>
      <c r="S137" s="213">
        <v>0</v>
      </c>
      <c r="T137" s="214">
        <f>S137*H137</f>
        <v>0</v>
      </c>
      <c r="AR137" s="15" t="s">
        <v>187</v>
      </c>
      <c r="AT137" s="15" t="s">
        <v>193</v>
      </c>
      <c r="AU137" s="15" t="s">
        <v>78</v>
      </c>
      <c r="AY137" s="15" t="s">
        <v>131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76</v>
      </c>
      <c r="BK137" s="215">
        <f>ROUND(I137*H137,2)</f>
        <v>0</v>
      </c>
      <c r="BL137" s="15" t="s">
        <v>138</v>
      </c>
      <c r="BM137" s="15" t="s">
        <v>566</v>
      </c>
    </row>
    <row r="138" s="10" customFormat="1" ht="22.8" customHeight="1">
      <c r="B138" s="188"/>
      <c r="C138" s="189"/>
      <c r="D138" s="190" t="s">
        <v>67</v>
      </c>
      <c r="E138" s="202" t="s">
        <v>602</v>
      </c>
      <c r="F138" s="202" t="s">
        <v>603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SUM(P139:P150)</f>
        <v>0</v>
      </c>
      <c r="Q138" s="196"/>
      <c r="R138" s="197">
        <f>SUM(R139:R150)</f>
        <v>0</v>
      </c>
      <c r="S138" s="196"/>
      <c r="T138" s="198">
        <f>SUM(T139:T150)</f>
        <v>0</v>
      </c>
      <c r="AR138" s="199" t="s">
        <v>76</v>
      </c>
      <c r="AT138" s="200" t="s">
        <v>67</v>
      </c>
      <c r="AU138" s="200" t="s">
        <v>76</v>
      </c>
      <c r="AY138" s="199" t="s">
        <v>131</v>
      </c>
      <c r="BK138" s="201">
        <f>SUM(BK139:BK150)</f>
        <v>0</v>
      </c>
    </row>
    <row r="139" s="1" customFormat="1" ht="16.5" customHeight="1">
      <c r="B139" s="36"/>
      <c r="C139" s="204" t="s">
        <v>476</v>
      </c>
      <c r="D139" s="204" t="s">
        <v>134</v>
      </c>
      <c r="E139" s="205" t="s">
        <v>605</v>
      </c>
      <c r="F139" s="206" t="s">
        <v>606</v>
      </c>
      <c r="G139" s="207" t="s">
        <v>262</v>
      </c>
      <c r="H139" s="208">
        <v>29.173999999999999</v>
      </c>
      <c r="I139" s="209"/>
      <c r="J139" s="210">
        <f>ROUND(I139*H139,2)</f>
        <v>0</v>
      </c>
      <c r="K139" s="206" t="s">
        <v>174</v>
      </c>
      <c r="L139" s="41"/>
      <c r="M139" s="211" t="s">
        <v>1</v>
      </c>
      <c r="N139" s="212" t="s">
        <v>39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138</v>
      </c>
      <c r="AT139" s="15" t="s">
        <v>134</v>
      </c>
      <c r="AU139" s="15" t="s">
        <v>78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76</v>
      </c>
      <c r="BK139" s="215">
        <f>ROUND(I139*H139,2)</f>
        <v>0</v>
      </c>
      <c r="BL139" s="15" t="s">
        <v>138</v>
      </c>
      <c r="BM139" s="15" t="s">
        <v>607</v>
      </c>
    </row>
    <row r="140" s="11" customFormat="1">
      <c r="B140" s="216"/>
      <c r="C140" s="217"/>
      <c r="D140" s="218" t="s">
        <v>140</v>
      </c>
      <c r="E140" s="219" t="s">
        <v>1</v>
      </c>
      <c r="F140" s="220" t="s">
        <v>690</v>
      </c>
      <c r="G140" s="217"/>
      <c r="H140" s="221">
        <v>29.173999999999999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1" t="s">
        <v>78</v>
      </c>
      <c r="AW140" s="11" t="s">
        <v>31</v>
      </c>
      <c r="AX140" s="11" t="s">
        <v>76</v>
      </c>
      <c r="AY140" s="227" t="s">
        <v>131</v>
      </c>
    </row>
    <row r="141" s="1" customFormat="1" ht="22.5" customHeight="1">
      <c r="B141" s="36"/>
      <c r="C141" s="204" t="s">
        <v>480</v>
      </c>
      <c r="D141" s="204" t="s">
        <v>134</v>
      </c>
      <c r="E141" s="205" t="s">
        <v>610</v>
      </c>
      <c r="F141" s="206" t="s">
        <v>611</v>
      </c>
      <c r="G141" s="207" t="s">
        <v>262</v>
      </c>
      <c r="H141" s="208">
        <v>641.82799999999997</v>
      </c>
      <c r="I141" s="209"/>
      <c r="J141" s="210">
        <f>ROUND(I141*H141,2)</f>
        <v>0</v>
      </c>
      <c r="K141" s="206" t="s">
        <v>174</v>
      </c>
      <c r="L141" s="41"/>
      <c r="M141" s="211" t="s">
        <v>1</v>
      </c>
      <c r="N141" s="212" t="s">
        <v>39</v>
      </c>
      <c r="O141" s="7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5" t="s">
        <v>138</v>
      </c>
      <c r="AT141" s="15" t="s">
        <v>134</v>
      </c>
      <c r="AU141" s="15" t="s">
        <v>78</v>
      </c>
      <c r="AY141" s="15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76</v>
      </c>
      <c r="BK141" s="215">
        <f>ROUND(I141*H141,2)</f>
        <v>0</v>
      </c>
      <c r="BL141" s="15" t="s">
        <v>138</v>
      </c>
      <c r="BM141" s="15" t="s">
        <v>612</v>
      </c>
    </row>
    <row r="142" s="11" customFormat="1">
      <c r="B142" s="216"/>
      <c r="C142" s="217"/>
      <c r="D142" s="218" t="s">
        <v>140</v>
      </c>
      <c r="E142" s="219" t="s">
        <v>1</v>
      </c>
      <c r="F142" s="220" t="s">
        <v>691</v>
      </c>
      <c r="G142" s="217"/>
      <c r="H142" s="221">
        <v>641.82799999999997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78</v>
      </c>
      <c r="AV142" s="11" t="s">
        <v>78</v>
      </c>
      <c r="AW142" s="11" t="s">
        <v>31</v>
      </c>
      <c r="AX142" s="11" t="s">
        <v>76</v>
      </c>
      <c r="AY142" s="227" t="s">
        <v>131</v>
      </c>
    </row>
    <row r="143" s="1" customFormat="1" ht="16.5" customHeight="1">
      <c r="B143" s="36"/>
      <c r="C143" s="204" t="s">
        <v>484</v>
      </c>
      <c r="D143" s="204" t="s">
        <v>134</v>
      </c>
      <c r="E143" s="205" t="s">
        <v>615</v>
      </c>
      <c r="F143" s="206" t="s">
        <v>616</v>
      </c>
      <c r="G143" s="207" t="s">
        <v>262</v>
      </c>
      <c r="H143" s="208">
        <v>36.093000000000004</v>
      </c>
      <c r="I143" s="209"/>
      <c r="J143" s="210">
        <f>ROUND(I143*H143,2)</f>
        <v>0</v>
      </c>
      <c r="K143" s="206" t="s">
        <v>174</v>
      </c>
      <c r="L143" s="41"/>
      <c r="M143" s="211" t="s">
        <v>1</v>
      </c>
      <c r="N143" s="212" t="s">
        <v>39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138</v>
      </c>
      <c r="AT143" s="15" t="s">
        <v>134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138</v>
      </c>
      <c r="BM143" s="15" t="s">
        <v>617</v>
      </c>
    </row>
    <row r="144" s="11" customFormat="1">
      <c r="B144" s="216"/>
      <c r="C144" s="217"/>
      <c r="D144" s="218" t="s">
        <v>140</v>
      </c>
      <c r="E144" s="219" t="s">
        <v>1</v>
      </c>
      <c r="F144" s="220" t="s">
        <v>692</v>
      </c>
      <c r="G144" s="217"/>
      <c r="H144" s="221">
        <v>36.093000000000004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1" t="s">
        <v>78</v>
      </c>
      <c r="AW144" s="11" t="s">
        <v>31</v>
      </c>
      <c r="AX144" s="11" t="s">
        <v>76</v>
      </c>
      <c r="AY144" s="227" t="s">
        <v>131</v>
      </c>
    </row>
    <row r="145" s="1" customFormat="1" ht="22.5" customHeight="1">
      <c r="B145" s="36"/>
      <c r="C145" s="204" t="s">
        <v>488</v>
      </c>
      <c r="D145" s="204" t="s">
        <v>134</v>
      </c>
      <c r="E145" s="205" t="s">
        <v>620</v>
      </c>
      <c r="F145" s="206" t="s">
        <v>611</v>
      </c>
      <c r="G145" s="207" t="s">
        <v>262</v>
      </c>
      <c r="H145" s="208">
        <v>794.04600000000005</v>
      </c>
      <c r="I145" s="209"/>
      <c r="J145" s="210">
        <f>ROUND(I145*H145,2)</f>
        <v>0</v>
      </c>
      <c r="K145" s="206" t="s">
        <v>174</v>
      </c>
      <c r="L145" s="41"/>
      <c r="M145" s="211" t="s">
        <v>1</v>
      </c>
      <c r="N145" s="212" t="s">
        <v>39</v>
      </c>
      <c r="O145" s="7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5" t="s">
        <v>138</v>
      </c>
      <c r="AT145" s="15" t="s">
        <v>134</v>
      </c>
      <c r="AU145" s="15" t="s">
        <v>78</v>
      </c>
      <c r="AY145" s="15" t="s">
        <v>131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76</v>
      </c>
      <c r="BK145" s="215">
        <f>ROUND(I145*H145,2)</f>
        <v>0</v>
      </c>
      <c r="BL145" s="15" t="s">
        <v>138</v>
      </c>
      <c r="BM145" s="15" t="s">
        <v>621</v>
      </c>
    </row>
    <row r="146" s="11" customFormat="1">
      <c r="B146" s="216"/>
      <c r="C146" s="217"/>
      <c r="D146" s="218" t="s">
        <v>140</v>
      </c>
      <c r="E146" s="219" t="s">
        <v>1</v>
      </c>
      <c r="F146" s="220" t="s">
        <v>693</v>
      </c>
      <c r="G146" s="217"/>
      <c r="H146" s="221">
        <v>794.04600000000005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78</v>
      </c>
      <c r="AV146" s="11" t="s">
        <v>78</v>
      </c>
      <c r="AW146" s="11" t="s">
        <v>31</v>
      </c>
      <c r="AX146" s="11" t="s">
        <v>76</v>
      </c>
      <c r="AY146" s="227" t="s">
        <v>131</v>
      </c>
    </row>
    <row r="147" s="1" customFormat="1" ht="16.5" customHeight="1">
      <c r="B147" s="36"/>
      <c r="C147" s="204" t="s">
        <v>492</v>
      </c>
      <c r="D147" s="204" t="s">
        <v>134</v>
      </c>
      <c r="E147" s="205" t="s">
        <v>624</v>
      </c>
      <c r="F147" s="206" t="s">
        <v>625</v>
      </c>
      <c r="G147" s="207" t="s">
        <v>262</v>
      </c>
      <c r="H147" s="208">
        <v>36.093000000000004</v>
      </c>
      <c r="I147" s="209"/>
      <c r="J147" s="210">
        <f>ROUND(I147*H147,2)</f>
        <v>0</v>
      </c>
      <c r="K147" s="206" t="s">
        <v>174</v>
      </c>
      <c r="L147" s="41"/>
      <c r="M147" s="211" t="s">
        <v>1</v>
      </c>
      <c r="N147" s="212" t="s">
        <v>39</v>
      </c>
      <c r="O147" s="7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5" t="s">
        <v>138</v>
      </c>
      <c r="AT147" s="15" t="s">
        <v>134</v>
      </c>
      <c r="AU147" s="15" t="s">
        <v>78</v>
      </c>
      <c r="AY147" s="15" t="s">
        <v>131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76</v>
      </c>
      <c r="BK147" s="215">
        <f>ROUND(I147*H147,2)</f>
        <v>0</v>
      </c>
      <c r="BL147" s="15" t="s">
        <v>138</v>
      </c>
      <c r="BM147" s="15" t="s">
        <v>626</v>
      </c>
    </row>
    <row r="148" s="11" customFormat="1">
      <c r="B148" s="216"/>
      <c r="C148" s="217"/>
      <c r="D148" s="218" t="s">
        <v>140</v>
      </c>
      <c r="E148" s="219" t="s">
        <v>1</v>
      </c>
      <c r="F148" s="220" t="s">
        <v>694</v>
      </c>
      <c r="G148" s="217"/>
      <c r="H148" s="221">
        <v>36.093000000000004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1" t="s">
        <v>78</v>
      </c>
      <c r="AW148" s="11" t="s">
        <v>31</v>
      </c>
      <c r="AX148" s="11" t="s">
        <v>76</v>
      </c>
      <c r="AY148" s="227" t="s">
        <v>131</v>
      </c>
    </row>
    <row r="149" s="1" customFormat="1" ht="16.5" customHeight="1">
      <c r="B149" s="36"/>
      <c r="C149" s="204" t="s">
        <v>500</v>
      </c>
      <c r="D149" s="204" t="s">
        <v>134</v>
      </c>
      <c r="E149" s="205" t="s">
        <v>638</v>
      </c>
      <c r="F149" s="206" t="s">
        <v>639</v>
      </c>
      <c r="G149" s="207" t="s">
        <v>262</v>
      </c>
      <c r="H149" s="208">
        <v>29.173999999999999</v>
      </c>
      <c r="I149" s="209"/>
      <c r="J149" s="210">
        <f>ROUND(I149*H149,2)</f>
        <v>0</v>
      </c>
      <c r="K149" s="206" t="s">
        <v>174</v>
      </c>
      <c r="L149" s="41"/>
      <c r="M149" s="211" t="s">
        <v>1</v>
      </c>
      <c r="N149" s="212" t="s">
        <v>39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138</v>
      </c>
      <c r="AT149" s="15" t="s">
        <v>134</v>
      </c>
      <c r="AU149" s="15" t="s">
        <v>78</v>
      </c>
      <c r="AY149" s="15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76</v>
      </c>
      <c r="BK149" s="215">
        <f>ROUND(I149*H149,2)</f>
        <v>0</v>
      </c>
      <c r="BL149" s="15" t="s">
        <v>138</v>
      </c>
      <c r="BM149" s="15" t="s">
        <v>640</v>
      </c>
    </row>
    <row r="150" s="11" customFormat="1">
      <c r="B150" s="216"/>
      <c r="C150" s="217"/>
      <c r="D150" s="218" t="s">
        <v>140</v>
      </c>
      <c r="E150" s="219" t="s">
        <v>1</v>
      </c>
      <c r="F150" s="220" t="s">
        <v>695</v>
      </c>
      <c r="G150" s="217"/>
      <c r="H150" s="221">
        <v>29.173999999999999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1" t="s">
        <v>78</v>
      </c>
      <c r="AW150" s="11" t="s">
        <v>31</v>
      </c>
      <c r="AX150" s="11" t="s">
        <v>76</v>
      </c>
      <c r="AY150" s="227" t="s">
        <v>131</v>
      </c>
    </row>
    <row r="151" s="10" customFormat="1" ht="22.8" customHeight="1">
      <c r="B151" s="188"/>
      <c r="C151" s="189"/>
      <c r="D151" s="190" t="s">
        <v>67</v>
      </c>
      <c r="E151" s="202" t="s">
        <v>642</v>
      </c>
      <c r="F151" s="202" t="s">
        <v>643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P152</f>
        <v>0</v>
      </c>
      <c r="Q151" s="196"/>
      <c r="R151" s="197">
        <f>R152</f>
        <v>0</v>
      </c>
      <c r="S151" s="196"/>
      <c r="T151" s="198">
        <f>T152</f>
        <v>0</v>
      </c>
      <c r="AR151" s="199" t="s">
        <v>76</v>
      </c>
      <c r="AT151" s="200" t="s">
        <v>67</v>
      </c>
      <c r="AU151" s="200" t="s">
        <v>76</v>
      </c>
      <c r="AY151" s="199" t="s">
        <v>131</v>
      </c>
      <c r="BK151" s="201">
        <f>BK152</f>
        <v>0</v>
      </c>
    </row>
    <row r="152" s="1" customFormat="1" ht="16.5" customHeight="1">
      <c r="B152" s="36"/>
      <c r="C152" s="204" t="s">
        <v>696</v>
      </c>
      <c r="D152" s="204" t="s">
        <v>134</v>
      </c>
      <c r="E152" s="205" t="s">
        <v>645</v>
      </c>
      <c r="F152" s="206" t="s">
        <v>646</v>
      </c>
      <c r="G152" s="207" t="s">
        <v>262</v>
      </c>
      <c r="H152" s="208">
        <v>32.853000000000002</v>
      </c>
      <c r="I152" s="209"/>
      <c r="J152" s="210">
        <f>ROUND(I152*H152,2)</f>
        <v>0</v>
      </c>
      <c r="K152" s="206" t="s">
        <v>174</v>
      </c>
      <c r="L152" s="41"/>
      <c r="M152" s="249" t="s">
        <v>1</v>
      </c>
      <c r="N152" s="250" t="s">
        <v>39</v>
      </c>
      <c r="O152" s="25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AR152" s="15" t="s">
        <v>138</v>
      </c>
      <c r="AT152" s="15" t="s">
        <v>134</v>
      </c>
      <c r="AU152" s="15" t="s">
        <v>78</v>
      </c>
      <c r="AY152" s="15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76</v>
      </c>
      <c r="BK152" s="215">
        <f>ROUND(I152*H152,2)</f>
        <v>0</v>
      </c>
      <c r="BL152" s="15" t="s">
        <v>138</v>
      </c>
      <c r="BM152" s="15" t="s">
        <v>647</v>
      </c>
    </row>
    <row r="153" s="1" customFormat="1" ht="6.96" customHeight="1">
      <c r="B153" s="55"/>
      <c r="C153" s="56"/>
      <c r="D153" s="56"/>
      <c r="E153" s="56"/>
      <c r="F153" s="56"/>
      <c r="G153" s="56"/>
      <c r="H153" s="56"/>
      <c r="I153" s="153"/>
      <c r="J153" s="56"/>
      <c r="K153" s="56"/>
      <c r="L153" s="41"/>
    </row>
  </sheetData>
  <sheetProtection sheet="1" autoFilter="0" formatColumns="0" formatRows="0" objects="1" scenarios="1" spinCount="100000" saltValue="DNMQKj+l1OLJg0nmErLXXpkMcBA77ZscLZBN5ghiw9n46tDmaU2Qoj0jDXBjMiSVr9VK6kXyyXrvZEAsJFosjQ==" hashValue="jxFqZL1Pg/OMqGIsgyLd5xa6xDE7r3VIVmDOXO3VegbG+4XT4wfAZWMWZy15Q+apDSsVqvdYU66BM/w04Jlmuw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697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ROUND((SUM(BE87:BE227)),  2)</f>
        <v>0</v>
      </c>
      <c r="I33" s="142">
        <v>0.20999999999999999</v>
      </c>
      <c r="J33" s="141">
        <f>ROUND(((SUM(BE87:BE227))*I33),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ROUND((SUM(BF87:BF227)),  2)</f>
        <v>0</v>
      </c>
      <c r="I34" s="142">
        <v>0.14999999999999999</v>
      </c>
      <c r="J34" s="141">
        <f>ROUND(((SUM(BF87:BF227))*I34),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ROUND((SUM(BG87:BG227)),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ROUND((SUM(BH87:BH227)),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ROUND((SUM(BI87:BI227)),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USEKS5 -  Komunikace a terénní úpravy úsek S5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110</v>
      </c>
      <c r="E62" s="173"/>
      <c r="F62" s="173"/>
      <c r="G62" s="173"/>
      <c r="H62" s="173"/>
      <c r="I62" s="174"/>
      <c r="J62" s="175">
        <f>J143</f>
        <v>0</v>
      </c>
      <c r="K62" s="171"/>
      <c r="L62" s="176"/>
    </row>
    <row r="63" s="8" customFormat="1" ht="19.92" customHeight="1">
      <c r="B63" s="170"/>
      <c r="C63" s="171"/>
      <c r="D63" s="172" t="s">
        <v>111</v>
      </c>
      <c r="E63" s="173"/>
      <c r="F63" s="173"/>
      <c r="G63" s="173"/>
      <c r="H63" s="173"/>
      <c r="I63" s="174"/>
      <c r="J63" s="175">
        <f>J149</f>
        <v>0</v>
      </c>
      <c r="K63" s="171"/>
      <c r="L63" s="176"/>
    </row>
    <row r="64" s="8" customFormat="1" ht="19.92" customHeight="1">
      <c r="B64" s="170"/>
      <c r="C64" s="171"/>
      <c r="D64" s="172" t="s">
        <v>112</v>
      </c>
      <c r="E64" s="173"/>
      <c r="F64" s="173"/>
      <c r="G64" s="173"/>
      <c r="H64" s="173"/>
      <c r="I64" s="174"/>
      <c r="J64" s="175">
        <f>J177</f>
        <v>0</v>
      </c>
      <c r="K64" s="171"/>
      <c r="L64" s="176"/>
    </row>
    <row r="65" s="8" customFormat="1" ht="19.92" customHeight="1">
      <c r="B65" s="170"/>
      <c r="C65" s="171"/>
      <c r="D65" s="172" t="s">
        <v>113</v>
      </c>
      <c r="E65" s="173"/>
      <c r="F65" s="173"/>
      <c r="G65" s="173"/>
      <c r="H65" s="173"/>
      <c r="I65" s="174"/>
      <c r="J65" s="175">
        <f>J193</f>
        <v>0</v>
      </c>
      <c r="K65" s="171"/>
      <c r="L65" s="176"/>
    </row>
    <row r="66" s="8" customFormat="1" ht="19.92" customHeight="1">
      <c r="B66" s="170"/>
      <c r="C66" s="171"/>
      <c r="D66" s="172" t="s">
        <v>114</v>
      </c>
      <c r="E66" s="173"/>
      <c r="F66" s="173"/>
      <c r="G66" s="173"/>
      <c r="H66" s="173"/>
      <c r="I66" s="174"/>
      <c r="J66" s="175">
        <f>J209</f>
        <v>0</v>
      </c>
      <c r="K66" s="171"/>
      <c r="L66" s="176"/>
    </row>
    <row r="67" s="8" customFormat="1" ht="19.92" customHeight="1">
      <c r="B67" s="170"/>
      <c r="C67" s="171"/>
      <c r="D67" s="172" t="s">
        <v>115</v>
      </c>
      <c r="E67" s="173"/>
      <c r="F67" s="173"/>
      <c r="G67" s="173"/>
      <c r="H67" s="173"/>
      <c r="I67" s="174"/>
      <c r="J67" s="175">
        <f>J226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116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Komunikace pro chodce-2.stavba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101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 xml:space="preserve">USEKS5 -  Komunikace a terénní úpravy úsek S5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>Kosičky</v>
      </c>
      <c r="G81" s="37"/>
      <c r="H81" s="37"/>
      <c r="I81" s="131" t="s">
        <v>22</v>
      </c>
      <c r="J81" s="65" t="str">
        <f>IF(J12="","",J12)</f>
        <v>19. 11. 2019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30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IF(E18="","",E18)</f>
        <v>Vyplň údaj</v>
      </c>
      <c r="G84" s="37"/>
      <c r="H84" s="37"/>
      <c r="I84" s="131" t="s">
        <v>32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117</v>
      </c>
      <c r="D86" s="179" t="s">
        <v>53</v>
      </c>
      <c r="E86" s="179" t="s">
        <v>49</v>
      </c>
      <c r="F86" s="179" t="s">
        <v>50</v>
      </c>
      <c r="G86" s="179" t="s">
        <v>118</v>
      </c>
      <c r="H86" s="179" t="s">
        <v>119</v>
      </c>
      <c r="I86" s="180" t="s">
        <v>120</v>
      </c>
      <c r="J86" s="181" t="s">
        <v>105</v>
      </c>
      <c r="K86" s="182" t="s">
        <v>121</v>
      </c>
      <c r="L86" s="183"/>
      <c r="M86" s="86" t="s">
        <v>1</v>
      </c>
      <c r="N86" s="87" t="s">
        <v>38</v>
      </c>
      <c r="O86" s="87" t="s">
        <v>122</v>
      </c>
      <c r="P86" s="87" t="s">
        <v>123</v>
      </c>
      <c r="Q86" s="87" t="s">
        <v>124</v>
      </c>
      <c r="R86" s="87" t="s">
        <v>125</v>
      </c>
      <c r="S86" s="87" t="s">
        <v>126</v>
      </c>
      <c r="T86" s="88" t="s">
        <v>127</v>
      </c>
    </row>
    <row r="87" s="1" customFormat="1" ht="22.8" customHeight="1">
      <c r="B87" s="36"/>
      <c r="C87" s="93" t="s">
        <v>128</v>
      </c>
      <c r="D87" s="37"/>
      <c r="E87" s="37"/>
      <c r="F87" s="37"/>
      <c r="G87" s="37"/>
      <c r="H87" s="37"/>
      <c r="I87" s="129"/>
      <c r="J87" s="184">
        <f>BK87</f>
        <v>0</v>
      </c>
      <c r="K87" s="37"/>
      <c r="L87" s="41"/>
      <c r="M87" s="89"/>
      <c r="N87" s="90"/>
      <c r="O87" s="90"/>
      <c r="P87" s="185">
        <f>P88</f>
        <v>0</v>
      </c>
      <c r="Q87" s="90"/>
      <c r="R87" s="185">
        <f>R88</f>
        <v>195.84679870000002</v>
      </c>
      <c r="S87" s="90"/>
      <c r="T87" s="186">
        <f>T88</f>
        <v>373.90065000000004</v>
      </c>
      <c r="AT87" s="15" t="s">
        <v>67</v>
      </c>
      <c r="AU87" s="15" t="s">
        <v>107</v>
      </c>
      <c r="BK87" s="187">
        <f>BK88</f>
        <v>0</v>
      </c>
    </row>
    <row r="88" s="10" customFormat="1" ht="25.92" customHeight="1">
      <c r="B88" s="188"/>
      <c r="C88" s="189"/>
      <c r="D88" s="190" t="s">
        <v>67</v>
      </c>
      <c r="E88" s="191" t="s">
        <v>129</v>
      </c>
      <c r="F88" s="191" t="s">
        <v>130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P89+P143+P149+P177+P193+P209+P226</f>
        <v>0</v>
      </c>
      <c r="Q88" s="196"/>
      <c r="R88" s="197">
        <f>R89+R143+R149+R177+R193+R209+R226</f>
        <v>195.84679870000002</v>
      </c>
      <c r="S88" s="196"/>
      <c r="T88" s="198">
        <f>T89+T143+T149+T177+T193+T209+T226</f>
        <v>373.90065000000004</v>
      </c>
      <c r="AR88" s="199" t="s">
        <v>76</v>
      </c>
      <c r="AT88" s="200" t="s">
        <v>67</v>
      </c>
      <c r="AU88" s="200" t="s">
        <v>68</v>
      </c>
      <c r="AY88" s="199" t="s">
        <v>131</v>
      </c>
      <c r="BK88" s="201">
        <f>BK89+BK143+BK149+BK177+BK193+BK209+BK226</f>
        <v>0</v>
      </c>
    </row>
    <row r="89" s="10" customFormat="1" ht="22.8" customHeight="1">
      <c r="B89" s="188"/>
      <c r="C89" s="189"/>
      <c r="D89" s="190" t="s">
        <v>67</v>
      </c>
      <c r="E89" s="202" t="s">
        <v>76</v>
      </c>
      <c r="F89" s="202" t="s">
        <v>132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SUM(P90:P142)</f>
        <v>0</v>
      </c>
      <c r="Q89" s="196"/>
      <c r="R89" s="197">
        <f>SUM(R90:R142)</f>
        <v>0.0040305000000000002</v>
      </c>
      <c r="S89" s="196"/>
      <c r="T89" s="198">
        <f>SUM(T90:T142)</f>
        <v>373.90065000000004</v>
      </c>
      <c r="AR89" s="199" t="s">
        <v>76</v>
      </c>
      <c r="AT89" s="200" t="s">
        <v>67</v>
      </c>
      <c r="AU89" s="200" t="s">
        <v>76</v>
      </c>
      <c r="AY89" s="199" t="s">
        <v>131</v>
      </c>
      <c r="BK89" s="201">
        <f>SUM(BK90:BK142)</f>
        <v>0</v>
      </c>
    </row>
    <row r="90" s="1" customFormat="1" ht="16.5" customHeight="1">
      <c r="B90" s="36"/>
      <c r="C90" s="204" t="s">
        <v>142</v>
      </c>
      <c r="D90" s="204" t="s">
        <v>134</v>
      </c>
      <c r="E90" s="205" t="s">
        <v>143</v>
      </c>
      <c r="F90" s="206" t="s">
        <v>144</v>
      </c>
      <c r="G90" s="207" t="s">
        <v>145</v>
      </c>
      <c r="H90" s="208">
        <v>1</v>
      </c>
      <c r="I90" s="209"/>
      <c r="J90" s="210">
        <f>ROUND(I90*H90,2)</f>
        <v>0</v>
      </c>
      <c r="K90" s="206" t="s">
        <v>1</v>
      </c>
      <c r="L90" s="41"/>
      <c r="M90" s="211" t="s">
        <v>1</v>
      </c>
      <c r="N90" s="212" t="s">
        <v>39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138</v>
      </c>
      <c r="AT90" s="15" t="s">
        <v>134</v>
      </c>
      <c r="AU90" s="15" t="s">
        <v>78</v>
      </c>
      <c r="AY90" s="15" t="s">
        <v>131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76</v>
      </c>
      <c r="BK90" s="215">
        <f>ROUND(I90*H90,2)</f>
        <v>0</v>
      </c>
      <c r="BL90" s="15" t="s">
        <v>138</v>
      </c>
      <c r="BM90" s="15" t="s">
        <v>146</v>
      </c>
    </row>
    <row r="91" s="1" customFormat="1" ht="22.5" customHeight="1">
      <c r="B91" s="36"/>
      <c r="C91" s="204" t="s">
        <v>147</v>
      </c>
      <c r="D91" s="204" t="s">
        <v>134</v>
      </c>
      <c r="E91" s="205" t="s">
        <v>148</v>
      </c>
      <c r="F91" s="206" t="s">
        <v>149</v>
      </c>
      <c r="G91" s="207" t="s">
        <v>150</v>
      </c>
      <c r="H91" s="208">
        <v>17.899999999999999</v>
      </c>
      <c r="I91" s="209"/>
      <c r="J91" s="210">
        <f>ROUND(I91*H91,2)</f>
        <v>0</v>
      </c>
      <c r="K91" s="206" t="s">
        <v>151</v>
      </c>
      <c r="L91" s="41"/>
      <c r="M91" s="211" t="s">
        <v>1</v>
      </c>
      <c r="N91" s="212" t="s">
        <v>39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138</v>
      </c>
      <c r="AT91" s="15" t="s">
        <v>134</v>
      </c>
      <c r="AU91" s="15" t="s">
        <v>78</v>
      </c>
      <c r="AY91" s="15" t="s">
        <v>131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76</v>
      </c>
      <c r="BK91" s="215">
        <f>ROUND(I91*H91,2)</f>
        <v>0</v>
      </c>
      <c r="BL91" s="15" t="s">
        <v>138</v>
      </c>
      <c r="BM91" s="15" t="s">
        <v>152</v>
      </c>
    </row>
    <row r="92" s="11" customFormat="1">
      <c r="B92" s="216"/>
      <c r="C92" s="217"/>
      <c r="D92" s="218" t="s">
        <v>140</v>
      </c>
      <c r="E92" s="219" t="s">
        <v>1</v>
      </c>
      <c r="F92" s="220" t="s">
        <v>698</v>
      </c>
      <c r="G92" s="217"/>
      <c r="H92" s="221">
        <v>17.899999999999999</v>
      </c>
      <c r="I92" s="222"/>
      <c r="J92" s="217"/>
      <c r="K92" s="217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140</v>
      </c>
      <c r="AU92" s="227" t="s">
        <v>78</v>
      </c>
      <c r="AV92" s="11" t="s">
        <v>78</v>
      </c>
      <c r="AW92" s="11" t="s">
        <v>31</v>
      </c>
      <c r="AX92" s="11" t="s">
        <v>76</v>
      </c>
      <c r="AY92" s="227" t="s">
        <v>131</v>
      </c>
    </row>
    <row r="93" s="1" customFormat="1" ht="33.75" customHeight="1">
      <c r="B93" s="36"/>
      <c r="C93" s="204" t="s">
        <v>135</v>
      </c>
      <c r="D93" s="204" t="s">
        <v>134</v>
      </c>
      <c r="E93" s="205" t="s">
        <v>649</v>
      </c>
      <c r="F93" s="206" t="s">
        <v>650</v>
      </c>
      <c r="G93" s="207" t="s">
        <v>150</v>
      </c>
      <c r="H93" s="208">
        <v>429.89999999999998</v>
      </c>
      <c r="I93" s="209"/>
      <c r="J93" s="210">
        <f>ROUND(I93*H93,2)</f>
        <v>0</v>
      </c>
      <c r="K93" s="206" t="s">
        <v>151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0.255</v>
      </c>
      <c r="T93" s="214">
        <f>S93*H93</f>
        <v>109.6245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699</v>
      </c>
    </row>
    <row r="94" s="11" customFormat="1">
      <c r="B94" s="216"/>
      <c r="C94" s="217"/>
      <c r="D94" s="218" t="s">
        <v>140</v>
      </c>
      <c r="E94" s="219" t="s">
        <v>1</v>
      </c>
      <c r="F94" s="220" t="s">
        <v>700</v>
      </c>
      <c r="G94" s="217"/>
      <c r="H94" s="221">
        <v>429.89999999999998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140</v>
      </c>
      <c r="AU94" s="227" t="s">
        <v>78</v>
      </c>
      <c r="AV94" s="11" t="s">
        <v>78</v>
      </c>
      <c r="AW94" s="11" t="s">
        <v>31</v>
      </c>
      <c r="AX94" s="11" t="s">
        <v>76</v>
      </c>
      <c r="AY94" s="227" t="s">
        <v>131</v>
      </c>
    </row>
    <row r="95" s="1" customFormat="1" ht="22.5" customHeight="1">
      <c r="B95" s="36"/>
      <c r="C95" s="204" t="s">
        <v>199</v>
      </c>
      <c r="D95" s="204" t="s">
        <v>134</v>
      </c>
      <c r="E95" s="205" t="s">
        <v>158</v>
      </c>
      <c r="F95" s="206" t="s">
        <v>159</v>
      </c>
      <c r="G95" s="207" t="s">
        <v>150</v>
      </c>
      <c r="H95" s="208">
        <v>473.89999999999998</v>
      </c>
      <c r="I95" s="209"/>
      <c r="J95" s="210">
        <f>ROUND(I95*H95,2)</f>
        <v>0</v>
      </c>
      <c r="K95" s="206" t="s">
        <v>151</v>
      </c>
      <c r="L95" s="41"/>
      <c r="M95" s="211" t="s">
        <v>1</v>
      </c>
      <c r="N95" s="212" t="s">
        <v>39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0.17999999999999999</v>
      </c>
      <c r="T95" s="214">
        <f>S95*H95</f>
        <v>85.301999999999992</v>
      </c>
      <c r="AR95" s="15" t="s">
        <v>138</v>
      </c>
      <c r="AT95" s="15" t="s">
        <v>134</v>
      </c>
      <c r="AU95" s="15" t="s">
        <v>78</v>
      </c>
      <c r="AY95" s="15" t="s">
        <v>131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76</v>
      </c>
      <c r="BK95" s="215">
        <f>ROUND(I95*H95,2)</f>
        <v>0</v>
      </c>
      <c r="BL95" s="15" t="s">
        <v>138</v>
      </c>
      <c r="BM95" s="15" t="s">
        <v>701</v>
      </c>
    </row>
    <row r="96" s="11" customFormat="1">
      <c r="B96" s="216"/>
      <c r="C96" s="217"/>
      <c r="D96" s="218" t="s">
        <v>140</v>
      </c>
      <c r="E96" s="219" t="s">
        <v>1</v>
      </c>
      <c r="F96" s="220" t="s">
        <v>702</v>
      </c>
      <c r="G96" s="217"/>
      <c r="H96" s="221">
        <v>473.89999999999998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1" t="s">
        <v>78</v>
      </c>
      <c r="AW96" s="11" t="s">
        <v>31</v>
      </c>
      <c r="AX96" s="11" t="s">
        <v>76</v>
      </c>
      <c r="AY96" s="227" t="s">
        <v>131</v>
      </c>
    </row>
    <row r="97" s="1" customFormat="1" ht="22.5" customHeight="1">
      <c r="B97" s="36"/>
      <c r="C97" s="204" t="s">
        <v>143</v>
      </c>
      <c r="D97" s="204" t="s">
        <v>134</v>
      </c>
      <c r="E97" s="205" t="s">
        <v>162</v>
      </c>
      <c r="F97" s="206" t="s">
        <v>163</v>
      </c>
      <c r="G97" s="207" t="s">
        <v>150</v>
      </c>
      <c r="H97" s="208">
        <v>173.40000000000001</v>
      </c>
      <c r="I97" s="209"/>
      <c r="J97" s="210">
        <f>ROUND(I97*H97,2)</f>
        <v>0</v>
      </c>
      <c r="K97" s="206" t="s">
        <v>151</v>
      </c>
      <c r="L97" s="41"/>
      <c r="M97" s="211" t="s">
        <v>1</v>
      </c>
      <c r="N97" s="212" t="s">
        <v>39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0.28999999999999998</v>
      </c>
      <c r="T97" s="214">
        <f>S97*H97</f>
        <v>50.286000000000001</v>
      </c>
      <c r="AR97" s="15" t="s">
        <v>138</v>
      </c>
      <c r="AT97" s="15" t="s">
        <v>134</v>
      </c>
      <c r="AU97" s="15" t="s">
        <v>78</v>
      </c>
      <c r="AY97" s="15" t="s">
        <v>131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76</v>
      </c>
      <c r="BK97" s="215">
        <f>ROUND(I97*H97,2)</f>
        <v>0</v>
      </c>
      <c r="BL97" s="15" t="s">
        <v>138</v>
      </c>
      <c r="BM97" s="15" t="s">
        <v>703</v>
      </c>
    </row>
    <row r="98" s="1" customFormat="1" ht="22.5" customHeight="1">
      <c r="B98" s="36"/>
      <c r="C98" s="204" t="s">
        <v>704</v>
      </c>
      <c r="D98" s="204" t="s">
        <v>134</v>
      </c>
      <c r="E98" s="205" t="s">
        <v>705</v>
      </c>
      <c r="F98" s="206" t="s">
        <v>706</v>
      </c>
      <c r="G98" s="207" t="s">
        <v>150</v>
      </c>
      <c r="H98" s="208">
        <v>44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39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0.625</v>
      </c>
      <c r="T98" s="214">
        <f>S98*H98</f>
        <v>27.5</v>
      </c>
      <c r="AR98" s="15" t="s">
        <v>138</v>
      </c>
      <c r="AT98" s="15" t="s">
        <v>134</v>
      </c>
      <c r="AU98" s="15" t="s">
        <v>78</v>
      </c>
      <c r="AY98" s="15" t="s">
        <v>131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76</v>
      </c>
      <c r="BK98" s="215">
        <f>ROUND(I98*H98,2)</f>
        <v>0</v>
      </c>
      <c r="BL98" s="15" t="s">
        <v>138</v>
      </c>
      <c r="BM98" s="15" t="s">
        <v>707</v>
      </c>
    </row>
    <row r="99" s="11" customFormat="1">
      <c r="B99" s="216"/>
      <c r="C99" s="217"/>
      <c r="D99" s="218" t="s">
        <v>140</v>
      </c>
      <c r="E99" s="219" t="s">
        <v>1</v>
      </c>
      <c r="F99" s="220" t="s">
        <v>708</v>
      </c>
      <c r="G99" s="217"/>
      <c r="H99" s="221">
        <v>44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1" t="s">
        <v>78</v>
      </c>
      <c r="AW99" s="11" t="s">
        <v>31</v>
      </c>
      <c r="AX99" s="11" t="s">
        <v>76</v>
      </c>
      <c r="AY99" s="227" t="s">
        <v>131</v>
      </c>
    </row>
    <row r="100" s="1" customFormat="1" ht="22.5" customHeight="1">
      <c r="B100" s="36"/>
      <c r="C100" s="204" t="s">
        <v>211</v>
      </c>
      <c r="D100" s="204" t="s">
        <v>134</v>
      </c>
      <c r="E100" s="205" t="s">
        <v>167</v>
      </c>
      <c r="F100" s="206" t="s">
        <v>168</v>
      </c>
      <c r="G100" s="207" t="s">
        <v>150</v>
      </c>
      <c r="H100" s="208">
        <v>173.40000000000001</v>
      </c>
      <c r="I100" s="209"/>
      <c r="J100" s="210">
        <f>ROUND(I100*H100,2)</f>
        <v>0</v>
      </c>
      <c r="K100" s="206" t="s">
        <v>151</v>
      </c>
      <c r="L100" s="41"/>
      <c r="M100" s="211" t="s">
        <v>1</v>
      </c>
      <c r="N100" s="212" t="s">
        <v>39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0.22</v>
      </c>
      <c r="T100" s="214">
        <f>S100*H100</f>
        <v>38.148000000000003</v>
      </c>
      <c r="AR100" s="15" t="s">
        <v>138</v>
      </c>
      <c r="AT100" s="15" t="s">
        <v>134</v>
      </c>
      <c r="AU100" s="15" t="s">
        <v>78</v>
      </c>
      <c r="AY100" s="15" t="s">
        <v>131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76</v>
      </c>
      <c r="BK100" s="215">
        <f>ROUND(I100*H100,2)</f>
        <v>0</v>
      </c>
      <c r="BL100" s="15" t="s">
        <v>138</v>
      </c>
      <c r="BM100" s="15" t="s">
        <v>709</v>
      </c>
    </row>
    <row r="101" s="11" customFormat="1">
      <c r="B101" s="216"/>
      <c r="C101" s="217"/>
      <c r="D101" s="218" t="s">
        <v>140</v>
      </c>
      <c r="E101" s="219" t="s">
        <v>1</v>
      </c>
      <c r="F101" s="220" t="s">
        <v>710</v>
      </c>
      <c r="G101" s="217"/>
      <c r="H101" s="221">
        <v>173.40000000000001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1" t="s">
        <v>78</v>
      </c>
      <c r="AW101" s="11" t="s">
        <v>31</v>
      </c>
      <c r="AX101" s="11" t="s">
        <v>76</v>
      </c>
      <c r="AY101" s="227" t="s">
        <v>131</v>
      </c>
    </row>
    <row r="102" s="1" customFormat="1" ht="22.5" customHeight="1">
      <c r="B102" s="36"/>
      <c r="C102" s="204" t="s">
        <v>171</v>
      </c>
      <c r="D102" s="204" t="s">
        <v>134</v>
      </c>
      <c r="E102" s="205" t="s">
        <v>172</v>
      </c>
      <c r="F102" s="206" t="s">
        <v>173</v>
      </c>
      <c r="G102" s="207" t="s">
        <v>150</v>
      </c>
      <c r="H102" s="208">
        <v>132.05000000000001</v>
      </c>
      <c r="I102" s="209"/>
      <c r="J102" s="210">
        <f>ROUND(I102*H102,2)</f>
        <v>0</v>
      </c>
      <c r="K102" s="206" t="s">
        <v>174</v>
      </c>
      <c r="L102" s="41"/>
      <c r="M102" s="211" t="s">
        <v>1</v>
      </c>
      <c r="N102" s="212" t="s">
        <v>39</v>
      </c>
      <c r="O102" s="77"/>
      <c r="P102" s="213">
        <f>O102*H102</f>
        <v>0</v>
      </c>
      <c r="Q102" s="213">
        <v>3.0000000000000001E-05</v>
      </c>
      <c r="R102" s="213">
        <f>Q102*H102</f>
        <v>0.0039615000000000006</v>
      </c>
      <c r="S102" s="213">
        <v>0.10299999999999999</v>
      </c>
      <c r="T102" s="214">
        <f>S102*H102</f>
        <v>13.601150000000001</v>
      </c>
      <c r="AR102" s="15" t="s">
        <v>138</v>
      </c>
      <c r="AT102" s="15" t="s">
        <v>134</v>
      </c>
      <c r="AU102" s="15" t="s">
        <v>78</v>
      </c>
      <c r="AY102" s="15" t="s">
        <v>131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76</v>
      </c>
      <c r="BK102" s="215">
        <f>ROUND(I102*H102,2)</f>
        <v>0</v>
      </c>
      <c r="BL102" s="15" t="s">
        <v>138</v>
      </c>
      <c r="BM102" s="15" t="s">
        <v>175</v>
      </c>
    </row>
    <row r="103" s="11" customFormat="1">
      <c r="B103" s="216"/>
      <c r="C103" s="217"/>
      <c r="D103" s="218" t="s">
        <v>140</v>
      </c>
      <c r="E103" s="219" t="s">
        <v>1</v>
      </c>
      <c r="F103" s="220" t="s">
        <v>711</v>
      </c>
      <c r="G103" s="217"/>
      <c r="H103" s="221">
        <v>132.05000000000001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1" t="s">
        <v>78</v>
      </c>
      <c r="AW103" s="11" t="s">
        <v>31</v>
      </c>
      <c r="AX103" s="11" t="s">
        <v>76</v>
      </c>
      <c r="AY103" s="227" t="s">
        <v>131</v>
      </c>
    </row>
    <row r="104" s="1" customFormat="1" ht="22.5" customHeight="1">
      <c r="B104" s="36"/>
      <c r="C104" s="204" t="s">
        <v>177</v>
      </c>
      <c r="D104" s="204" t="s">
        <v>134</v>
      </c>
      <c r="E104" s="205" t="s">
        <v>178</v>
      </c>
      <c r="F104" s="206" t="s">
        <v>179</v>
      </c>
      <c r="G104" s="207" t="s">
        <v>137</v>
      </c>
      <c r="H104" s="208">
        <v>231</v>
      </c>
      <c r="I104" s="209"/>
      <c r="J104" s="210">
        <f>ROUND(I104*H104,2)</f>
        <v>0</v>
      </c>
      <c r="K104" s="206" t="s">
        <v>174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0.20499999999999999</v>
      </c>
      <c r="T104" s="214">
        <f>S104*H104</f>
        <v>47.354999999999997</v>
      </c>
      <c r="AR104" s="15" t="s">
        <v>138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180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712</v>
      </c>
      <c r="G105" s="217"/>
      <c r="H105" s="221">
        <v>231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22.5" customHeight="1">
      <c r="B106" s="36"/>
      <c r="C106" s="204" t="s">
        <v>182</v>
      </c>
      <c r="D106" s="204" t="s">
        <v>134</v>
      </c>
      <c r="E106" s="205" t="s">
        <v>183</v>
      </c>
      <c r="F106" s="206" t="s">
        <v>184</v>
      </c>
      <c r="G106" s="207" t="s">
        <v>137</v>
      </c>
      <c r="H106" s="208">
        <v>52.100000000000001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0.040000000000000001</v>
      </c>
      <c r="T106" s="214">
        <f>S106*H106</f>
        <v>2.0840000000000001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185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713</v>
      </c>
      <c r="G107" s="217"/>
      <c r="H107" s="221">
        <v>52.100000000000001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187</v>
      </c>
      <c r="D108" s="204" t="s">
        <v>134</v>
      </c>
      <c r="E108" s="205" t="s">
        <v>188</v>
      </c>
      <c r="F108" s="206" t="s">
        <v>189</v>
      </c>
      <c r="G108" s="207" t="s">
        <v>190</v>
      </c>
      <c r="H108" s="208">
        <v>4.7199999999999998</v>
      </c>
      <c r="I108" s="209"/>
      <c r="J108" s="210">
        <f>ROUND(I108*H108,2)</f>
        <v>0</v>
      </c>
      <c r="K108" s="206" t="s">
        <v>174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191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714</v>
      </c>
      <c r="G109" s="217"/>
      <c r="H109" s="221">
        <v>4.7199999999999998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22.5" customHeight="1">
      <c r="B110" s="36"/>
      <c r="C110" s="204" t="s">
        <v>203</v>
      </c>
      <c r="D110" s="204" t="s">
        <v>134</v>
      </c>
      <c r="E110" s="205" t="s">
        <v>204</v>
      </c>
      <c r="F110" s="206" t="s">
        <v>205</v>
      </c>
      <c r="G110" s="207" t="s">
        <v>190</v>
      </c>
      <c r="H110" s="208">
        <v>88.295000000000002</v>
      </c>
      <c r="I110" s="209"/>
      <c r="J110" s="210">
        <f>ROUND(I110*H110,2)</f>
        <v>0</v>
      </c>
      <c r="K110" s="206" t="s">
        <v>174</v>
      </c>
      <c r="L110" s="41"/>
      <c r="M110" s="211" t="s">
        <v>1</v>
      </c>
      <c r="N110" s="212" t="s">
        <v>39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138</v>
      </c>
      <c r="AT110" s="15" t="s">
        <v>134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206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715</v>
      </c>
      <c r="G111" s="217"/>
      <c r="H111" s="221">
        <v>59.130000000000003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4</v>
      </c>
      <c r="AX111" s="11" t="s">
        <v>68</v>
      </c>
      <c r="AY111" s="227" t="s">
        <v>131</v>
      </c>
    </row>
    <row r="112" s="11" customFormat="1">
      <c r="B112" s="216"/>
      <c r="C112" s="217"/>
      <c r="D112" s="218" t="s">
        <v>140</v>
      </c>
      <c r="E112" s="219" t="s">
        <v>1</v>
      </c>
      <c r="F112" s="220" t="s">
        <v>716</v>
      </c>
      <c r="G112" s="217"/>
      <c r="H112" s="221">
        <v>29.164999999999999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1" t="s">
        <v>78</v>
      </c>
      <c r="AW112" s="11" t="s">
        <v>4</v>
      </c>
      <c r="AX112" s="11" t="s">
        <v>68</v>
      </c>
      <c r="AY112" s="227" t="s">
        <v>131</v>
      </c>
    </row>
    <row r="113" s="12" customFormat="1">
      <c r="B113" s="238"/>
      <c r="C113" s="239"/>
      <c r="D113" s="218" t="s">
        <v>140</v>
      </c>
      <c r="E113" s="240" t="s">
        <v>1</v>
      </c>
      <c r="F113" s="241" t="s">
        <v>210</v>
      </c>
      <c r="G113" s="239"/>
      <c r="H113" s="242">
        <v>88.295000000000002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AT113" s="248" t="s">
        <v>140</v>
      </c>
      <c r="AU113" s="248" t="s">
        <v>78</v>
      </c>
      <c r="AV113" s="12" t="s">
        <v>138</v>
      </c>
      <c r="AW113" s="12" t="s">
        <v>4</v>
      </c>
      <c r="AX113" s="12" t="s">
        <v>76</v>
      </c>
      <c r="AY113" s="248" t="s">
        <v>131</v>
      </c>
    </row>
    <row r="114" s="1" customFormat="1" ht="22.5" customHeight="1">
      <c r="B114" s="36"/>
      <c r="C114" s="204" t="s">
        <v>216</v>
      </c>
      <c r="D114" s="204" t="s">
        <v>134</v>
      </c>
      <c r="E114" s="205" t="s">
        <v>217</v>
      </c>
      <c r="F114" s="206" t="s">
        <v>218</v>
      </c>
      <c r="G114" s="207" t="s">
        <v>190</v>
      </c>
      <c r="H114" s="208">
        <v>8.7479999999999993</v>
      </c>
      <c r="I114" s="209"/>
      <c r="J114" s="210">
        <f>ROUND(I114*H114,2)</f>
        <v>0</v>
      </c>
      <c r="K114" s="206" t="s">
        <v>174</v>
      </c>
      <c r="L114" s="41"/>
      <c r="M114" s="211" t="s">
        <v>1</v>
      </c>
      <c r="N114" s="212" t="s">
        <v>39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138</v>
      </c>
      <c r="AT114" s="15" t="s">
        <v>134</v>
      </c>
      <c r="AU114" s="15" t="s">
        <v>78</v>
      </c>
      <c r="AY114" s="15" t="s">
        <v>131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76</v>
      </c>
      <c r="BK114" s="215">
        <f>ROUND(I114*H114,2)</f>
        <v>0</v>
      </c>
      <c r="BL114" s="15" t="s">
        <v>138</v>
      </c>
      <c r="BM114" s="15" t="s">
        <v>219</v>
      </c>
    </row>
    <row r="115" s="11" customFormat="1">
      <c r="B115" s="216"/>
      <c r="C115" s="217"/>
      <c r="D115" s="218" t="s">
        <v>140</v>
      </c>
      <c r="E115" s="219" t="s">
        <v>1</v>
      </c>
      <c r="F115" s="220" t="s">
        <v>717</v>
      </c>
      <c r="G115" s="217"/>
      <c r="H115" s="221">
        <v>8.7479999999999993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1" t="s">
        <v>78</v>
      </c>
      <c r="AW115" s="11" t="s">
        <v>31</v>
      </c>
      <c r="AX115" s="11" t="s">
        <v>76</v>
      </c>
      <c r="AY115" s="227" t="s">
        <v>131</v>
      </c>
    </row>
    <row r="116" s="1" customFormat="1" ht="22.5" customHeight="1">
      <c r="B116" s="36"/>
      <c r="C116" s="204" t="s">
        <v>225</v>
      </c>
      <c r="D116" s="204" t="s">
        <v>134</v>
      </c>
      <c r="E116" s="205" t="s">
        <v>226</v>
      </c>
      <c r="F116" s="206" t="s">
        <v>227</v>
      </c>
      <c r="G116" s="207" t="s">
        <v>190</v>
      </c>
      <c r="H116" s="208">
        <v>4.9500000000000002</v>
      </c>
      <c r="I116" s="209"/>
      <c r="J116" s="210">
        <f>ROUND(I116*H116,2)</f>
        <v>0</v>
      </c>
      <c r="K116" s="206" t="s">
        <v>174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138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228</v>
      </c>
    </row>
    <row r="117" s="11" customFormat="1">
      <c r="B117" s="216"/>
      <c r="C117" s="217"/>
      <c r="D117" s="218" t="s">
        <v>140</v>
      </c>
      <c r="E117" s="219" t="s">
        <v>1</v>
      </c>
      <c r="F117" s="220" t="s">
        <v>718</v>
      </c>
      <c r="G117" s="217"/>
      <c r="H117" s="221">
        <v>4.9500000000000002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1" t="s">
        <v>78</v>
      </c>
      <c r="AW117" s="11" t="s">
        <v>31</v>
      </c>
      <c r="AX117" s="11" t="s">
        <v>76</v>
      </c>
      <c r="AY117" s="227" t="s">
        <v>131</v>
      </c>
    </row>
    <row r="118" s="1" customFormat="1" ht="22.5" customHeight="1">
      <c r="B118" s="36"/>
      <c r="C118" s="204" t="s">
        <v>234</v>
      </c>
      <c r="D118" s="204" t="s">
        <v>134</v>
      </c>
      <c r="E118" s="205" t="s">
        <v>235</v>
      </c>
      <c r="F118" s="206" t="s">
        <v>236</v>
      </c>
      <c r="G118" s="207" t="s">
        <v>190</v>
      </c>
      <c r="H118" s="208">
        <v>92.777000000000001</v>
      </c>
      <c r="I118" s="209"/>
      <c r="J118" s="210">
        <f>ROUND(I118*H118,2)</f>
        <v>0</v>
      </c>
      <c r="K118" s="206" t="s">
        <v>237</v>
      </c>
      <c r="L118" s="41"/>
      <c r="M118" s="211" t="s">
        <v>1</v>
      </c>
      <c r="N118" s="212" t="s">
        <v>39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134</v>
      </c>
      <c r="AU118" s="15" t="s">
        <v>78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76</v>
      </c>
      <c r="BK118" s="215">
        <f>ROUND(I118*H118,2)</f>
        <v>0</v>
      </c>
      <c r="BL118" s="15" t="s">
        <v>138</v>
      </c>
      <c r="BM118" s="15" t="s">
        <v>238</v>
      </c>
    </row>
    <row r="119" s="11" customFormat="1">
      <c r="B119" s="216"/>
      <c r="C119" s="217"/>
      <c r="D119" s="218" t="s">
        <v>140</v>
      </c>
      <c r="E119" s="219" t="s">
        <v>1</v>
      </c>
      <c r="F119" s="220" t="s">
        <v>719</v>
      </c>
      <c r="G119" s="217"/>
      <c r="H119" s="221">
        <v>92.777000000000001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1" t="s">
        <v>78</v>
      </c>
      <c r="AW119" s="11" t="s">
        <v>31</v>
      </c>
      <c r="AX119" s="11" t="s">
        <v>76</v>
      </c>
      <c r="AY119" s="227" t="s">
        <v>131</v>
      </c>
    </row>
    <row r="120" s="1" customFormat="1" ht="22.5" customHeight="1">
      <c r="B120" s="36"/>
      <c r="C120" s="204" t="s">
        <v>240</v>
      </c>
      <c r="D120" s="204" t="s">
        <v>134</v>
      </c>
      <c r="E120" s="205" t="s">
        <v>241</v>
      </c>
      <c r="F120" s="206" t="s">
        <v>242</v>
      </c>
      <c r="G120" s="207" t="s">
        <v>190</v>
      </c>
      <c r="H120" s="208">
        <v>1206.1010000000001</v>
      </c>
      <c r="I120" s="209"/>
      <c r="J120" s="210">
        <f>ROUND(I120*H120,2)</f>
        <v>0</v>
      </c>
      <c r="K120" s="206" t="s">
        <v>237</v>
      </c>
      <c r="L120" s="41"/>
      <c r="M120" s="211" t="s">
        <v>1</v>
      </c>
      <c r="N120" s="212" t="s">
        <v>39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138</v>
      </c>
      <c r="AT120" s="15" t="s">
        <v>134</v>
      </c>
      <c r="AU120" s="15" t="s">
        <v>78</v>
      </c>
      <c r="AY120" s="15" t="s">
        <v>131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76</v>
      </c>
      <c r="BK120" s="215">
        <f>ROUND(I120*H120,2)</f>
        <v>0</v>
      </c>
      <c r="BL120" s="15" t="s">
        <v>138</v>
      </c>
      <c r="BM120" s="15" t="s">
        <v>243</v>
      </c>
    </row>
    <row r="121" s="11" customFormat="1">
      <c r="B121" s="216"/>
      <c r="C121" s="217"/>
      <c r="D121" s="218" t="s">
        <v>140</v>
      </c>
      <c r="E121" s="219" t="s">
        <v>1</v>
      </c>
      <c r="F121" s="220" t="s">
        <v>720</v>
      </c>
      <c r="G121" s="217"/>
      <c r="H121" s="221">
        <v>1206.1010000000001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1" t="s">
        <v>78</v>
      </c>
      <c r="AW121" s="11" t="s">
        <v>31</v>
      </c>
      <c r="AX121" s="11" t="s">
        <v>76</v>
      </c>
      <c r="AY121" s="227" t="s">
        <v>131</v>
      </c>
    </row>
    <row r="122" s="1" customFormat="1" ht="16.5" customHeight="1">
      <c r="B122" s="36"/>
      <c r="C122" s="204" t="s">
        <v>255</v>
      </c>
      <c r="D122" s="204" t="s">
        <v>134</v>
      </c>
      <c r="E122" s="205" t="s">
        <v>256</v>
      </c>
      <c r="F122" s="206" t="s">
        <v>257</v>
      </c>
      <c r="G122" s="207" t="s">
        <v>190</v>
      </c>
      <c r="H122" s="208">
        <v>92.777000000000001</v>
      </c>
      <c r="I122" s="209"/>
      <c r="J122" s="210">
        <f>ROUND(I122*H122,2)</f>
        <v>0</v>
      </c>
      <c r="K122" s="206" t="s">
        <v>174</v>
      </c>
      <c r="L122" s="41"/>
      <c r="M122" s="211" t="s">
        <v>1</v>
      </c>
      <c r="N122" s="212" t="s">
        <v>39</v>
      </c>
      <c r="O122" s="7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15" t="s">
        <v>138</v>
      </c>
      <c r="AT122" s="15" t="s">
        <v>134</v>
      </c>
      <c r="AU122" s="15" t="s">
        <v>78</v>
      </c>
      <c r="AY122" s="15" t="s">
        <v>131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76</v>
      </c>
      <c r="BK122" s="215">
        <f>ROUND(I122*H122,2)</f>
        <v>0</v>
      </c>
      <c r="BL122" s="15" t="s">
        <v>138</v>
      </c>
      <c r="BM122" s="15" t="s">
        <v>258</v>
      </c>
    </row>
    <row r="123" s="11" customFormat="1">
      <c r="B123" s="216"/>
      <c r="C123" s="217"/>
      <c r="D123" s="218" t="s">
        <v>140</v>
      </c>
      <c r="E123" s="219" t="s">
        <v>1</v>
      </c>
      <c r="F123" s="220" t="s">
        <v>721</v>
      </c>
      <c r="G123" s="217"/>
      <c r="H123" s="221">
        <v>92.777000000000001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78</v>
      </c>
      <c r="AV123" s="11" t="s">
        <v>78</v>
      </c>
      <c r="AW123" s="11" t="s">
        <v>31</v>
      </c>
      <c r="AX123" s="11" t="s">
        <v>76</v>
      </c>
      <c r="AY123" s="227" t="s">
        <v>131</v>
      </c>
    </row>
    <row r="124" s="1" customFormat="1" ht="16.5" customHeight="1">
      <c r="B124" s="36"/>
      <c r="C124" s="204" t="s">
        <v>259</v>
      </c>
      <c r="D124" s="204" t="s">
        <v>134</v>
      </c>
      <c r="E124" s="205" t="s">
        <v>260</v>
      </c>
      <c r="F124" s="206" t="s">
        <v>261</v>
      </c>
      <c r="G124" s="207" t="s">
        <v>262</v>
      </c>
      <c r="H124" s="208">
        <v>139.166</v>
      </c>
      <c r="I124" s="209"/>
      <c r="J124" s="210">
        <f>ROUND(I124*H124,2)</f>
        <v>0</v>
      </c>
      <c r="K124" s="206" t="s">
        <v>237</v>
      </c>
      <c r="L124" s="41"/>
      <c r="M124" s="211" t="s">
        <v>1</v>
      </c>
      <c r="N124" s="212" t="s">
        <v>39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138</v>
      </c>
      <c r="AT124" s="15" t="s">
        <v>134</v>
      </c>
      <c r="AU124" s="15" t="s">
        <v>78</v>
      </c>
      <c r="AY124" s="15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76</v>
      </c>
      <c r="BK124" s="215">
        <f>ROUND(I124*H124,2)</f>
        <v>0</v>
      </c>
      <c r="BL124" s="15" t="s">
        <v>138</v>
      </c>
      <c r="BM124" s="15" t="s">
        <v>263</v>
      </c>
    </row>
    <row r="125" s="11" customFormat="1">
      <c r="B125" s="216"/>
      <c r="C125" s="217"/>
      <c r="D125" s="218" t="s">
        <v>140</v>
      </c>
      <c r="E125" s="219" t="s">
        <v>1</v>
      </c>
      <c r="F125" s="220" t="s">
        <v>722</v>
      </c>
      <c r="G125" s="217"/>
      <c r="H125" s="221">
        <v>139.166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1" t="s">
        <v>78</v>
      </c>
      <c r="AW125" s="11" t="s">
        <v>31</v>
      </c>
      <c r="AX125" s="11" t="s">
        <v>76</v>
      </c>
      <c r="AY125" s="227" t="s">
        <v>131</v>
      </c>
    </row>
    <row r="126" s="1" customFormat="1" ht="22.5" customHeight="1">
      <c r="B126" s="36"/>
      <c r="C126" s="204" t="s">
        <v>265</v>
      </c>
      <c r="D126" s="204" t="s">
        <v>134</v>
      </c>
      <c r="E126" s="205" t="s">
        <v>266</v>
      </c>
      <c r="F126" s="206" t="s">
        <v>267</v>
      </c>
      <c r="G126" s="207" t="s">
        <v>190</v>
      </c>
      <c r="H126" s="208">
        <v>4.266</v>
      </c>
      <c r="I126" s="209"/>
      <c r="J126" s="210">
        <f>ROUND(I126*H126,2)</f>
        <v>0</v>
      </c>
      <c r="K126" s="206" t="s">
        <v>174</v>
      </c>
      <c r="L126" s="41"/>
      <c r="M126" s="211" t="s">
        <v>1</v>
      </c>
      <c r="N126" s="212" t="s">
        <v>39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138</v>
      </c>
      <c r="AT126" s="15" t="s">
        <v>134</v>
      </c>
      <c r="AU126" s="15" t="s">
        <v>78</v>
      </c>
      <c r="AY126" s="15" t="s">
        <v>131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76</v>
      </c>
      <c r="BK126" s="215">
        <f>ROUND(I126*H126,2)</f>
        <v>0</v>
      </c>
      <c r="BL126" s="15" t="s">
        <v>138</v>
      </c>
      <c r="BM126" s="15" t="s">
        <v>268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723</v>
      </c>
      <c r="G127" s="217"/>
      <c r="H127" s="221">
        <v>4.266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76</v>
      </c>
      <c r="AY127" s="227" t="s">
        <v>131</v>
      </c>
    </row>
    <row r="128" s="1" customFormat="1" ht="16.5" customHeight="1">
      <c r="B128" s="36"/>
      <c r="C128" s="204" t="s">
        <v>286</v>
      </c>
      <c r="D128" s="204" t="s">
        <v>134</v>
      </c>
      <c r="E128" s="205" t="s">
        <v>287</v>
      </c>
      <c r="F128" s="206" t="s">
        <v>288</v>
      </c>
      <c r="G128" s="207" t="s">
        <v>150</v>
      </c>
      <c r="H128" s="208">
        <v>2.2999999999999998</v>
      </c>
      <c r="I128" s="209"/>
      <c r="J128" s="210">
        <f>ROUND(I128*H128,2)</f>
        <v>0</v>
      </c>
      <c r="K128" s="206" t="s">
        <v>174</v>
      </c>
      <c r="L128" s="41"/>
      <c r="M128" s="211" t="s">
        <v>1</v>
      </c>
      <c r="N128" s="212" t="s">
        <v>39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138</v>
      </c>
      <c r="AT128" s="15" t="s">
        <v>134</v>
      </c>
      <c r="AU128" s="15" t="s">
        <v>78</v>
      </c>
      <c r="AY128" s="15" t="s">
        <v>131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76</v>
      </c>
      <c r="BK128" s="215">
        <f>ROUND(I128*H128,2)</f>
        <v>0</v>
      </c>
      <c r="BL128" s="15" t="s">
        <v>138</v>
      </c>
      <c r="BM128" s="15" t="s">
        <v>289</v>
      </c>
    </row>
    <row r="129" s="1" customFormat="1" ht="22.5" customHeight="1">
      <c r="B129" s="36"/>
      <c r="C129" s="204" t="s">
        <v>291</v>
      </c>
      <c r="D129" s="204" t="s">
        <v>134</v>
      </c>
      <c r="E129" s="205" t="s">
        <v>292</v>
      </c>
      <c r="F129" s="206" t="s">
        <v>293</v>
      </c>
      <c r="G129" s="207" t="s">
        <v>150</v>
      </c>
      <c r="H129" s="208">
        <v>2.2999999999999998</v>
      </c>
      <c r="I129" s="209"/>
      <c r="J129" s="210">
        <f>ROUND(I129*H129,2)</f>
        <v>0</v>
      </c>
      <c r="K129" s="206" t="s">
        <v>174</v>
      </c>
      <c r="L129" s="41"/>
      <c r="M129" s="211" t="s">
        <v>1</v>
      </c>
      <c r="N129" s="212" t="s">
        <v>39</v>
      </c>
      <c r="O129" s="7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5" t="s">
        <v>138</v>
      </c>
      <c r="AT129" s="15" t="s">
        <v>134</v>
      </c>
      <c r="AU129" s="15" t="s">
        <v>78</v>
      </c>
      <c r="AY129" s="15" t="s">
        <v>131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76</v>
      </c>
      <c r="BK129" s="215">
        <f>ROUND(I129*H129,2)</f>
        <v>0</v>
      </c>
      <c r="BL129" s="15" t="s">
        <v>138</v>
      </c>
      <c r="BM129" s="15" t="s">
        <v>294</v>
      </c>
    </row>
    <row r="130" s="1" customFormat="1" ht="16.5" customHeight="1">
      <c r="B130" s="36"/>
      <c r="C130" s="228" t="s">
        <v>295</v>
      </c>
      <c r="D130" s="228" t="s">
        <v>193</v>
      </c>
      <c r="E130" s="229" t="s">
        <v>296</v>
      </c>
      <c r="F130" s="230" t="s">
        <v>297</v>
      </c>
      <c r="G130" s="231" t="s">
        <v>298</v>
      </c>
      <c r="H130" s="232">
        <v>0.069000000000000006</v>
      </c>
      <c r="I130" s="233"/>
      <c r="J130" s="234">
        <f>ROUND(I130*H130,2)</f>
        <v>0</v>
      </c>
      <c r="K130" s="230" t="s">
        <v>174</v>
      </c>
      <c r="L130" s="235"/>
      <c r="M130" s="236" t="s">
        <v>1</v>
      </c>
      <c r="N130" s="237" t="s">
        <v>39</v>
      </c>
      <c r="O130" s="77"/>
      <c r="P130" s="213">
        <f>O130*H130</f>
        <v>0</v>
      </c>
      <c r="Q130" s="213">
        <v>0.001</v>
      </c>
      <c r="R130" s="213">
        <f>Q130*H130</f>
        <v>6.900000000000001E-05</v>
      </c>
      <c r="S130" s="213">
        <v>0</v>
      </c>
      <c r="T130" s="214">
        <f>S130*H130</f>
        <v>0</v>
      </c>
      <c r="AR130" s="15" t="s">
        <v>187</v>
      </c>
      <c r="AT130" s="15" t="s">
        <v>193</v>
      </c>
      <c r="AU130" s="15" t="s">
        <v>78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76</v>
      </c>
      <c r="BK130" s="215">
        <f>ROUND(I130*H130,2)</f>
        <v>0</v>
      </c>
      <c r="BL130" s="15" t="s">
        <v>138</v>
      </c>
      <c r="BM130" s="15" t="s">
        <v>299</v>
      </c>
    </row>
    <row r="131" s="11" customFormat="1">
      <c r="B131" s="216"/>
      <c r="C131" s="217"/>
      <c r="D131" s="218" t="s">
        <v>140</v>
      </c>
      <c r="E131" s="219" t="s">
        <v>1</v>
      </c>
      <c r="F131" s="220" t="s">
        <v>724</v>
      </c>
      <c r="G131" s="217"/>
      <c r="H131" s="221">
        <v>0.069000000000000006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78</v>
      </c>
      <c r="AV131" s="11" t="s">
        <v>78</v>
      </c>
      <c r="AW131" s="11" t="s">
        <v>31</v>
      </c>
      <c r="AX131" s="11" t="s">
        <v>76</v>
      </c>
      <c r="AY131" s="227" t="s">
        <v>131</v>
      </c>
    </row>
    <row r="132" s="1" customFormat="1" ht="16.5" customHeight="1">
      <c r="B132" s="36"/>
      <c r="C132" s="204" t="s">
        <v>301</v>
      </c>
      <c r="D132" s="204" t="s">
        <v>134</v>
      </c>
      <c r="E132" s="205" t="s">
        <v>302</v>
      </c>
      <c r="F132" s="206" t="s">
        <v>303</v>
      </c>
      <c r="G132" s="207" t="s">
        <v>150</v>
      </c>
      <c r="H132" s="208">
        <v>2.0499999999999998</v>
      </c>
      <c r="I132" s="209"/>
      <c r="J132" s="210">
        <f>ROUND(I132*H132,2)</f>
        <v>0</v>
      </c>
      <c r="K132" s="206" t="s">
        <v>174</v>
      </c>
      <c r="L132" s="41"/>
      <c r="M132" s="211" t="s">
        <v>1</v>
      </c>
      <c r="N132" s="212" t="s">
        <v>39</v>
      </c>
      <c r="O132" s="7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5" t="s">
        <v>138</v>
      </c>
      <c r="AT132" s="15" t="s">
        <v>134</v>
      </c>
      <c r="AU132" s="15" t="s">
        <v>78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76</v>
      </c>
      <c r="BK132" s="215">
        <f>ROUND(I132*H132,2)</f>
        <v>0</v>
      </c>
      <c r="BL132" s="15" t="s">
        <v>138</v>
      </c>
      <c r="BM132" s="15" t="s">
        <v>304</v>
      </c>
    </row>
    <row r="133" s="11" customFormat="1">
      <c r="B133" s="216"/>
      <c r="C133" s="217"/>
      <c r="D133" s="218" t="s">
        <v>140</v>
      </c>
      <c r="E133" s="219" t="s">
        <v>1</v>
      </c>
      <c r="F133" s="220" t="s">
        <v>725</v>
      </c>
      <c r="G133" s="217"/>
      <c r="H133" s="221">
        <v>2.0499999999999998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1" t="s">
        <v>78</v>
      </c>
      <c r="AW133" s="11" t="s">
        <v>31</v>
      </c>
      <c r="AX133" s="11" t="s">
        <v>76</v>
      </c>
      <c r="AY133" s="227" t="s">
        <v>131</v>
      </c>
    </row>
    <row r="134" s="1" customFormat="1" ht="16.5" customHeight="1">
      <c r="B134" s="36"/>
      <c r="C134" s="204" t="s">
        <v>306</v>
      </c>
      <c r="D134" s="204" t="s">
        <v>134</v>
      </c>
      <c r="E134" s="205" t="s">
        <v>307</v>
      </c>
      <c r="F134" s="206" t="s">
        <v>308</v>
      </c>
      <c r="G134" s="207" t="s">
        <v>150</v>
      </c>
      <c r="H134" s="208">
        <v>591.74400000000003</v>
      </c>
      <c r="I134" s="209"/>
      <c r="J134" s="210">
        <f>ROUND(I134*H134,2)</f>
        <v>0</v>
      </c>
      <c r="K134" s="206" t="s">
        <v>174</v>
      </c>
      <c r="L134" s="41"/>
      <c r="M134" s="211" t="s">
        <v>1</v>
      </c>
      <c r="N134" s="212" t="s">
        <v>39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138</v>
      </c>
      <c r="AT134" s="15" t="s">
        <v>134</v>
      </c>
      <c r="AU134" s="15" t="s">
        <v>78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76</v>
      </c>
      <c r="BK134" s="215">
        <f>ROUND(I134*H134,2)</f>
        <v>0</v>
      </c>
      <c r="BL134" s="15" t="s">
        <v>138</v>
      </c>
      <c r="BM134" s="15" t="s">
        <v>309</v>
      </c>
    </row>
    <row r="135" s="11" customFormat="1">
      <c r="B135" s="216"/>
      <c r="C135" s="217"/>
      <c r="D135" s="218" t="s">
        <v>140</v>
      </c>
      <c r="E135" s="219" t="s">
        <v>1</v>
      </c>
      <c r="F135" s="220" t="s">
        <v>726</v>
      </c>
      <c r="G135" s="217"/>
      <c r="H135" s="221">
        <v>591.74400000000003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1" t="s">
        <v>78</v>
      </c>
      <c r="AW135" s="11" t="s">
        <v>31</v>
      </c>
      <c r="AX135" s="11" t="s">
        <v>76</v>
      </c>
      <c r="AY135" s="227" t="s">
        <v>131</v>
      </c>
    </row>
    <row r="136" s="1" customFormat="1" ht="16.5" customHeight="1">
      <c r="B136" s="36"/>
      <c r="C136" s="204" t="s">
        <v>7</v>
      </c>
      <c r="D136" s="204" t="s">
        <v>134</v>
      </c>
      <c r="E136" s="205" t="s">
        <v>315</v>
      </c>
      <c r="F136" s="206" t="s">
        <v>316</v>
      </c>
      <c r="G136" s="207" t="s">
        <v>150</v>
      </c>
      <c r="H136" s="208">
        <v>2.2999999999999998</v>
      </c>
      <c r="I136" s="209"/>
      <c r="J136" s="210">
        <f>ROUND(I136*H136,2)</f>
        <v>0</v>
      </c>
      <c r="K136" s="206" t="s">
        <v>174</v>
      </c>
      <c r="L136" s="41"/>
      <c r="M136" s="211" t="s">
        <v>1</v>
      </c>
      <c r="N136" s="212" t="s">
        <v>39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138</v>
      </c>
      <c r="AT136" s="15" t="s">
        <v>134</v>
      </c>
      <c r="AU136" s="15" t="s">
        <v>78</v>
      </c>
      <c r="AY136" s="15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76</v>
      </c>
      <c r="BK136" s="215">
        <f>ROUND(I136*H136,2)</f>
        <v>0</v>
      </c>
      <c r="BL136" s="15" t="s">
        <v>138</v>
      </c>
      <c r="BM136" s="15" t="s">
        <v>317</v>
      </c>
    </row>
    <row r="137" s="1" customFormat="1" ht="16.5" customHeight="1">
      <c r="B137" s="36"/>
      <c r="C137" s="204" t="s">
        <v>322</v>
      </c>
      <c r="D137" s="204" t="s">
        <v>134</v>
      </c>
      <c r="E137" s="205" t="s">
        <v>323</v>
      </c>
      <c r="F137" s="206" t="s">
        <v>324</v>
      </c>
      <c r="G137" s="207" t="s">
        <v>150</v>
      </c>
      <c r="H137" s="208">
        <v>2.2999999999999998</v>
      </c>
      <c r="I137" s="209"/>
      <c r="J137" s="210">
        <f>ROUND(I137*H137,2)</f>
        <v>0</v>
      </c>
      <c r="K137" s="206" t="s">
        <v>174</v>
      </c>
      <c r="L137" s="41"/>
      <c r="M137" s="211" t="s">
        <v>1</v>
      </c>
      <c r="N137" s="212" t="s">
        <v>39</v>
      </c>
      <c r="O137" s="7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15" t="s">
        <v>138</v>
      </c>
      <c r="AT137" s="15" t="s">
        <v>134</v>
      </c>
      <c r="AU137" s="15" t="s">
        <v>78</v>
      </c>
      <c r="AY137" s="15" t="s">
        <v>131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76</v>
      </c>
      <c r="BK137" s="215">
        <f>ROUND(I137*H137,2)</f>
        <v>0</v>
      </c>
      <c r="BL137" s="15" t="s">
        <v>138</v>
      </c>
      <c r="BM137" s="15" t="s">
        <v>325</v>
      </c>
    </row>
    <row r="138" s="1" customFormat="1" ht="16.5" customHeight="1">
      <c r="B138" s="36"/>
      <c r="C138" s="204" t="s">
        <v>326</v>
      </c>
      <c r="D138" s="204" t="s">
        <v>134</v>
      </c>
      <c r="E138" s="205" t="s">
        <v>327</v>
      </c>
      <c r="F138" s="206" t="s">
        <v>328</v>
      </c>
      <c r="G138" s="207" t="s">
        <v>150</v>
      </c>
      <c r="H138" s="208">
        <v>2.2999999999999998</v>
      </c>
      <c r="I138" s="209"/>
      <c r="J138" s="210">
        <f>ROUND(I138*H138,2)</f>
        <v>0</v>
      </c>
      <c r="K138" s="206" t="s">
        <v>174</v>
      </c>
      <c r="L138" s="41"/>
      <c r="M138" s="211" t="s">
        <v>1</v>
      </c>
      <c r="N138" s="212" t="s">
        <v>39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138</v>
      </c>
      <c r="AT138" s="15" t="s">
        <v>134</v>
      </c>
      <c r="AU138" s="15" t="s">
        <v>78</v>
      </c>
      <c r="AY138" s="15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76</v>
      </c>
      <c r="BK138" s="215">
        <f>ROUND(I138*H138,2)</f>
        <v>0</v>
      </c>
      <c r="BL138" s="15" t="s">
        <v>138</v>
      </c>
      <c r="BM138" s="15" t="s">
        <v>329</v>
      </c>
    </row>
    <row r="139" s="1" customFormat="1" ht="16.5" customHeight="1">
      <c r="B139" s="36"/>
      <c r="C139" s="204" t="s">
        <v>330</v>
      </c>
      <c r="D139" s="204" t="s">
        <v>134</v>
      </c>
      <c r="E139" s="205" t="s">
        <v>331</v>
      </c>
      <c r="F139" s="206" t="s">
        <v>332</v>
      </c>
      <c r="G139" s="207" t="s">
        <v>150</v>
      </c>
      <c r="H139" s="208">
        <v>2.2999999999999998</v>
      </c>
      <c r="I139" s="209"/>
      <c r="J139" s="210">
        <f>ROUND(I139*H139,2)</f>
        <v>0</v>
      </c>
      <c r="K139" s="206" t="s">
        <v>174</v>
      </c>
      <c r="L139" s="41"/>
      <c r="M139" s="211" t="s">
        <v>1</v>
      </c>
      <c r="N139" s="212" t="s">
        <v>39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138</v>
      </c>
      <c r="AT139" s="15" t="s">
        <v>134</v>
      </c>
      <c r="AU139" s="15" t="s">
        <v>78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76</v>
      </c>
      <c r="BK139" s="215">
        <f>ROUND(I139*H139,2)</f>
        <v>0</v>
      </c>
      <c r="BL139" s="15" t="s">
        <v>138</v>
      </c>
      <c r="BM139" s="15" t="s">
        <v>333</v>
      </c>
    </row>
    <row r="140" s="1" customFormat="1" ht="22.5" customHeight="1">
      <c r="B140" s="36"/>
      <c r="C140" s="204" t="s">
        <v>355</v>
      </c>
      <c r="D140" s="204" t="s">
        <v>134</v>
      </c>
      <c r="E140" s="205" t="s">
        <v>356</v>
      </c>
      <c r="F140" s="206" t="s">
        <v>357</v>
      </c>
      <c r="G140" s="207" t="s">
        <v>150</v>
      </c>
      <c r="H140" s="208">
        <v>2.2999999999999998</v>
      </c>
      <c r="I140" s="209"/>
      <c r="J140" s="210">
        <f>ROUND(I140*H140,2)</f>
        <v>0</v>
      </c>
      <c r="K140" s="206" t="s">
        <v>174</v>
      </c>
      <c r="L140" s="41"/>
      <c r="M140" s="211" t="s">
        <v>1</v>
      </c>
      <c r="N140" s="212" t="s">
        <v>39</v>
      </c>
      <c r="O140" s="7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15" t="s">
        <v>138</v>
      </c>
      <c r="AT140" s="15" t="s">
        <v>134</v>
      </c>
      <c r="AU140" s="15" t="s">
        <v>78</v>
      </c>
      <c r="AY140" s="15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76</v>
      </c>
      <c r="BK140" s="215">
        <f>ROUND(I140*H140,2)</f>
        <v>0</v>
      </c>
      <c r="BL140" s="15" t="s">
        <v>138</v>
      </c>
      <c r="BM140" s="15" t="s">
        <v>358</v>
      </c>
    </row>
    <row r="141" s="1" customFormat="1" ht="16.5" customHeight="1">
      <c r="B141" s="36"/>
      <c r="C141" s="204" t="s">
        <v>363</v>
      </c>
      <c r="D141" s="204" t="s">
        <v>134</v>
      </c>
      <c r="E141" s="205" t="s">
        <v>364</v>
      </c>
      <c r="F141" s="206" t="s">
        <v>365</v>
      </c>
      <c r="G141" s="207" t="s">
        <v>190</v>
      </c>
      <c r="H141" s="208">
        <v>0.045999999999999999</v>
      </c>
      <c r="I141" s="209"/>
      <c r="J141" s="210">
        <f>ROUND(I141*H141,2)</f>
        <v>0</v>
      </c>
      <c r="K141" s="206" t="s">
        <v>174</v>
      </c>
      <c r="L141" s="41"/>
      <c r="M141" s="211" t="s">
        <v>1</v>
      </c>
      <c r="N141" s="212" t="s">
        <v>39</v>
      </c>
      <c r="O141" s="7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5" t="s">
        <v>138</v>
      </c>
      <c r="AT141" s="15" t="s">
        <v>134</v>
      </c>
      <c r="AU141" s="15" t="s">
        <v>78</v>
      </c>
      <c r="AY141" s="15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76</v>
      </c>
      <c r="BK141" s="215">
        <f>ROUND(I141*H141,2)</f>
        <v>0</v>
      </c>
      <c r="BL141" s="15" t="s">
        <v>138</v>
      </c>
      <c r="BM141" s="15" t="s">
        <v>366</v>
      </c>
    </row>
    <row r="142" s="11" customFormat="1">
      <c r="B142" s="216"/>
      <c r="C142" s="217"/>
      <c r="D142" s="218" t="s">
        <v>140</v>
      </c>
      <c r="E142" s="219" t="s">
        <v>1</v>
      </c>
      <c r="F142" s="220" t="s">
        <v>727</v>
      </c>
      <c r="G142" s="217"/>
      <c r="H142" s="221">
        <v>0.045999999999999999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78</v>
      </c>
      <c r="AV142" s="11" t="s">
        <v>78</v>
      </c>
      <c r="AW142" s="11" t="s">
        <v>31</v>
      </c>
      <c r="AX142" s="11" t="s">
        <v>76</v>
      </c>
      <c r="AY142" s="227" t="s">
        <v>131</v>
      </c>
    </row>
    <row r="143" s="10" customFormat="1" ht="22.8" customHeight="1">
      <c r="B143" s="188"/>
      <c r="C143" s="189"/>
      <c r="D143" s="190" t="s">
        <v>67</v>
      </c>
      <c r="E143" s="202" t="s">
        <v>138</v>
      </c>
      <c r="F143" s="202" t="s">
        <v>368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SUM(P144:P148)</f>
        <v>0</v>
      </c>
      <c r="Q143" s="196"/>
      <c r="R143" s="197">
        <f>SUM(R144:R148)</f>
        <v>1.7829999999999999</v>
      </c>
      <c r="S143" s="196"/>
      <c r="T143" s="198">
        <f>SUM(T144:T148)</f>
        <v>0</v>
      </c>
      <c r="AR143" s="199" t="s">
        <v>76</v>
      </c>
      <c r="AT143" s="200" t="s">
        <v>67</v>
      </c>
      <c r="AU143" s="200" t="s">
        <v>76</v>
      </c>
      <c r="AY143" s="199" t="s">
        <v>131</v>
      </c>
      <c r="BK143" s="201">
        <f>SUM(BK144:BK148)</f>
        <v>0</v>
      </c>
    </row>
    <row r="144" s="1" customFormat="1" ht="16.5" customHeight="1">
      <c r="B144" s="36"/>
      <c r="C144" s="228" t="s">
        <v>221</v>
      </c>
      <c r="D144" s="228" t="s">
        <v>193</v>
      </c>
      <c r="E144" s="229" t="s">
        <v>282</v>
      </c>
      <c r="F144" s="230" t="s">
        <v>283</v>
      </c>
      <c r="G144" s="231" t="s">
        <v>262</v>
      </c>
      <c r="H144" s="232">
        <v>1.75</v>
      </c>
      <c r="I144" s="233"/>
      <c r="J144" s="234">
        <f>ROUND(I144*H144,2)</f>
        <v>0</v>
      </c>
      <c r="K144" s="230" t="s">
        <v>151</v>
      </c>
      <c r="L144" s="235"/>
      <c r="M144" s="236" t="s">
        <v>1</v>
      </c>
      <c r="N144" s="237" t="s">
        <v>39</v>
      </c>
      <c r="O144" s="77"/>
      <c r="P144" s="213">
        <f>O144*H144</f>
        <v>0</v>
      </c>
      <c r="Q144" s="213">
        <v>1</v>
      </c>
      <c r="R144" s="213">
        <f>Q144*H144</f>
        <v>1.75</v>
      </c>
      <c r="S144" s="213">
        <v>0</v>
      </c>
      <c r="T144" s="214">
        <f>S144*H144</f>
        <v>0</v>
      </c>
      <c r="AR144" s="15" t="s">
        <v>187</v>
      </c>
      <c r="AT144" s="15" t="s">
        <v>193</v>
      </c>
      <c r="AU144" s="15" t="s">
        <v>78</v>
      </c>
      <c r="AY144" s="15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76</v>
      </c>
      <c r="BK144" s="215">
        <f>ROUND(I144*H144,2)</f>
        <v>0</v>
      </c>
      <c r="BL144" s="15" t="s">
        <v>138</v>
      </c>
      <c r="BM144" s="15" t="s">
        <v>728</v>
      </c>
    </row>
    <row r="145" s="11" customFormat="1">
      <c r="B145" s="216"/>
      <c r="C145" s="217"/>
      <c r="D145" s="218" t="s">
        <v>140</v>
      </c>
      <c r="E145" s="219" t="s">
        <v>1</v>
      </c>
      <c r="F145" s="220" t="s">
        <v>729</v>
      </c>
      <c r="G145" s="217"/>
      <c r="H145" s="221">
        <v>1.75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1" t="s">
        <v>78</v>
      </c>
      <c r="AW145" s="11" t="s">
        <v>31</v>
      </c>
      <c r="AX145" s="11" t="s">
        <v>76</v>
      </c>
      <c r="AY145" s="227" t="s">
        <v>131</v>
      </c>
    </row>
    <row r="146" s="1" customFormat="1" ht="22.5" customHeight="1">
      <c r="B146" s="36"/>
      <c r="C146" s="204" t="s">
        <v>369</v>
      </c>
      <c r="D146" s="204" t="s">
        <v>134</v>
      </c>
      <c r="E146" s="205" t="s">
        <v>370</v>
      </c>
      <c r="F146" s="206" t="s">
        <v>371</v>
      </c>
      <c r="G146" s="207" t="s">
        <v>150</v>
      </c>
      <c r="H146" s="208">
        <v>9.7200000000000006</v>
      </c>
      <c r="I146" s="209"/>
      <c r="J146" s="210">
        <f>ROUND(I146*H146,2)</f>
        <v>0</v>
      </c>
      <c r="K146" s="206" t="s">
        <v>174</v>
      </c>
      <c r="L146" s="41"/>
      <c r="M146" s="211" t="s">
        <v>1</v>
      </c>
      <c r="N146" s="212" t="s">
        <v>39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15" t="s">
        <v>138</v>
      </c>
      <c r="AT146" s="15" t="s">
        <v>134</v>
      </c>
      <c r="AU146" s="15" t="s">
        <v>78</v>
      </c>
      <c r="AY146" s="15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76</v>
      </c>
      <c r="BK146" s="215">
        <f>ROUND(I146*H146,2)</f>
        <v>0</v>
      </c>
      <c r="BL146" s="15" t="s">
        <v>138</v>
      </c>
      <c r="BM146" s="15" t="s">
        <v>372</v>
      </c>
    </row>
    <row r="147" s="11" customFormat="1">
      <c r="B147" s="216"/>
      <c r="C147" s="217"/>
      <c r="D147" s="218" t="s">
        <v>140</v>
      </c>
      <c r="E147" s="219" t="s">
        <v>1</v>
      </c>
      <c r="F147" s="220" t="s">
        <v>730</v>
      </c>
      <c r="G147" s="217"/>
      <c r="H147" s="221">
        <v>9.7200000000000006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1" t="s">
        <v>78</v>
      </c>
      <c r="AW147" s="11" t="s">
        <v>31</v>
      </c>
      <c r="AX147" s="11" t="s">
        <v>76</v>
      </c>
      <c r="AY147" s="227" t="s">
        <v>131</v>
      </c>
    </row>
    <row r="148" s="1" customFormat="1" ht="16.5" customHeight="1">
      <c r="B148" s="36"/>
      <c r="C148" s="204" t="s">
        <v>375</v>
      </c>
      <c r="D148" s="204" t="s">
        <v>134</v>
      </c>
      <c r="E148" s="205" t="s">
        <v>376</v>
      </c>
      <c r="F148" s="206" t="s">
        <v>377</v>
      </c>
      <c r="G148" s="207" t="s">
        <v>196</v>
      </c>
      <c r="H148" s="208">
        <v>5</v>
      </c>
      <c r="I148" s="209"/>
      <c r="J148" s="210">
        <f>ROUND(I148*H148,2)</f>
        <v>0</v>
      </c>
      <c r="K148" s="206" t="s">
        <v>151</v>
      </c>
      <c r="L148" s="41"/>
      <c r="M148" s="211" t="s">
        <v>1</v>
      </c>
      <c r="N148" s="212" t="s">
        <v>39</v>
      </c>
      <c r="O148" s="77"/>
      <c r="P148" s="213">
        <f>O148*H148</f>
        <v>0</v>
      </c>
      <c r="Q148" s="213">
        <v>0.0066</v>
      </c>
      <c r="R148" s="213">
        <f>Q148*H148</f>
        <v>0.033000000000000002</v>
      </c>
      <c r="S148" s="213">
        <v>0</v>
      </c>
      <c r="T148" s="214">
        <f>S148*H148</f>
        <v>0</v>
      </c>
      <c r="AR148" s="15" t="s">
        <v>138</v>
      </c>
      <c r="AT148" s="15" t="s">
        <v>134</v>
      </c>
      <c r="AU148" s="15" t="s">
        <v>78</v>
      </c>
      <c r="AY148" s="15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76</v>
      </c>
      <c r="BK148" s="215">
        <f>ROUND(I148*H148,2)</f>
        <v>0</v>
      </c>
      <c r="BL148" s="15" t="s">
        <v>138</v>
      </c>
      <c r="BM148" s="15" t="s">
        <v>378</v>
      </c>
    </row>
    <row r="149" s="10" customFormat="1" ht="22.8" customHeight="1">
      <c r="B149" s="188"/>
      <c r="C149" s="189"/>
      <c r="D149" s="190" t="s">
        <v>67</v>
      </c>
      <c r="E149" s="202" t="s">
        <v>171</v>
      </c>
      <c r="F149" s="202" t="s">
        <v>379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SUM(P150:P176)</f>
        <v>0</v>
      </c>
      <c r="Q149" s="196"/>
      <c r="R149" s="197">
        <f>SUM(R150:R176)</f>
        <v>120.99184820000001</v>
      </c>
      <c r="S149" s="196"/>
      <c r="T149" s="198">
        <f>SUM(T150:T176)</f>
        <v>0</v>
      </c>
      <c r="AR149" s="199" t="s">
        <v>76</v>
      </c>
      <c r="AT149" s="200" t="s">
        <v>67</v>
      </c>
      <c r="AU149" s="200" t="s">
        <v>76</v>
      </c>
      <c r="AY149" s="199" t="s">
        <v>131</v>
      </c>
      <c r="BK149" s="201">
        <f>SUM(BK150:BK176)</f>
        <v>0</v>
      </c>
    </row>
    <row r="150" s="1" customFormat="1" ht="16.5" customHeight="1">
      <c r="B150" s="36"/>
      <c r="C150" s="204" t="s">
        <v>380</v>
      </c>
      <c r="D150" s="204" t="s">
        <v>134</v>
      </c>
      <c r="E150" s="205" t="s">
        <v>381</v>
      </c>
      <c r="F150" s="206" t="s">
        <v>382</v>
      </c>
      <c r="G150" s="207" t="s">
        <v>150</v>
      </c>
      <c r="H150" s="208">
        <v>105.64</v>
      </c>
      <c r="I150" s="209"/>
      <c r="J150" s="210">
        <f>ROUND(I150*H150,2)</f>
        <v>0</v>
      </c>
      <c r="K150" s="206" t="s">
        <v>237</v>
      </c>
      <c r="L150" s="41"/>
      <c r="M150" s="211" t="s">
        <v>1</v>
      </c>
      <c r="N150" s="212" t="s">
        <v>39</v>
      </c>
      <c r="O150" s="77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15" t="s">
        <v>138</v>
      </c>
      <c r="AT150" s="15" t="s">
        <v>134</v>
      </c>
      <c r="AU150" s="15" t="s">
        <v>78</v>
      </c>
      <c r="AY150" s="15" t="s">
        <v>131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76</v>
      </c>
      <c r="BK150" s="215">
        <f>ROUND(I150*H150,2)</f>
        <v>0</v>
      </c>
      <c r="BL150" s="15" t="s">
        <v>138</v>
      </c>
      <c r="BM150" s="15" t="s">
        <v>383</v>
      </c>
    </row>
    <row r="151" s="11" customFormat="1">
      <c r="B151" s="216"/>
      <c r="C151" s="217"/>
      <c r="D151" s="218" t="s">
        <v>140</v>
      </c>
      <c r="E151" s="219" t="s">
        <v>1</v>
      </c>
      <c r="F151" s="220" t="s">
        <v>731</v>
      </c>
      <c r="G151" s="217"/>
      <c r="H151" s="221">
        <v>105.64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1" t="s">
        <v>78</v>
      </c>
      <c r="AW151" s="11" t="s">
        <v>31</v>
      </c>
      <c r="AX151" s="11" t="s">
        <v>76</v>
      </c>
      <c r="AY151" s="227" t="s">
        <v>131</v>
      </c>
    </row>
    <row r="152" s="1" customFormat="1" ht="16.5" customHeight="1">
      <c r="B152" s="36"/>
      <c r="C152" s="204" t="s">
        <v>385</v>
      </c>
      <c r="D152" s="204" t="s">
        <v>134</v>
      </c>
      <c r="E152" s="205" t="s">
        <v>386</v>
      </c>
      <c r="F152" s="206" t="s">
        <v>387</v>
      </c>
      <c r="G152" s="207" t="s">
        <v>150</v>
      </c>
      <c r="H152" s="208">
        <v>412.48000000000002</v>
      </c>
      <c r="I152" s="209"/>
      <c r="J152" s="210">
        <f>ROUND(I152*H152,2)</f>
        <v>0</v>
      </c>
      <c r="K152" s="206" t="s">
        <v>174</v>
      </c>
      <c r="L152" s="41"/>
      <c r="M152" s="211" t="s">
        <v>1</v>
      </c>
      <c r="N152" s="212" t="s">
        <v>39</v>
      </c>
      <c r="O152" s="7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15" t="s">
        <v>138</v>
      </c>
      <c r="AT152" s="15" t="s">
        <v>134</v>
      </c>
      <c r="AU152" s="15" t="s">
        <v>78</v>
      </c>
      <c r="AY152" s="15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76</v>
      </c>
      <c r="BK152" s="215">
        <f>ROUND(I152*H152,2)</f>
        <v>0</v>
      </c>
      <c r="BL152" s="15" t="s">
        <v>138</v>
      </c>
      <c r="BM152" s="15" t="s">
        <v>388</v>
      </c>
    </row>
    <row r="153" s="11" customFormat="1">
      <c r="B153" s="216"/>
      <c r="C153" s="217"/>
      <c r="D153" s="218" t="s">
        <v>140</v>
      </c>
      <c r="E153" s="219" t="s">
        <v>1</v>
      </c>
      <c r="F153" s="220" t="s">
        <v>732</v>
      </c>
      <c r="G153" s="217"/>
      <c r="H153" s="221">
        <v>412.48000000000002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1" t="s">
        <v>78</v>
      </c>
      <c r="AW153" s="11" t="s">
        <v>31</v>
      </c>
      <c r="AX153" s="11" t="s">
        <v>76</v>
      </c>
      <c r="AY153" s="227" t="s">
        <v>131</v>
      </c>
    </row>
    <row r="154" s="1" customFormat="1" ht="16.5" customHeight="1">
      <c r="B154" s="36"/>
      <c r="C154" s="204" t="s">
        <v>390</v>
      </c>
      <c r="D154" s="204" t="s">
        <v>134</v>
      </c>
      <c r="E154" s="205" t="s">
        <v>391</v>
      </c>
      <c r="F154" s="206" t="s">
        <v>392</v>
      </c>
      <c r="G154" s="207" t="s">
        <v>150</v>
      </c>
      <c r="H154" s="208">
        <v>71.310000000000002</v>
      </c>
      <c r="I154" s="209"/>
      <c r="J154" s="210">
        <f>ROUND(I154*H154,2)</f>
        <v>0</v>
      </c>
      <c r="K154" s="206" t="s">
        <v>174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138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138</v>
      </c>
      <c r="BM154" s="15" t="s">
        <v>393</v>
      </c>
    </row>
    <row r="155" s="11" customFormat="1">
      <c r="B155" s="216"/>
      <c r="C155" s="217"/>
      <c r="D155" s="218" t="s">
        <v>140</v>
      </c>
      <c r="E155" s="219" t="s">
        <v>1</v>
      </c>
      <c r="F155" s="220" t="s">
        <v>733</v>
      </c>
      <c r="G155" s="217"/>
      <c r="H155" s="221">
        <v>71.310000000000002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140</v>
      </c>
      <c r="AU155" s="227" t="s">
        <v>78</v>
      </c>
      <c r="AV155" s="11" t="s">
        <v>78</v>
      </c>
      <c r="AW155" s="11" t="s">
        <v>31</v>
      </c>
      <c r="AX155" s="11" t="s">
        <v>76</v>
      </c>
      <c r="AY155" s="227" t="s">
        <v>131</v>
      </c>
    </row>
    <row r="156" s="1" customFormat="1" ht="22.5" customHeight="1">
      <c r="B156" s="36"/>
      <c r="C156" s="204" t="s">
        <v>395</v>
      </c>
      <c r="D156" s="204" t="s">
        <v>134</v>
      </c>
      <c r="E156" s="205" t="s">
        <v>396</v>
      </c>
      <c r="F156" s="206" t="s">
        <v>397</v>
      </c>
      <c r="G156" s="207" t="s">
        <v>150</v>
      </c>
      <c r="H156" s="208">
        <v>316.92000000000002</v>
      </c>
      <c r="I156" s="209"/>
      <c r="J156" s="210">
        <f>ROUND(I156*H156,2)</f>
        <v>0</v>
      </c>
      <c r="K156" s="206" t="s">
        <v>174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138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138</v>
      </c>
      <c r="BM156" s="15" t="s">
        <v>398</v>
      </c>
    </row>
    <row r="157" s="11" customFormat="1">
      <c r="B157" s="216"/>
      <c r="C157" s="217"/>
      <c r="D157" s="218" t="s">
        <v>140</v>
      </c>
      <c r="E157" s="219" t="s">
        <v>1</v>
      </c>
      <c r="F157" s="220" t="s">
        <v>734</v>
      </c>
      <c r="G157" s="217"/>
      <c r="H157" s="221">
        <v>316.92000000000002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1" t="s">
        <v>78</v>
      </c>
      <c r="AW157" s="11" t="s">
        <v>31</v>
      </c>
      <c r="AX157" s="11" t="s">
        <v>76</v>
      </c>
      <c r="AY157" s="227" t="s">
        <v>131</v>
      </c>
    </row>
    <row r="158" s="1" customFormat="1" ht="22.5" customHeight="1">
      <c r="B158" s="36"/>
      <c r="C158" s="204" t="s">
        <v>400</v>
      </c>
      <c r="D158" s="204" t="s">
        <v>134</v>
      </c>
      <c r="E158" s="205" t="s">
        <v>401</v>
      </c>
      <c r="F158" s="206" t="s">
        <v>402</v>
      </c>
      <c r="G158" s="207" t="s">
        <v>150</v>
      </c>
      <c r="H158" s="208">
        <v>150.423</v>
      </c>
      <c r="I158" s="209"/>
      <c r="J158" s="210">
        <f>ROUND(I158*H158,2)</f>
        <v>0</v>
      </c>
      <c r="K158" s="206" t="s">
        <v>174</v>
      </c>
      <c r="L158" s="41"/>
      <c r="M158" s="211" t="s">
        <v>1</v>
      </c>
      <c r="N158" s="212" t="s">
        <v>39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138</v>
      </c>
      <c r="AT158" s="15" t="s">
        <v>134</v>
      </c>
      <c r="AU158" s="15" t="s">
        <v>78</v>
      </c>
      <c r="AY158" s="15" t="s">
        <v>131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76</v>
      </c>
      <c r="BK158" s="215">
        <f>ROUND(I158*H158,2)</f>
        <v>0</v>
      </c>
      <c r="BL158" s="15" t="s">
        <v>138</v>
      </c>
      <c r="BM158" s="15" t="s">
        <v>403</v>
      </c>
    </row>
    <row r="159" s="11" customFormat="1">
      <c r="B159" s="216"/>
      <c r="C159" s="217"/>
      <c r="D159" s="218" t="s">
        <v>140</v>
      </c>
      <c r="E159" s="219" t="s">
        <v>1</v>
      </c>
      <c r="F159" s="220" t="s">
        <v>735</v>
      </c>
      <c r="G159" s="217"/>
      <c r="H159" s="221">
        <v>150.423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1" t="s">
        <v>78</v>
      </c>
      <c r="AW159" s="11" t="s">
        <v>31</v>
      </c>
      <c r="AX159" s="11" t="s">
        <v>76</v>
      </c>
      <c r="AY159" s="227" t="s">
        <v>131</v>
      </c>
    </row>
    <row r="160" s="1" customFormat="1" ht="16.5" customHeight="1">
      <c r="B160" s="36"/>
      <c r="C160" s="204" t="s">
        <v>736</v>
      </c>
      <c r="D160" s="204" t="s">
        <v>134</v>
      </c>
      <c r="E160" s="205" t="s">
        <v>737</v>
      </c>
      <c r="F160" s="206" t="s">
        <v>738</v>
      </c>
      <c r="G160" s="207" t="s">
        <v>150</v>
      </c>
      <c r="H160" s="208">
        <v>0.34000000000000002</v>
      </c>
      <c r="I160" s="209"/>
      <c r="J160" s="210">
        <f>ROUND(I160*H160,2)</f>
        <v>0</v>
      </c>
      <c r="K160" s="206" t="s">
        <v>174</v>
      </c>
      <c r="L160" s="41"/>
      <c r="M160" s="211" t="s">
        <v>1</v>
      </c>
      <c r="N160" s="212" t="s">
        <v>39</v>
      </c>
      <c r="O160" s="77"/>
      <c r="P160" s="213">
        <f>O160*H160</f>
        <v>0</v>
      </c>
      <c r="Q160" s="213">
        <v>0.18776000000000001</v>
      </c>
      <c r="R160" s="213">
        <f>Q160*H160</f>
        <v>0.063838400000000003</v>
      </c>
      <c r="S160" s="213">
        <v>0</v>
      </c>
      <c r="T160" s="214">
        <f>S160*H160</f>
        <v>0</v>
      </c>
      <c r="AR160" s="15" t="s">
        <v>138</v>
      </c>
      <c r="AT160" s="15" t="s">
        <v>134</v>
      </c>
      <c r="AU160" s="15" t="s">
        <v>78</v>
      </c>
      <c r="AY160" s="15" t="s">
        <v>131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76</v>
      </c>
      <c r="BK160" s="215">
        <f>ROUND(I160*H160,2)</f>
        <v>0</v>
      </c>
      <c r="BL160" s="15" t="s">
        <v>138</v>
      </c>
      <c r="BM160" s="15" t="s">
        <v>739</v>
      </c>
    </row>
    <row r="161" s="1" customFormat="1" ht="16.5" customHeight="1">
      <c r="B161" s="36"/>
      <c r="C161" s="204" t="s">
        <v>410</v>
      </c>
      <c r="D161" s="204" t="s">
        <v>134</v>
      </c>
      <c r="E161" s="205" t="s">
        <v>411</v>
      </c>
      <c r="F161" s="206" t="s">
        <v>412</v>
      </c>
      <c r="G161" s="207" t="s">
        <v>150</v>
      </c>
      <c r="H161" s="208">
        <v>316.92000000000002</v>
      </c>
      <c r="I161" s="209"/>
      <c r="J161" s="210">
        <f>ROUND(I161*H161,2)</f>
        <v>0</v>
      </c>
      <c r="K161" s="206" t="s">
        <v>151</v>
      </c>
      <c r="L161" s="41"/>
      <c r="M161" s="211" t="s">
        <v>1</v>
      </c>
      <c r="N161" s="212" t="s">
        <v>39</v>
      </c>
      <c r="O161" s="7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15" t="s">
        <v>138</v>
      </c>
      <c r="AT161" s="15" t="s">
        <v>134</v>
      </c>
      <c r="AU161" s="15" t="s">
        <v>78</v>
      </c>
      <c r="AY161" s="15" t="s">
        <v>131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76</v>
      </c>
      <c r="BK161" s="215">
        <f>ROUND(I161*H161,2)</f>
        <v>0</v>
      </c>
      <c r="BL161" s="15" t="s">
        <v>138</v>
      </c>
      <c r="BM161" s="15" t="s">
        <v>413</v>
      </c>
    </row>
    <row r="162" s="1" customFormat="1" ht="16.5" customHeight="1">
      <c r="B162" s="36"/>
      <c r="C162" s="204" t="s">
        <v>405</v>
      </c>
      <c r="D162" s="204" t="s">
        <v>134</v>
      </c>
      <c r="E162" s="205" t="s">
        <v>406</v>
      </c>
      <c r="F162" s="206" t="s">
        <v>407</v>
      </c>
      <c r="G162" s="207" t="s">
        <v>150</v>
      </c>
      <c r="H162" s="208">
        <v>3.1899999999999999</v>
      </c>
      <c r="I162" s="209"/>
      <c r="J162" s="210">
        <f>ROUND(I162*H162,2)</f>
        <v>0</v>
      </c>
      <c r="K162" s="206" t="s">
        <v>151</v>
      </c>
      <c r="L162" s="41"/>
      <c r="M162" s="211" t="s">
        <v>1</v>
      </c>
      <c r="N162" s="212" t="s">
        <v>39</v>
      </c>
      <c r="O162" s="77"/>
      <c r="P162" s="213">
        <f>O162*H162</f>
        <v>0</v>
      </c>
      <c r="Q162" s="213">
        <v>0.40799999999999997</v>
      </c>
      <c r="R162" s="213">
        <f>Q162*H162</f>
        <v>1.3015199999999998</v>
      </c>
      <c r="S162" s="213">
        <v>0</v>
      </c>
      <c r="T162" s="214">
        <f>S162*H162</f>
        <v>0</v>
      </c>
      <c r="AR162" s="15" t="s">
        <v>138</v>
      </c>
      <c r="AT162" s="15" t="s">
        <v>134</v>
      </c>
      <c r="AU162" s="15" t="s">
        <v>78</v>
      </c>
      <c r="AY162" s="15" t="s">
        <v>131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76</v>
      </c>
      <c r="BK162" s="215">
        <f>ROUND(I162*H162,2)</f>
        <v>0</v>
      </c>
      <c r="BL162" s="15" t="s">
        <v>138</v>
      </c>
      <c r="BM162" s="15" t="s">
        <v>408</v>
      </c>
    </row>
    <row r="163" s="11" customFormat="1">
      <c r="B163" s="216"/>
      <c r="C163" s="217"/>
      <c r="D163" s="218" t="s">
        <v>140</v>
      </c>
      <c r="E163" s="219" t="s">
        <v>1</v>
      </c>
      <c r="F163" s="220" t="s">
        <v>740</v>
      </c>
      <c r="G163" s="217"/>
      <c r="H163" s="221">
        <v>3.1899999999999999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1" t="s">
        <v>78</v>
      </c>
      <c r="AW163" s="11" t="s">
        <v>31</v>
      </c>
      <c r="AX163" s="11" t="s">
        <v>76</v>
      </c>
      <c r="AY163" s="227" t="s">
        <v>131</v>
      </c>
    </row>
    <row r="164" s="1" customFormat="1" ht="22.5" customHeight="1">
      <c r="B164" s="36"/>
      <c r="C164" s="204" t="s">
        <v>414</v>
      </c>
      <c r="D164" s="204" t="s">
        <v>134</v>
      </c>
      <c r="E164" s="205" t="s">
        <v>415</v>
      </c>
      <c r="F164" s="206" t="s">
        <v>416</v>
      </c>
      <c r="G164" s="207" t="s">
        <v>150</v>
      </c>
      <c r="H164" s="208">
        <v>316.92000000000002</v>
      </c>
      <c r="I164" s="209"/>
      <c r="J164" s="210">
        <f>ROUND(I164*H164,2)</f>
        <v>0</v>
      </c>
      <c r="K164" s="206" t="s">
        <v>174</v>
      </c>
      <c r="L164" s="41"/>
      <c r="M164" s="211" t="s">
        <v>1</v>
      </c>
      <c r="N164" s="212" t="s">
        <v>39</v>
      </c>
      <c r="O164" s="7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5" t="s">
        <v>138</v>
      </c>
      <c r="AT164" s="15" t="s">
        <v>134</v>
      </c>
      <c r="AU164" s="15" t="s">
        <v>78</v>
      </c>
      <c r="AY164" s="15" t="s">
        <v>131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76</v>
      </c>
      <c r="BK164" s="215">
        <f>ROUND(I164*H164,2)</f>
        <v>0</v>
      </c>
      <c r="BL164" s="15" t="s">
        <v>138</v>
      </c>
      <c r="BM164" s="15" t="s">
        <v>417</v>
      </c>
    </row>
    <row r="165" s="1" customFormat="1" ht="33.75" customHeight="1">
      <c r="B165" s="36"/>
      <c r="C165" s="204" t="s">
        <v>418</v>
      </c>
      <c r="D165" s="204" t="s">
        <v>134</v>
      </c>
      <c r="E165" s="205" t="s">
        <v>419</v>
      </c>
      <c r="F165" s="206" t="s">
        <v>420</v>
      </c>
      <c r="G165" s="207" t="s">
        <v>150</v>
      </c>
      <c r="H165" s="208">
        <v>170.47</v>
      </c>
      <c r="I165" s="209"/>
      <c r="J165" s="210">
        <f>ROUND(I165*H165,2)</f>
        <v>0</v>
      </c>
      <c r="K165" s="206" t="s">
        <v>174</v>
      </c>
      <c r="L165" s="41"/>
      <c r="M165" s="211" t="s">
        <v>1</v>
      </c>
      <c r="N165" s="212" t="s">
        <v>39</v>
      </c>
      <c r="O165" s="77"/>
      <c r="P165" s="213">
        <f>O165*H165</f>
        <v>0</v>
      </c>
      <c r="Q165" s="213">
        <v>0.085650000000000004</v>
      </c>
      <c r="R165" s="213">
        <f>Q165*H165</f>
        <v>14.6007555</v>
      </c>
      <c r="S165" s="213">
        <v>0</v>
      </c>
      <c r="T165" s="214">
        <f>S165*H165</f>
        <v>0</v>
      </c>
      <c r="AR165" s="15" t="s">
        <v>138</v>
      </c>
      <c r="AT165" s="15" t="s">
        <v>134</v>
      </c>
      <c r="AU165" s="15" t="s">
        <v>78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76</v>
      </c>
      <c r="BK165" s="215">
        <f>ROUND(I165*H165,2)</f>
        <v>0</v>
      </c>
      <c r="BL165" s="15" t="s">
        <v>138</v>
      </c>
      <c r="BM165" s="15" t="s">
        <v>421</v>
      </c>
    </row>
    <row r="166" s="11" customFormat="1">
      <c r="B166" s="216"/>
      <c r="C166" s="217"/>
      <c r="D166" s="218" t="s">
        <v>140</v>
      </c>
      <c r="E166" s="219" t="s">
        <v>1</v>
      </c>
      <c r="F166" s="220" t="s">
        <v>741</v>
      </c>
      <c r="G166" s="217"/>
      <c r="H166" s="221">
        <v>170.47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140</v>
      </c>
      <c r="AU166" s="227" t="s">
        <v>78</v>
      </c>
      <c r="AV166" s="11" t="s">
        <v>78</v>
      </c>
      <c r="AW166" s="11" t="s">
        <v>31</v>
      </c>
      <c r="AX166" s="11" t="s">
        <v>76</v>
      </c>
      <c r="AY166" s="227" t="s">
        <v>131</v>
      </c>
    </row>
    <row r="167" s="1" customFormat="1" ht="33.75" customHeight="1">
      <c r="B167" s="36"/>
      <c r="C167" s="204" t="s">
        <v>423</v>
      </c>
      <c r="D167" s="204" t="s">
        <v>134</v>
      </c>
      <c r="E167" s="205" t="s">
        <v>424</v>
      </c>
      <c r="F167" s="206" t="s">
        <v>425</v>
      </c>
      <c r="G167" s="207" t="s">
        <v>150</v>
      </c>
      <c r="H167" s="208">
        <v>146.05000000000001</v>
      </c>
      <c r="I167" s="209"/>
      <c r="J167" s="210">
        <f>ROUND(I167*H167,2)</f>
        <v>0</v>
      </c>
      <c r="K167" s="206" t="s">
        <v>174</v>
      </c>
      <c r="L167" s="41"/>
      <c r="M167" s="211" t="s">
        <v>1</v>
      </c>
      <c r="N167" s="212" t="s">
        <v>39</v>
      </c>
      <c r="O167" s="77"/>
      <c r="P167" s="213">
        <f>O167*H167</f>
        <v>0</v>
      </c>
      <c r="Q167" s="213">
        <v>0.085650000000000004</v>
      </c>
      <c r="R167" s="213">
        <f>Q167*H167</f>
        <v>12.509182500000001</v>
      </c>
      <c r="S167" s="213">
        <v>0</v>
      </c>
      <c r="T167" s="214">
        <f>S167*H167</f>
        <v>0</v>
      </c>
      <c r="AR167" s="15" t="s">
        <v>138</v>
      </c>
      <c r="AT167" s="15" t="s">
        <v>134</v>
      </c>
      <c r="AU167" s="15" t="s">
        <v>78</v>
      </c>
      <c r="AY167" s="15" t="s">
        <v>131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76</v>
      </c>
      <c r="BK167" s="215">
        <f>ROUND(I167*H167,2)</f>
        <v>0</v>
      </c>
      <c r="BL167" s="15" t="s">
        <v>138</v>
      </c>
      <c r="BM167" s="15" t="s">
        <v>426</v>
      </c>
    </row>
    <row r="168" s="11" customFormat="1">
      <c r="B168" s="216"/>
      <c r="C168" s="217"/>
      <c r="D168" s="218" t="s">
        <v>140</v>
      </c>
      <c r="E168" s="219" t="s">
        <v>1</v>
      </c>
      <c r="F168" s="220" t="s">
        <v>742</v>
      </c>
      <c r="G168" s="217"/>
      <c r="H168" s="221">
        <v>146.05000000000001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1" t="s">
        <v>78</v>
      </c>
      <c r="AW168" s="11" t="s">
        <v>31</v>
      </c>
      <c r="AX168" s="11" t="s">
        <v>76</v>
      </c>
      <c r="AY168" s="227" t="s">
        <v>131</v>
      </c>
    </row>
    <row r="169" s="1" customFormat="1" ht="22.5" customHeight="1">
      <c r="B169" s="36"/>
      <c r="C169" s="228" t="s">
        <v>428</v>
      </c>
      <c r="D169" s="228" t="s">
        <v>193</v>
      </c>
      <c r="E169" s="229" t="s">
        <v>429</v>
      </c>
      <c r="F169" s="230" t="s">
        <v>430</v>
      </c>
      <c r="G169" s="231" t="s">
        <v>150</v>
      </c>
      <c r="H169" s="232">
        <v>490.23000000000002</v>
      </c>
      <c r="I169" s="233"/>
      <c r="J169" s="234">
        <f>ROUND(I169*H169,2)</f>
        <v>0</v>
      </c>
      <c r="K169" s="230" t="s">
        <v>1</v>
      </c>
      <c r="L169" s="235"/>
      <c r="M169" s="236" t="s">
        <v>1</v>
      </c>
      <c r="N169" s="237" t="s">
        <v>39</v>
      </c>
      <c r="O169" s="77"/>
      <c r="P169" s="213">
        <f>O169*H169</f>
        <v>0</v>
      </c>
      <c r="Q169" s="213">
        <v>0.152</v>
      </c>
      <c r="R169" s="213">
        <f>Q169*H169</f>
        <v>74.514960000000002</v>
      </c>
      <c r="S169" s="213">
        <v>0</v>
      </c>
      <c r="T169" s="214">
        <f>S169*H169</f>
        <v>0</v>
      </c>
      <c r="AR169" s="15" t="s">
        <v>187</v>
      </c>
      <c r="AT169" s="15" t="s">
        <v>193</v>
      </c>
      <c r="AU169" s="15" t="s">
        <v>78</v>
      </c>
      <c r="AY169" s="15" t="s">
        <v>131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76</v>
      </c>
      <c r="BK169" s="215">
        <f>ROUND(I169*H169,2)</f>
        <v>0</v>
      </c>
      <c r="BL169" s="15" t="s">
        <v>138</v>
      </c>
      <c r="BM169" s="15" t="s">
        <v>431</v>
      </c>
    </row>
    <row r="170" s="11" customFormat="1">
      <c r="B170" s="216"/>
      <c r="C170" s="217"/>
      <c r="D170" s="218" t="s">
        <v>140</v>
      </c>
      <c r="E170" s="219" t="s">
        <v>1</v>
      </c>
      <c r="F170" s="220" t="s">
        <v>743</v>
      </c>
      <c r="G170" s="217"/>
      <c r="H170" s="221">
        <v>490.23000000000002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78</v>
      </c>
      <c r="AV170" s="11" t="s">
        <v>78</v>
      </c>
      <c r="AW170" s="11" t="s">
        <v>31</v>
      </c>
      <c r="AX170" s="11" t="s">
        <v>76</v>
      </c>
      <c r="AY170" s="227" t="s">
        <v>131</v>
      </c>
    </row>
    <row r="171" s="1" customFormat="1" ht="16.5" customHeight="1">
      <c r="B171" s="36"/>
      <c r="C171" s="228" t="s">
        <v>433</v>
      </c>
      <c r="D171" s="228" t="s">
        <v>193</v>
      </c>
      <c r="E171" s="229" t="s">
        <v>434</v>
      </c>
      <c r="F171" s="230" t="s">
        <v>435</v>
      </c>
      <c r="G171" s="231" t="s">
        <v>150</v>
      </c>
      <c r="H171" s="232">
        <v>20.460000000000001</v>
      </c>
      <c r="I171" s="233"/>
      <c r="J171" s="234">
        <f>ROUND(I171*H171,2)</f>
        <v>0</v>
      </c>
      <c r="K171" s="230" t="s">
        <v>1</v>
      </c>
      <c r="L171" s="235"/>
      <c r="M171" s="236" t="s">
        <v>1</v>
      </c>
      <c r="N171" s="237" t="s">
        <v>39</v>
      </c>
      <c r="O171" s="7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15" t="s">
        <v>187</v>
      </c>
      <c r="AT171" s="15" t="s">
        <v>193</v>
      </c>
      <c r="AU171" s="15" t="s">
        <v>78</v>
      </c>
      <c r="AY171" s="15" t="s">
        <v>131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76</v>
      </c>
      <c r="BK171" s="215">
        <f>ROUND(I171*H171,2)</f>
        <v>0</v>
      </c>
      <c r="BL171" s="15" t="s">
        <v>138</v>
      </c>
      <c r="BM171" s="15" t="s">
        <v>436</v>
      </c>
    </row>
    <row r="172" s="11" customFormat="1">
      <c r="B172" s="216"/>
      <c r="C172" s="217"/>
      <c r="D172" s="218" t="s">
        <v>140</v>
      </c>
      <c r="E172" s="219" t="s">
        <v>1</v>
      </c>
      <c r="F172" s="220" t="s">
        <v>744</v>
      </c>
      <c r="G172" s="217"/>
      <c r="H172" s="221">
        <v>20.460000000000001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1" t="s">
        <v>78</v>
      </c>
      <c r="AW172" s="11" t="s">
        <v>31</v>
      </c>
      <c r="AX172" s="11" t="s">
        <v>76</v>
      </c>
      <c r="AY172" s="227" t="s">
        <v>131</v>
      </c>
    </row>
    <row r="173" s="1" customFormat="1" ht="33.75" customHeight="1">
      <c r="B173" s="36"/>
      <c r="C173" s="204" t="s">
        <v>438</v>
      </c>
      <c r="D173" s="204" t="s">
        <v>134</v>
      </c>
      <c r="E173" s="205" t="s">
        <v>439</v>
      </c>
      <c r="F173" s="206" t="s">
        <v>440</v>
      </c>
      <c r="G173" s="207" t="s">
        <v>150</v>
      </c>
      <c r="H173" s="208">
        <v>117.88</v>
      </c>
      <c r="I173" s="209"/>
      <c r="J173" s="210">
        <f>ROUND(I173*H173,2)</f>
        <v>0</v>
      </c>
      <c r="K173" s="206" t="s">
        <v>151</v>
      </c>
      <c r="L173" s="41"/>
      <c r="M173" s="211" t="s">
        <v>1</v>
      </c>
      <c r="N173" s="212" t="s">
        <v>39</v>
      </c>
      <c r="O173" s="77"/>
      <c r="P173" s="213">
        <f>O173*H173</f>
        <v>0</v>
      </c>
      <c r="Q173" s="213">
        <v>0.085650000000000004</v>
      </c>
      <c r="R173" s="213">
        <f>Q173*H173</f>
        <v>10.096422000000001</v>
      </c>
      <c r="S173" s="213">
        <v>0</v>
      </c>
      <c r="T173" s="214">
        <f>S173*H173</f>
        <v>0</v>
      </c>
      <c r="AR173" s="15" t="s">
        <v>138</v>
      </c>
      <c r="AT173" s="15" t="s">
        <v>134</v>
      </c>
      <c r="AU173" s="15" t="s">
        <v>78</v>
      </c>
      <c r="AY173" s="15" t="s">
        <v>131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5" t="s">
        <v>76</v>
      </c>
      <c r="BK173" s="215">
        <f>ROUND(I173*H173,2)</f>
        <v>0</v>
      </c>
      <c r="BL173" s="15" t="s">
        <v>138</v>
      </c>
      <c r="BM173" s="15" t="s">
        <v>441</v>
      </c>
    </row>
    <row r="174" s="11" customFormat="1">
      <c r="B174" s="216"/>
      <c r="C174" s="217"/>
      <c r="D174" s="218" t="s">
        <v>140</v>
      </c>
      <c r="E174" s="219" t="s">
        <v>1</v>
      </c>
      <c r="F174" s="220" t="s">
        <v>745</v>
      </c>
      <c r="G174" s="217"/>
      <c r="H174" s="221">
        <v>117.88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140</v>
      </c>
      <c r="AU174" s="227" t="s">
        <v>78</v>
      </c>
      <c r="AV174" s="11" t="s">
        <v>78</v>
      </c>
      <c r="AW174" s="11" t="s">
        <v>31</v>
      </c>
      <c r="AX174" s="11" t="s">
        <v>76</v>
      </c>
      <c r="AY174" s="227" t="s">
        <v>131</v>
      </c>
    </row>
    <row r="175" s="1" customFormat="1" ht="33.75" customHeight="1">
      <c r="B175" s="36"/>
      <c r="C175" s="204" t="s">
        <v>442</v>
      </c>
      <c r="D175" s="204" t="s">
        <v>134</v>
      </c>
      <c r="E175" s="205" t="s">
        <v>443</v>
      </c>
      <c r="F175" s="206" t="s">
        <v>444</v>
      </c>
      <c r="G175" s="207" t="s">
        <v>150</v>
      </c>
      <c r="H175" s="208">
        <v>76.290000000000006</v>
      </c>
      <c r="I175" s="209"/>
      <c r="J175" s="210">
        <f>ROUND(I175*H175,2)</f>
        <v>0</v>
      </c>
      <c r="K175" s="206" t="s">
        <v>174</v>
      </c>
      <c r="L175" s="41"/>
      <c r="M175" s="211" t="s">
        <v>1</v>
      </c>
      <c r="N175" s="212" t="s">
        <v>39</v>
      </c>
      <c r="O175" s="77"/>
      <c r="P175" s="213">
        <f>O175*H175</f>
        <v>0</v>
      </c>
      <c r="Q175" s="213">
        <v>0.10362</v>
      </c>
      <c r="R175" s="213">
        <f>Q175*H175</f>
        <v>7.9051698000000012</v>
      </c>
      <c r="S175" s="213">
        <v>0</v>
      </c>
      <c r="T175" s="214">
        <f>S175*H175</f>
        <v>0</v>
      </c>
      <c r="AR175" s="15" t="s">
        <v>138</v>
      </c>
      <c r="AT175" s="15" t="s">
        <v>134</v>
      </c>
      <c r="AU175" s="15" t="s">
        <v>78</v>
      </c>
      <c r="AY175" s="15" t="s">
        <v>131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5" t="s">
        <v>76</v>
      </c>
      <c r="BK175" s="215">
        <f>ROUND(I175*H175,2)</f>
        <v>0</v>
      </c>
      <c r="BL175" s="15" t="s">
        <v>138</v>
      </c>
      <c r="BM175" s="15" t="s">
        <v>445</v>
      </c>
    </row>
    <row r="176" s="11" customFormat="1">
      <c r="B176" s="216"/>
      <c r="C176" s="217"/>
      <c r="D176" s="218" t="s">
        <v>140</v>
      </c>
      <c r="E176" s="219" t="s">
        <v>1</v>
      </c>
      <c r="F176" s="220" t="s">
        <v>746</v>
      </c>
      <c r="G176" s="217"/>
      <c r="H176" s="221">
        <v>76.290000000000006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78</v>
      </c>
      <c r="AV176" s="11" t="s">
        <v>78</v>
      </c>
      <c r="AW176" s="11" t="s">
        <v>31</v>
      </c>
      <c r="AX176" s="11" t="s">
        <v>76</v>
      </c>
      <c r="AY176" s="227" t="s">
        <v>131</v>
      </c>
    </row>
    <row r="177" s="10" customFormat="1" ht="22.8" customHeight="1">
      <c r="B177" s="188"/>
      <c r="C177" s="189"/>
      <c r="D177" s="190" t="s">
        <v>67</v>
      </c>
      <c r="E177" s="202" t="s">
        <v>187</v>
      </c>
      <c r="F177" s="202" t="s">
        <v>447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SUM(P178:P192)</f>
        <v>0</v>
      </c>
      <c r="Q177" s="196"/>
      <c r="R177" s="197">
        <f>SUM(R178:R192)</f>
        <v>3.8246800000000003</v>
      </c>
      <c r="S177" s="196"/>
      <c r="T177" s="198">
        <f>SUM(T178:T192)</f>
        <v>0</v>
      </c>
      <c r="AR177" s="199" t="s">
        <v>76</v>
      </c>
      <c r="AT177" s="200" t="s">
        <v>67</v>
      </c>
      <c r="AU177" s="200" t="s">
        <v>76</v>
      </c>
      <c r="AY177" s="199" t="s">
        <v>131</v>
      </c>
      <c r="BK177" s="201">
        <f>SUM(BK178:BK192)</f>
        <v>0</v>
      </c>
    </row>
    <row r="178" s="1" customFormat="1" ht="16.5" customHeight="1">
      <c r="B178" s="36"/>
      <c r="C178" s="204" t="s">
        <v>133</v>
      </c>
      <c r="D178" s="204" t="s">
        <v>134</v>
      </c>
      <c r="E178" s="205" t="s">
        <v>747</v>
      </c>
      <c r="F178" s="206" t="s">
        <v>748</v>
      </c>
      <c r="G178" s="207" t="s">
        <v>145</v>
      </c>
      <c r="H178" s="208">
        <v>3</v>
      </c>
      <c r="I178" s="209"/>
      <c r="J178" s="210">
        <f>ROUND(I178*H178,2)</f>
        <v>0</v>
      </c>
      <c r="K178" s="206" t="s">
        <v>1</v>
      </c>
      <c r="L178" s="41"/>
      <c r="M178" s="211" t="s">
        <v>1</v>
      </c>
      <c r="N178" s="212" t="s">
        <v>39</v>
      </c>
      <c r="O178" s="77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15" t="s">
        <v>138</v>
      </c>
      <c r="AT178" s="15" t="s">
        <v>134</v>
      </c>
      <c r="AU178" s="15" t="s">
        <v>78</v>
      </c>
      <c r="AY178" s="15" t="s">
        <v>131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76</v>
      </c>
      <c r="BK178" s="215">
        <f>ROUND(I178*H178,2)</f>
        <v>0</v>
      </c>
      <c r="BL178" s="15" t="s">
        <v>138</v>
      </c>
      <c r="BM178" s="15" t="s">
        <v>749</v>
      </c>
    </row>
    <row r="179" s="1" customFormat="1" ht="16.5" customHeight="1">
      <c r="B179" s="36"/>
      <c r="C179" s="204" t="s">
        <v>472</v>
      </c>
      <c r="D179" s="204" t="s">
        <v>134</v>
      </c>
      <c r="E179" s="205" t="s">
        <v>473</v>
      </c>
      <c r="F179" s="206" t="s">
        <v>474</v>
      </c>
      <c r="G179" s="207" t="s">
        <v>196</v>
      </c>
      <c r="H179" s="208">
        <v>3</v>
      </c>
      <c r="I179" s="209"/>
      <c r="J179" s="210">
        <f>ROUND(I179*H179,2)</f>
        <v>0</v>
      </c>
      <c r="K179" s="206" t="s">
        <v>174</v>
      </c>
      <c r="L179" s="41"/>
      <c r="M179" s="211" t="s">
        <v>1</v>
      </c>
      <c r="N179" s="212" t="s">
        <v>39</v>
      </c>
      <c r="O179" s="77"/>
      <c r="P179" s="213">
        <f>O179*H179</f>
        <v>0</v>
      </c>
      <c r="Q179" s="213">
        <v>0.34089999999999998</v>
      </c>
      <c r="R179" s="213">
        <f>Q179*H179</f>
        <v>1.0226999999999999</v>
      </c>
      <c r="S179" s="213">
        <v>0</v>
      </c>
      <c r="T179" s="214">
        <f>S179*H179</f>
        <v>0</v>
      </c>
      <c r="AR179" s="15" t="s">
        <v>138</v>
      </c>
      <c r="AT179" s="15" t="s">
        <v>134</v>
      </c>
      <c r="AU179" s="15" t="s">
        <v>78</v>
      </c>
      <c r="AY179" s="15" t="s">
        <v>131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5" t="s">
        <v>76</v>
      </c>
      <c r="BK179" s="215">
        <f>ROUND(I179*H179,2)</f>
        <v>0</v>
      </c>
      <c r="BL179" s="15" t="s">
        <v>138</v>
      </c>
      <c r="BM179" s="15" t="s">
        <v>475</v>
      </c>
    </row>
    <row r="180" s="1" customFormat="1" ht="16.5" customHeight="1">
      <c r="B180" s="36"/>
      <c r="C180" s="228" t="s">
        <v>476</v>
      </c>
      <c r="D180" s="228" t="s">
        <v>193</v>
      </c>
      <c r="E180" s="229" t="s">
        <v>477</v>
      </c>
      <c r="F180" s="230" t="s">
        <v>478</v>
      </c>
      <c r="G180" s="231" t="s">
        <v>196</v>
      </c>
      <c r="H180" s="232">
        <v>3</v>
      </c>
      <c r="I180" s="233"/>
      <c r="J180" s="234">
        <f>ROUND(I180*H180,2)</f>
        <v>0</v>
      </c>
      <c r="K180" s="230" t="s">
        <v>1</v>
      </c>
      <c r="L180" s="235"/>
      <c r="M180" s="236" t="s">
        <v>1</v>
      </c>
      <c r="N180" s="237" t="s">
        <v>39</v>
      </c>
      <c r="O180" s="77"/>
      <c r="P180" s="213">
        <f>O180*H180</f>
        <v>0</v>
      </c>
      <c r="Q180" s="213">
        <v>0.080000000000000002</v>
      </c>
      <c r="R180" s="213">
        <f>Q180*H180</f>
        <v>0.23999999999999999</v>
      </c>
      <c r="S180" s="213">
        <v>0</v>
      </c>
      <c r="T180" s="214">
        <f>S180*H180</f>
        <v>0</v>
      </c>
      <c r="AR180" s="15" t="s">
        <v>187</v>
      </c>
      <c r="AT180" s="15" t="s">
        <v>193</v>
      </c>
      <c r="AU180" s="15" t="s">
        <v>78</v>
      </c>
      <c r="AY180" s="15" t="s">
        <v>131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76</v>
      </c>
      <c r="BK180" s="215">
        <f>ROUND(I180*H180,2)</f>
        <v>0</v>
      </c>
      <c r="BL180" s="15" t="s">
        <v>138</v>
      </c>
      <c r="BM180" s="15" t="s">
        <v>479</v>
      </c>
    </row>
    <row r="181" s="1" customFormat="1" ht="16.5" customHeight="1">
      <c r="B181" s="36"/>
      <c r="C181" s="228" t="s">
        <v>480</v>
      </c>
      <c r="D181" s="228" t="s">
        <v>193</v>
      </c>
      <c r="E181" s="229" t="s">
        <v>481</v>
      </c>
      <c r="F181" s="230" t="s">
        <v>482</v>
      </c>
      <c r="G181" s="231" t="s">
        <v>196</v>
      </c>
      <c r="H181" s="232">
        <v>3</v>
      </c>
      <c r="I181" s="233"/>
      <c r="J181" s="234">
        <f>ROUND(I181*H181,2)</f>
        <v>0</v>
      </c>
      <c r="K181" s="230" t="s">
        <v>1</v>
      </c>
      <c r="L181" s="235"/>
      <c r="M181" s="236" t="s">
        <v>1</v>
      </c>
      <c r="N181" s="237" t="s">
        <v>39</v>
      </c>
      <c r="O181" s="77"/>
      <c r="P181" s="213">
        <f>O181*H181</f>
        <v>0</v>
      </c>
      <c r="Q181" s="213">
        <v>0.071999999999999995</v>
      </c>
      <c r="R181" s="213">
        <f>Q181*H181</f>
        <v>0.21599999999999997</v>
      </c>
      <c r="S181" s="213">
        <v>0</v>
      </c>
      <c r="T181" s="214">
        <f>S181*H181</f>
        <v>0</v>
      </c>
      <c r="AR181" s="15" t="s">
        <v>187</v>
      </c>
      <c r="AT181" s="15" t="s">
        <v>193</v>
      </c>
      <c r="AU181" s="15" t="s">
        <v>78</v>
      </c>
      <c r="AY181" s="15" t="s">
        <v>131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76</v>
      </c>
      <c r="BK181" s="215">
        <f>ROUND(I181*H181,2)</f>
        <v>0</v>
      </c>
      <c r="BL181" s="15" t="s">
        <v>138</v>
      </c>
      <c r="BM181" s="15" t="s">
        <v>483</v>
      </c>
    </row>
    <row r="182" s="1" customFormat="1" ht="16.5" customHeight="1">
      <c r="B182" s="36"/>
      <c r="C182" s="228" t="s">
        <v>484</v>
      </c>
      <c r="D182" s="228" t="s">
        <v>193</v>
      </c>
      <c r="E182" s="229" t="s">
        <v>485</v>
      </c>
      <c r="F182" s="230" t="s">
        <v>486</v>
      </c>
      <c r="G182" s="231" t="s">
        <v>196</v>
      </c>
      <c r="H182" s="232">
        <v>3</v>
      </c>
      <c r="I182" s="233"/>
      <c r="J182" s="234">
        <f>ROUND(I182*H182,2)</f>
        <v>0</v>
      </c>
      <c r="K182" s="230" t="s">
        <v>1</v>
      </c>
      <c r="L182" s="235"/>
      <c r="M182" s="236" t="s">
        <v>1</v>
      </c>
      <c r="N182" s="237" t="s">
        <v>39</v>
      </c>
      <c r="O182" s="77"/>
      <c r="P182" s="213">
        <f>O182*H182</f>
        <v>0</v>
      </c>
      <c r="Q182" s="213">
        <v>0.040000000000000001</v>
      </c>
      <c r="R182" s="213">
        <f>Q182*H182</f>
        <v>0.12</v>
      </c>
      <c r="S182" s="213">
        <v>0</v>
      </c>
      <c r="T182" s="214">
        <f>S182*H182</f>
        <v>0</v>
      </c>
      <c r="AR182" s="15" t="s">
        <v>187</v>
      </c>
      <c r="AT182" s="15" t="s">
        <v>193</v>
      </c>
      <c r="AU182" s="15" t="s">
        <v>78</v>
      </c>
      <c r="AY182" s="15" t="s">
        <v>131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76</v>
      </c>
      <c r="BK182" s="215">
        <f>ROUND(I182*H182,2)</f>
        <v>0</v>
      </c>
      <c r="BL182" s="15" t="s">
        <v>138</v>
      </c>
      <c r="BM182" s="15" t="s">
        <v>487</v>
      </c>
    </row>
    <row r="183" s="1" customFormat="1" ht="16.5" customHeight="1">
      <c r="B183" s="36"/>
      <c r="C183" s="228" t="s">
        <v>488</v>
      </c>
      <c r="D183" s="228" t="s">
        <v>193</v>
      </c>
      <c r="E183" s="229" t="s">
        <v>489</v>
      </c>
      <c r="F183" s="230" t="s">
        <v>490</v>
      </c>
      <c r="G183" s="231" t="s">
        <v>196</v>
      </c>
      <c r="H183" s="232">
        <v>3</v>
      </c>
      <c r="I183" s="233"/>
      <c r="J183" s="234">
        <f>ROUND(I183*H183,2)</f>
        <v>0</v>
      </c>
      <c r="K183" s="230" t="s">
        <v>174</v>
      </c>
      <c r="L183" s="235"/>
      <c r="M183" s="236" t="s">
        <v>1</v>
      </c>
      <c r="N183" s="237" t="s">
        <v>39</v>
      </c>
      <c r="O183" s="77"/>
      <c r="P183" s="213">
        <f>O183*H183</f>
        <v>0</v>
      </c>
      <c r="Q183" s="213">
        <v>0.027</v>
      </c>
      <c r="R183" s="213">
        <f>Q183*H183</f>
        <v>0.081000000000000003</v>
      </c>
      <c r="S183" s="213">
        <v>0</v>
      </c>
      <c r="T183" s="214">
        <f>S183*H183</f>
        <v>0</v>
      </c>
      <c r="AR183" s="15" t="s">
        <v>187</v>
      </c>
      <c r="AT183" s="15" t="s">
        <v>193</v>
      </c>
      <c r="AU183" s="15" t="s">
        <v>78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76</v>
      </c>
      <c r="BK183" s="215">
        <f>ROUND(I183*H183,2)</f>
        <v>0</v>
      </c>
      <c r="BL183" s="15" t="s">
        <v>138</v>
      </c>
      <c r="BM183" s="15" t="s">
        <v>491</v>
      </c>
    </row>
    <row r="184" s="1" customFormat="1" ht="22.5" customHeight="1">
      <c r="B184" s="36"/>
      <c r="C184" s="228" t="s">
        <v>492</v>
      </c>
      <c r="D184" s="228" t="s">
        <v>193</v>
      </c>
      <c r="E184" s="229" t="s">
        <v>493</v>
      </c>
      <c r="F184" s="230" t="s">
        <v>494</v>
      </c>
      <c r="G184" s="231" t="s">
        <v>196</v>
      </c>
      <c r="H184" s="232">
        <v>3</v>
      </c>
      <c r="I184" s="233"/>
      <c r="J184" s="234">
        <f>ROUND(I184*H184,2)</f>
        <v>0</v>
      </c>
      <c r="K184" s="230" t="s">
        <v>174</v>
      </c>
      <c r="L184" s="235"/>
      <c r="M184" s="236" t="s">
        <v>1</v>
      </c>
      <c r="N184" s="237" t="s">
        <v>39</v>
      </c>
      <c r="O184" s="77"/>
      <c r="P184" s="213">
        <f>O184*H184</f>
        <v>0</v>
      </c>
      <c r="Q184" s="213">
        <v>0.058000000000000003</v>
      </c>
      <c r="R184" s="213">
        <f>Q184*H184</f>
        <v>0.17400000000000002</v>
      </c>
      <c r="S184" s="213">
        <v>0</v>
      </c>
      <c r="T184" s="214">
        <f>S184*H184</f>
        <v>0</v>
      </c>
      <c r="AR184" s="15" t="s">
        <v>187</v>
      </c>
      <c r="AT184" s="15" t="s">
        <v>193</v>
      </c>
      <c r="AU184" s="15" t="s">
        <v>78</v>
      </c>
      <c r="AY184" s="15" t="s">
        <v>131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76</v>
      </c>
      <c r="BK184" s="215">
        <f>ROUND(I184*H184,2)</f>
        <v>0</v>
      </c>
      <c r="BL184" s="15" t="s">
        <v>138</v>
      </c>
      <c r="BM184" s="15" t="s">
        <v>495</v>
      </c>
    </row>
    <row r="185" s="1" customFormat="1" ht="22.5" customHeight="1">
      <c r="B185" s="36"/>
      <c r="C185" s="228" t="s">
        <v>496</v>
      </c>
      <c r="D185" s="228" t="s">
        <v>193</v>
      </c>
      <c r="E185" s="229" t="s">
        <v>497</v>
      </c>
      <c r="F185" s="230" t="s">
        <v>498</v>
      </c>
      <c r="G185" s="231" t="s">
        <v>196</v>
      </c>
      <c r="H185" s="232">
        <v>3</v>
      </c>
      <c r="I185" s="233"/>
      <c r="J185" s="234">
        <f>ROUND(I185*H185,2)</f>
        <v>0</v>
      </c>
      <c r="K185" s="230" t="s">
        <v>174</v>
      </c>
      <c r="L185" s="235"/>
      <c r="M185" s="236" t="s">
        <v>1</v>
      </c>
      <c r="N185" s="237" t="s">
        <v>39</v>
      </c>
      <c r="O185" s="77"/>
      <c r="P185" s="213">
        <f>O185*H185</f>
        <v>0</v>
      </c>
      <c r="Q185" s="213">
        <v>0.0040000000000000001</v>
      </c>
      <c r="R185" s="213">
        <f>Q185*H185</f>
        <v>0.012</v>
      </c>
      <c r="S185" s="213">
        <v>0</v>
      </c>
      <c r="T185" s="214">
        <f>S185*H185</f>
        <v>0</v>
      </c>
      <c r="AR185" s="15" t="s">
        <v>187</v>
      </c>
      <c r="AT185" s="15" t="s">
        <v>193</v>
      </c>
      <c r="AU185" s="15" t="s">
        <v>78</v>
      </c>
      <c r="AY185" s="15" t="s">
        <v>131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76</v>
      </c>
      <c r="BK185" s="215">
        <f>ROUND(I185*H185,2)</f>
        <v>0</v>
      </c>
      <c r="BL185" s="15" t="s">
        <v>138</v>
      </c>
      <c r="BM185" s="15" t="s">
        <v>499</v>
      </c>
    </row>
    <row r="186" s="1" customFormat="1" ht="22.5" customHeight="1">
      <c r="B186" s="36"/>
      <c r="C186" s="228" t="s">
        <v>500</v>
      </c>
      <c r="D186" s="228" t="s">
        <v>193</v>
      </c>
      <c r="E186" s="229" t="s">
        <v>501</v>
      </c>
      <c r="F186" s="230" t="s">
        <v>502</v>
      </c>
      <c r="G186" s="231" t="s">
        <v>196</v>
      </c>
      <c r="H186" s="232">
        <v>3</v>
      </c>
      <c r="I186" s="233"/>
      <c r="J186" s="234">
        <f>ROUND(I186*H186,2)</f>
        <v>0</v>
      </c>
      <c r="K186" s="230" t="s">
        <v>174</v>
      </c>
      <c r="L186" s="235"/>
      <c r="M186" s="236" t="s">
        <v>1</v>
      </c>
      <c r="N186" s="237" t="s">
        <v>39</v>
      </c>
      <c r="O186" s="77"/>
      <c r="P186" s="213">
        <f>O186*H186</f>
        <v>0</v>
      </c>
      <c r="Q186" s="213">
        <v>0.059999999999999998</v>
      </c>
      <c r="R186" s="213">
        <f>Q186*H186</f>
        <v>0.17999999999999999</v>
      </c>
      <c r="S186" s="213">
        <v>0</v>
      </c>
      <c r="T186" s="214">
        <f>S186*H186</f>
        <v>0</v>
      </c>
      <c r="AR186" s="15" t="s">
        <v>187</v>
      </c>
      <c r="AT186" s="15" t="s">
        <v>193</v>
      </c>
      <c r="AU186" s="15" t="s">
        <v>78</v>
      </c>
      <c r="AY186" s="15" t="s">
        <v>131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5" t="s">
        <v>76</v>
      </c>
      <c r="BK186" s="215">
        <f>ROUND(I186*H186,2)</f>
        <v>0</v>
      </c>
      <c r="BL186" s="15" t="s">
        <v>138</v>
      </c>
      <c r="BM186" s="15" t="s">
        <v>503</v>
      </c>
    </row>
    <row r="187" s="1" customFormat="1" ht="16.5" customHeight="1">
      <c r="B187" s="36"/>
      <c r="C187" s="228" t="s">
        <v>504</v>
      </c>
      <c r="D187" s="228" t="s">
        <v>193</v>
      </c>
      <c r="E187" s="229" t="s">
        <v>505</v>
      </c>
      <c r="F187" s="230" t="s">
        <v>506</v>
      </c>
      <c r="G187" s="231" t="s">
        <v>196</v>
      </c>
      <c r="H187" s="232">
        <v>5</v>
      </c>
      <c r="I187" s="233"/>
      <c r="J187" s="234">
        <f>ROUND(I187*H187,2)</f>
        <v>0</v>
      </c>
      <c r="K187" s="230" t="s">
        <v>1</v>
      </c>
      <c r="L187" s="235"/>
      <c r="M187" s="236" t="s">
        <v>1</v>
      </c>
      <c r="N187" s="237" t="s">
        <v>39</v>
      </c>
      <c r="O187" s="7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AR187" s="15" t="s">
        <v>187</v>
      </c>
      <c r="AT187" s="15" t="s">
        <v>193</v>
      </c>
      <c r="AU187" s="15" t="s">
        <v>78</v>
      </c>
      <c r="AY187" s="15" t="s">
        <v>131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5" t="s">
        <v>76</v>
      </c>
      <c r="BK187" s="215">
        <f>ROUND(I187*H187,2)</f>
        <v>0</v>
      </c>
      <c r="BL187" s="15" t="s">
        <v>138</v>
      </c>
      <c r="BM187" s="15" t="s">
        <v>507</v>
      </c>
    </row>
    <row r="188" s="1" customFormat="1" ht="16.5" customHeight="1">
      <c r="B188" s="36"/>
      <c r="C188" s="204" t="s">
        <v>250</v>
      </c>
      <c r="D188" s="204" t="s">
        <v>134</v>
      </c>
      <c r="E188" s="205" t="s">
        <v>509</v>
      </c>
      <c r="F188" s="206" t="s">
        <v>510</v>
      </c>
      <c r="G188" s="207" t="s">
        <v>196</v>
      </c>
      <c r="H188" s="208">
        <v>3</v>
      </c>
      <c r="I188" s="209"/>
      <c r="J188" s="210">
        <f>ROUND(I188*H188,2)</f>
        <v>0</v>
      </c>
      <c r="K188" s="206" t="s">
        <v>151</v>
      </c>
      <c r="L188" s="41"/>
      <c r="M188" s="211" t="s">
        <v>1</v>
      </c>
      <c r="N188" s="212" t="s">
        <v>39</v>
      </c>
      <c r="O188" s="77"/>
      <c r="P188" s="213">
        <f>O188*H188</f>
        <v>0</v>
      </c>
      <c r="Q188" s="213">
        <v>0.21734000000000001</v>
      </c>
      <c r="R188" s="213">
        <f>Q188*H188</f>
        <v>0.65202000000000004</v>
      </c>
      <c r="S188" s="213">
        <v>0</v>
      </c>
      <c r="T188" s="214">
        <f>S188*H188</f>
        <v>0</v>
      </c>
      <c r="AR188" s="15" t="s">
        <v>138</v>
      </c>
      <c r="AT188" s="15" t="s">
        <v>134</v>
      </c>
      <c r="AU188" s="15" t="s">
        <v>78</v>
      </c>
      <c r="AY188" s="15" t="s">
        <v>131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76</v>
      </c>
      <c r="BK188" s="215">
        <f>ROUND(I188*H188,2)</f>
        <v>0</v>
      </c>
      <c r="BL188" s="15" t="s">
        <v>138</v>
      </c>
      <c r="BM188" s="15" t="s">
        <v>750</v>
      </c>
    </row>
    <row r="189" s="1" customFormat="1" ht="16.5" customHeight="1">
      <c r="B189" s="36"/>
      <c r="C189" s="204" t="s">
        <v>512</v>
      </c>
      <c r="D189" s="204" t="s">
        <v>134</v>
      </c>
      <c r="E189" s="205" t="s">
        <v>513</v>
      </c>
      <c r="F189" s="206" t="s">
        <v>514</v>
      </c>
      <c r="G189" s="207" t="s">
        <v>196</v>
      </c>
      <c r="H189" s="208">
        <v>5</v>
      </c>
      <c r="I189" s="209"/>
      <c r="J189" s="210">
        <f>ROUND(I189*H189,2)</f>
        <v>0</v>
      </c>
      <c r="K189" s="206" t="s">
        <v>151</v>
      </c>
      <c r="L189" s="41"/>
      <c r="M189" s="211" t="s">
        <v>1</v>
      </c>
      <c r="N189" s="212" t="s">
        <v>39</v>
      </c>
      <c r="O189" s="77"/>
      <c r="P189" s="213">
        <f>O189*H189</f>
        <v>0</v>
      </c>
      <c r="Q189" s="213">
        <v>0.0070200000000000002</v>
      </c>
      <c r="R189" s="213">
        <f>Q189*H189</f>
        <v>0.035099999999999999</v>
      </c>
      <c r="S189" s="213">
        <v>0</v>
      </c>
      <c r="T189" s="214">
        <f>S189*H189</f>
        <v>0</v>
      </c>
      <c r="AR189" s="15" t="s">
        <v>138</v>
      </c>
      <c r="AT189" s="15" t="s">
        <v>134</v>
      </c>
      <c r="AU189" s="15" t="s">
        <v>78</v>
      </c>
      <c r="AY189" s="15" t="s">
        <v>131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76</v>
      </c>
      <c r="BK189" s="215">
        <f>ROUND(I189*H189,2)</f>
        <v>0</v>
      </c>
      <c r="BL189" s="15" t="s">
        <v>138</v>
      </c>
      <c r="BM189" s="15" t="s">
        <v>515</v>
      </c>
    </row>
    <row r="190" s="1" customFormat="1" ht="16.5" customHeight="1">
      <c r="B190" s="36"/>
      <c r="C190" s="228" t="s">
        <v>516</v>
      </c>
      <c r="D190" s="228" t="s">
        <v>193</v>
      </c>
      <c r="E190" s="229" t="s">
        <v>517</v>
      </c>
      <c r="F190" s="230" t="s">
        <v>518</v>
      </c>
      <c r="G190" s="231" t="s">
        <v>196</v>
      </c>
      <c r="H190" s="232">
        <v>5</v>
      </c>
      <c r="I190" s="233"/>
      <c r="J190" s="234">
        <f>ROUND(I190*H190,2)</f>
        <v>0</v>
      </c>
      <c r="K190" s="230" t="s">
        <v>151</v>
      </c>
      <c r="L190" s="235"/>
      <c r="M190" s="236" t="s">
        <v>1</v>
      </c>
      <c r="N190" s="237" t="s">
        <v>39</v>
      </c>
      <c r="O190" s="77"/>
      <c r="P190" s="213">
        <f>O190*H190</f>
        <v>0</v>
      </c>
      <c r="Q190" s="213">
        <v>0.041000000000000002</v>
      </c>
      <c r="R190" s="213">
        <f>Q190*H190</f>
        <v>0.20500000000000002</v>
      </c>
      <c r="S190" s="213">
        <v>0</v>
      </c>
      <c r="T190" s="214">
        <f>S190*H190</f>
        <v>0</v>
      </c>
      <c r="AR190" s="15" t="s">
        <v>187</v>
      </c>
      <c r="AT190" s="15" t="s">
        <v>193</v>
      </c>
      <c r="AU190" s="15" t="s">
        <v>78</v>
      </c>
      <c r="AY190" s="15" t="s">
        <v>131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76</v>
      </c>
      <c r="BK190" s="215">
        <f>ROUND(I190*H190,2)</f>
        <v>0</v>
      </c>
      <c r="BL190" s="15" t="s">
        <v>138</v>
      </c>
      <c r="BM190" s="15" t="s">
        <v>519</v>
      </c>
    </row>
    <row r="191" s="1" customFormat="1" ht="22.5" customHeight="1">
      <c r="B191" s="36"/>
      <c r="C191" s="204" t="s">
        <v>528</v>
      </c>
      <c r="D191" s="204" t="s">
        <v>134</v>
      </c>
      <c r="E191" s="205" t="s">
        <v>529</v>
      </c>
      <c r="F191" s="206" t="s">
        <v>530</v>
      </c>
      <c r="G191" s="207" t="s">
        <v>196</v>
      </c>
      <c r="H191" s="208">
        <v>2</v>
      </c>
      <c r="I191" s="209"/>
      <c r="J191" s="210">
        <f>ROUND(I191*H191,2)</f>
        <v>0</v>
      </c>
      <c r="K191" s="206" t="s">
        <v>174</v>
      </c>
      <c r="L191" s="41"/>
      <c r="M191" s="211" t="s">
        <v>1</v>
      </c>
      <c r="N191" s="212" t="s">
        <v>39</v>
      </c>
      <c r="O191" s="77"/>
      <c r="P191" s="213">
        <f>O191*H191</f>
        <v>0</v>
      </c>
      <c r="Q191" s="213">
        <v>0.31108000000000002</v>
      </c>
      <c r="R191" s="213">
        <f>Q191*H191</f>
        <v>0.62216000000000005</v>
      </c>
      <c r="S191" s="213">
        <v>0</v>
      </c>
      <c r="T191" s="214">
        <f>S191*H191</f>
        <v>0</v>
      </c>
      <c r="AR191" s="15" t="s">
        <v>138</v>
      </c>
      <c r="AT191" s="15" t="s">
        <v>134</v>
      </c>
      <c r="AU191" s="15" t="s">
        <v>78</v>
      </c>
      <c r="AY191" s="15" t="s">
        <v>131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5" t="s">
        <v>76</v>
      </c>
      <c r="BK191" s="215">
        <f>ROUND(I191*H191,2)</f>
        <v>0</v>
      </c>
      <c r="BL191" s="15" t="s">
        <v>138</v>
      </c>
      <c r="BM191" s="15" t="s">
        <v>531</v>
      </c>
    </row>
    <row r="192" s="1" customFormat="1" ht="22.5" customHeight="1">
      <c r="B192" s="36"/>
      <c r="C192" s="204" t="s">
        <v>751</v>
      </c>
      <c r="D192" s="204" t="s">
        <v>134</v>
      </c>
      <c r="E192" s="205" t="s">
        <v>752</v>
      </c>
      <c r="F192" s="206" t="s">
        <v>753</v>
      </c>
      <c r="G192" s="207" t="s">
        <v>196</v>
      </c>
      <c r="H192" s="208">
        <v>1</v>
      </c>
      <c r="I192" s="209"/>
      <c r="J192" s="210">
        <f>ROUND(I192*H192,2)</f>
        <v>0</v>
      </c>
      <c r="K192" s="206" t="s">
        <v>151</v>
      </c>
      <c r="L192" s="41"/>
      <c r="M192" s="211" t="s">
        <v>1</v>
      </c>
      <c r="N192" s="212" t="s">
        <v>39</v>
      </c>
      <c r="O192" s="77"/>
      <c r="P192" s="213">
        <f>O192*H192</f>
        <v>0</v>
      </c>
      <c r="Q192" s="213">
        <v>0.26469999999999999</v>
      </c>
      <c r="R192" s="213">
        <f>Q192*H192</f>
        <v>0.26469999999999999</v>
      </c>
      <c r="S192" s="213">
        <v>0</v>
      </c>
      <c r="T192" s="214">
        <f>S192*H192</f>
        <v>0</v>
      </c>
      <c r="AR192" s="15" t="s">
        <v>138</v>
      </c>
      <c r="AT192" s="15" t="s">
        <v>134</v>
      </c>
      <c r="AU192" s="15" t="s">
        <v>78</v>
      </c>
      <c r="AY192" s="15" t="s">
        <v>131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5" t="s">
        <v>76</v>
      </c>
      <c r="BK192" s="215">
        <f>ROUND(I192*H192,2)</f>
        <v>0</v>
      </c>
      <c r="BL192" s="15" t="s">
        <v>138</v>
      </c>
      <c r="BM192" s="15" t="s">
        <v>754</v>
      </c>
    </row>
    <row r="193" s="10" customFormat="1" ht="22.8" customHeight="1">
      <c r="B193" s="188"/>
      <c r="C193" s="189"/>
      <c r="D193" s="190" t="s">
        <v>67</v>
      </c>
      <c r="E193" s="202" t="s">
        <v>203</v>
      </c>
      <c r="F193" s="202" t="s">
        <v>532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SUM(P194:P208)</f>
        <v>0</v>
      </c>
      <c r="Q193" s="196"/>
      <c r="R193" s="197">
        <f>SUM(R194:R208)</f>
        <v>69.243240000000014</v>
      </c>
      <c r="S193" s="196"/>
      <c r="T193" s="198">
        <f>SUM(T194:T208)</f>
        <v>0</v>
      </c>
      <c r="AR193" s="199" t="s">
        <v>76</v>
      </c>
      <c r="AT193" s="200" t="s">
        <v>67</v>
      </c>
      <c r="AU193" s="200" t="s">
        <v>76</v>
      </c>
      <c r="AY193" s="199" t="s">
        <v>131</v>
      </c>
      <c r="BK193" s="201">
        <f>SUM(BK194:BK208)</f>
        <v>0</v>
      </c>
    </row>
    <row r="194" s="1" customFormat="1" ht="22.5" customHeight="1">
      <c r="B194" s="36"/>
      <c r="C194" s="204" t="s">
        <v>538</v>
      </c>
      <c r="D194" s="204" t="s">
        <v>134</v>
      </c>
      <c r="E194" s="205" t="s">
        <v>539</v>
      </c>
      <c r="F194" s="206" t="s">
        <v>540</v>
      </c>
      <c r="G194" s="207" t="s">
        <v>137</v>
      </c>
      <c r="H194" s="208">
        <v>260.69999999999999</v>
      </c>
      <c r="I194" s="209"/>
      <c r="J194" s="210">
        <f>ROUND(I194*H194,2)</f>
        <v>0</v>
      </c>
      <c r="K194" s="206" t="s">
        <v>174</v>
      </c>
      <c r="L194" s="41"/>
      <c r="M194" s="211" t="s">
        <v>1</v>
      </c>
      <c r="N194" s="212" t="s">
        <v>39</v>
      </c>
      <c r="O194" s="77"/>
      <c r="P194" s="213">
        <f>O194*H194</f>
        <v>0</v>
      </c>
      <c r="Q194" s="213">
        <v>0.15540000000000001</v>
      </c>
      <c r="R194" s="213">
        <f>Q194*H194</f>
        <v>40.512779999999999</v>
      </c>
      <c r="S194" s="213">
        <v>0</v>
      </c>
      <c r="T194" s="214">
        <f>S194*H194</f>
        <v>0</v>
      </c>
      <c r="AR194" s="15" t="s">
        <v>138</v>
      </c>
      <c r="AT194" s="15" t="s">
        <v>134</v>
      </c>
      <c r="AU194" s="15" t="s">
        <v>78</v>
      </c>
      <c r="AY194" s="15" t="s">
        <v>131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76</v>
      </c>
      <c r="BK194" s="215">
        <f>ROUND(I194*H194,2)</f>
        <v>0</v>
      </c>
      <c r="BL194" s="15" t="s">
        <v>138</v>
      </c>
      <c r="BM194" s="15" t="s">
        <v>541</v>
      </c>
    </row>
    <row r="195" s="11" customFormat="1">
      <c r="B195" s="216"/>
      <c r="C195" s="217"/>
      <c r="D195" s="218" t="s">
        <v>140</v>
      </c>
      <c r="E195" s="219" t="s">
        <v>1</v>
      </c>
      <c r="F195" s="220" t="s">
        <v>755</v>
      </c>
      <c r="G195" s="217"/>
      <c r="H195" s="221">
        <v>260.69999999999999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1" t="s">
        <v>78</v>
      </c>
      <c r="AW195" s="11" t="s">
        <v>31</v>
      </c>
      <c r="AX195" s="11" t="s">
        <v>76</v>
      </c>
      <c r="AY195" s="227" t="s">
        <v>131</v>
      </c>
    </row>
    <row r="196" s="1" customFormat="1" ht="16.5" customHeight="1">
      <c r="B196" s="36"/>
      <c r="C196" s="228" t="s">
        <v>543</v>
      </c>
      <c r="D196" s="228" t="s">
        <v>193</v>
      </c>
      <c r="E196" s="229" t="s">
        <v>544</v>
      </c>
      <c r="F196" s="230" t="s">
        <v>545</v>
      </c>
      <c r="G196" s="231" t="s">
        <v>196</v>
      </c>
      <c r="H196" s="232">
        <v>41.5</v>
      </c>
      <c r="I196" s="233"/>
      <c r="J196" s="234">
        <f>ROUND(I196*H196,2)</f>
        <v>0</v>
      </c>
      <c r="K196" s="230" t="s">
        <v>1</v>
      </c>
      <c r="L196" s="235"/>
      <c r="M196" s="236" t="s">
        <v>1</v>
      </c>
      <c r="N196" s="237" t="s">
        <v>39</v>
      </c>
      <c r="O196" s="77"/>
      <c r="P196" s="213">
        <f>O196*H196</f>
        <v>0</v>
      </c>
      <c r="Q196" s="213">
        <v>0.063</v>
      </c>
      <c r="R196" s="213">
        <f>Q196*H196</f>
        <v>2.6145</v>
      </c>
      <c r="S196" s="213">
        <v>0</v>
      </c>
      <c r="T196" s="214">
        <f>S196*H196</f>
        <v>0</v>
      </c>
      <c r="AR196" s="15" t="s">
        <v>187</v>
      </c>
      <c r="AT196" s="15" t="s">
        <v>193</v>
      </c>
      <c r="AU196" s="15" t="s">
        <v>78</v>
      </c>
      <c r="AY196" s="15" t="s">
        <v>131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76</v>
      </c>
      <c r="BK196" s="215">
        <f>ROUND(I196*H196,2)</f>
        <v>0</v>
      </c>
      <c r="BL196" s="15" t="s">
        <v>138</v>
      </c>
      <c r="BM196" s="15" t="s">
        <v>546</v>
      </c>
    </row>
    <row r="197" s="11" customFormat="1">
      <c r="B197" s="216"/>
      <c r="C197" s="217"/>
      <c r="D197" s="218" t="s">
        <v>140</v>
      </c>
      <c r="E197" s="219" t="s">
        <v>1</v>
      </c>
      <c r="F197" s="220" t="s">
        <v>756</v>
      </c>
      <c r="G197" s="217"/>
      <c r="H197" s="221">
        <v>41.5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1" t="s">
        <v>78</v>
      </c>
      <c r="AW197" s="11" t="s">
        <v>31</v>
      </c>
      <c r="AX197" s="11" t="s">
        <v>76</v>
      </c>
      <c r="AY197" s="227" t="s">
        <v>131</v>
      </c>
    </row>
    <row r="198" s="1" customFormat="1" ht="16.5" customHeight="1">
      <c r="B198" s="36"/>
      <c r="C198" s="228" t="s">
        <v>548</v>
      </c>
      <c r="D198" s="228" t="s">
        <v>193</v>
      </c>
      <c r="E198" s="229" t="s">
        <v>549</v>
      </c>
      <c r="F198" s="230" t="s">
        <v>550</v>
      </c>
      <c r="G198" s="231" t="s">
        <v>196</v>
      </c>
      <c r="H198" s="232">
        <v>16</v>
      </c>
      <c r="I198" s="233"/>
      <c r="J198" s="234">
        <f>ROUND(I198*H198,2)</f>
        <v>0</v>
      </c>
      <c r="K198" s="230" t="s">
        <v>1</v>
      </c>
      <c r="L198" s="235"/>
      <c r="M198" s="236" t="s">
        <v>1</v>
      </c>
      <c r="N198" s="237" t="s">
        <v>39</v>
      </c>
      <c r="O198" s="77"/>
      <c r="P198" s="213">
        <f>O198*H198</f>
        <v>0</v>
      </c>
      <c r="Q198" s="213">
        <v>0.071999999999999995</v>
      </c>
      <c r="R198" s="213">
        <f>Q198*H198</f>
        <v>1.1519999999999999</v>
      </c>
      <c r="S198" s="213">
        <v>0</v>
      </c>
      <c r="T198" s="214">
        <f>S198*H198</f>
        <v>0</v>
      </c>
      <c r="AR198" s="15" t="s">
        <v>187</v>
      </c>
      <c r="AT198" s="15" t="s">
        <v>193</v>
      </c>
      <c r="AU198" s="15" t="s">
        <v>78</v>
      </c>
      <c r="AY198" s="15" t="s">
        <v>131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5" t="s">
        <v>76</v>
      </c>
      <c r="BK198" s="215">
        <f>ROUND(I198*H198,2)</f>
        <v>0</v>
      </c>
      <c r="BL198" s="15" t="s">
        <v>138</v>
      </c>
      <c r="BM198" s="15" t="s">
        <v>551</v>
      </c>
    </row>
    <row r="199" s="11" customFormat="1">
      <c r="B199" s="216"/>
      <c r="C199" s="217"/>
      <c r="D199" s="218" t="s">
        <v>140</v>
      </c>
      <c r="E199" s="219" t="s">
        <v>1</v>
      </c>
      <c r="F199" s="220" t="s">
        <v>552</v>
      </c>
      <c r="G199" s="217"/>
      <c r="H199" s="221">
        <v>16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1" t="s">
        <v>78</v>
      </c>
      <c r="AW199" s="11" t="s">
        <v>31</v>
      </c>
      <c r="AX199" s="11" t="s">
        <v>76</v>
      </c>
      <c r="AY199" s="227" t="s">
        <v>131</v>
      </c>
    </row>
    <row r="200" s="1" customFormat="1" ht="16.5" customHeight="1">
      <c r="B200" s="36"/>
      <c r="C200" s="228" t="s">
        <v>553</v>
      </c>
      <c r="D200" s="228" t="s">
        <v>193</v>
      </c>
      <c r="E200" s="229" t="s">
        <v>554</v>
      </c>
      <c r="F200" s="230" t="s">
        <v>555</v>
      </c>
      <c r="G200" s="231" t="s">
        <v>196</v>
      </c>
      <c r="H200" s="232">
        <v>203.19999999999999</v>
      </c>
      <c r="I200" s="233"/>
      <c r="J200" s="234">
        <f>ROUND(I200*H200,2)</f>
        <v>0</v>
      </c>
      <c r="K200" s="230" t="s">
        <v>1</v>
      </c>
      <c r="L200" s="235"/>
      <c r="M200" s="236" t="s">
        <v>1</v>
      </c>
      <c r="N200" s="237" t="s">
        <v>39</v>
      </c>
      <c r="O200" s="77"/>
      <c r="P200" s="213">
        <f>O200*H200</f>
        <v>0</v>
      </c>
      <c r="Q200" s="213">
        <v>0.085999999999999993</v>
      </c>
      <c r="R200" s="213">
        <f>Q200*H200</f>
        <v>17.475199999999997</v>
      </c>
      <c r="S200" s="213">
        <v>0</v>
      </c>
      <c r="T200" s="214">
        <f>S200*H200</f>
        <v>0</v>
      </c>
      <c r="AR200" s="15" t="s">
        <v>187</v>
      </c>
      <c r="AT200" s="15" t="s">
        <v>193</v>
      </c>
      <c r="AU200" s="15" t="s">
        <v>78</v>
      </c>
      <c r="AY200" s="15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76</v>
      </c>
      <c r="BK200" s="215">
        <f>ROUND(I200*H200,2)</f>
        <v>0</v>
      </c>
      <c r="BL200" s="15" t="s">
        <v>138</v>
      </c>
      <c r="BM200" s="15" t="s">
        <v>556</v>
      </c>
    </row>
    <row r="201" s="11" customFormat="1">
      <c r="B201" s="216"/>
      <c r="C201" s="217"/>
      <c r="D201" s="218" t="s">
        <v>140</v>
      </c>
      <c r="E201" s="219" t="s">
        <v>1</v>
      </c>
      <c r="F201" s="220" t="s">
        <v>757</v>
      </c>
      <c r="G201" s="217"/>
      <c r="H201" s="221">
        <v>203.19999999999999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78</v>
      </c>
      <c r="AV201" s="11" t="s">
        <v>78</v>
      </c>
      <c r="AW201" s="11" t="s">
        <v>31</v>
      </c>
      <c r="AX201" s="11" t="s">
        <v>76</v>
      </c>
      <c r="AY201" s="227" t="s">
        <v>131</v>
      </c>
    </row>
    <row r="202" s="1" customFormat="1" ht="22.5" customHeight="1">
      <c r="B202" s="36"/>
      <c r="C202" s="204" t="s">
        <v>558</v>
      </c>
      <c r="D202" s="204" t="s">
        <v>134</v>
      </c>
      <c r="E202" s="205" t="s">
        <v>559</v>
      </c>
      <c r="F202" s="206" t="s">
        <v>560</v>
      </c>
      <c r="G202" s="207" t="s">
        <v>137</v>
      </c>
      <c r="H202" s="208">
        <v>48.700000000000003</v>
      </c>
      <c r="I202" s="209"/>
      <c r="J202" s="210">
        <f>ROUND(I202*H202,2)</f>
        <v>0</v>
      </c>
      <c r="K202" s="206" t="s">
        <v>174</v>
      </c>
      <c r="L202" s="41"/>
      <c r="M202" s="211" t="s">
        <v>1</v>
      </c>
      <c r="N202" s="212" t="s">
        <v>39</v>
      </c>
      <c r="O202" s="77"/>
      <c r="P202" s="213">
        <f>O202*H202</f>
        <v>0</v>
      </c>
      <c r="Q202" s="213">
        <v>0.1295</v>
      </c>
      <c r="R202" s="213">
        <f>Q202*H202</f>
        <v>6.3066500000000003</v>
      </c>
      <c r="S202" s="213">
        <v>0</v>
      </c>
      <c r="T202" s="214">
        <f>S202*H202</f>
        <v>0</v>
      </c>
      <c r="AR202" s="15" t="s">
        <v>138</v>
      </c>
      <c r="AT202" s="15" t="s">
        <v>134</v>
      </c>
      <c r="AU202" s="15" t="s">
        <v>78</v>
      </c>
      <c r="AY202" s="15" t="s">
        <v>131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5" t="s">
        <v>76</v>
      </c>
      <c r="BK202" s="215">
        <f>ROUND(I202*H202,2)</f>
        <v>0</v>
      </c>
      <c r="BL202" s="15" t="s">
        <v>138</v>
      </c>
      <c r="BM202" s="15" t="s">
        <v>561</v>
      </c>
    </row>
    <row r="203" s="11" customFormat="1">
      <c r="B203" s="216"/>
      <c r="C203" s="217"/>
      <c r="D203" s="218" t="s">
        <v>140</v>
      </c>
      <c r="E203" s="219" t="s">
        <v>1</v>
      </c>
      <c r="F203" s="220" t="s">
        <v>758</v>
      </c>
      <c r="G203" s="217"/>
      <c r="H203" s="221">
        <v>48.700000000000003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140</v>
      </c>
      <c r="AU203" s="227" t="s">
        <v>78</v>
      </c>
      <c r="AV203" s="11" t="s">
        <v>78</v>
      </c>
      <c r="AW203" s="11" t="s">
        <v>31</v>
      </c>
      <c r="AX203" s="11" t="s">
        <v>76</v>
      </c>
      <c r="AY203" s="227" t="s">
        <v>131</v>
      </c>
    </row>
    <row r="204" s="1" customFormat="1" ht="22.5" customHeight="1">
      <c r="B204" s="36"/>
      <c r="C204" s="228" t="s">
        <v>563</v>
      </c>
      <c r="D204" s="228" t="s">
        <v>193</v>
      </c>
      <c r="E204" s="229" t="s">
        <v>564</v>
      </c>
      <c r="F204" s="230" t="s">
        <v>565</v>
      </c>
      <c r="G204" s="231" t="s">
        <v>137</v>
      </c>
      <c r="H204" s="232">
        <v>48.700000000000003</v>
      </c>
      <c r="I204" s="233"/>
      <c r="J204" s="234">
        <f>ROUND(I204*H204,2)</f>
        <v>0</v>
      </c>
      <c r="K204" s="230" t="s">
        <v>1</v>
      </c>
      <c r="L204" s="235"/>
      <c r="M204" s="236" t="s">
        <v>1</v>
      </c>
      <c r="N204" s="237" t="s">
        <v>39</v>
      </c>
      <c r="O204" s="77"/>
      <c r="P204" s="213">
        <f>O204*H204</f>
        <v>0</v>
      </c>
      <c r="Q204" s="213">
        <v>0.024</v>
      </c>
      <c r="R204" s="213">
        <f>Q204*H204</f>
        <v>1.1688000000000001</v>
      </c>
      <c r="S204" s="213">
        <v>0</v>
      </c>
      <c r="T204" s="214">
        <f>S204*H204</f>
        <v>0</v>
      </c>
      <c r="AR204" s="15" t="s">
        <v>187</v>
      </c>
      <c r="AT204" s="15" t="s">
        <v>193</v>
      </c>
      <c r="AU204" s="15" t="s">
        <v>78</v>
      </c>
      <c r="AY204" s="15" t="s">
        <v>131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76</v>
      </c>
      <c r="BK204" s="215">
        <f>ROUND(I204*H204,2)</f>
        <v>0</v>
      </c>
      <c r="BL204" s="15" t="s">
        <v>138</v>
      </c>
      <c r="BM204" s="15" t="s">
        <v>566</v>
      </c>
    </row>
    <row r="205" s="1" customFormat="1" ht="22.5" customHeight="1">
      <c r="B205" s="36"/>
      <c r="C205" s="204" t="s">
        <v>568</v>
      </c>
      <c r="D205" s="204" t="s">
        <v>134</v>
      </c>
      <c r="E205" s="205" t="s">
        <v>569</v>
      </c>
      <c r="F205" s="206" t="s">
        <v>570</v>
      </c>
      <c r="G205" s="207" t="s">
        <v>137</v>
      </c>
      <c r="H205" s="208">
        <v>266.19999999999999</v>
      </c>
      <c r="I205" s="209"/>
      <c r="J205" s="210">
        <f>ROUND(I205*H205,2)</f>
        <v>0</v>
      </c>
      <c r="K205" s="206" t="s">
        <v>174</v>
      </c>
      <c r="L205" s="41"/>
      <c r="M205" s="211" t="s">
        <v>1</v>
      </c>
      <c r="N205" s="212" t="s">
        <v>39</v>
      </c>
      <c r="O205" s="77"/>
      <c r="P205" s="213">
        <f>O205*H205</f>
        <v>0</v>
      </c>
      <c r="Q205" s="213">
        <v>5.0000000000000002E-05</v>
      </c>
      <c r="R205" s="213">
        <f>Q205*H205</f>
        <v>0.013310000000000001</v>
      </c>
      <c r="S205" s="213">
        <v>0</v>
      </c>
      <c r="T205" s="214">
        <f>S205*H205</f>
        <v>0</v>
      </c>
      <c r="AR205" s="15" t="s">
        <v>138</v>
      </c>
      <c r="AT205" s="15" t="s">
        <v>134</v>
      </c>
      <c r="AU205" s="15" t="s">
        <v>78</v>
      </c>
      <c r="AY205" s="15" t="s">
        <v>131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76</v>
      </c>
      <c r="BK205" s="215">
        <f>ROUND(I205*H205,2)</f>
        <v>0</v>
      </c>
      <c r="BL205" s="15" t="s">
        <v>138</v>
      </c>
      <c r="BM205" s="15" t="s">
        <v>571</v>
      </c>
    </row>
    <row r="206" s="11" customFormat="1">
      <c r="B206" s="216"/>
      <c r="C206" s="217"/>
      <c r="D206" s="218" t="s">
        <v>140</v>
      </c>
      <c r="E206" s="219" t="s">
        <v>1</v>
      </c>
      <c r="F206" s="220" t="s">
        <v>759</v>
      </c>
      <c r="G206" s="217"/>
      <c r="H206" s="221">
        <v>266.19999999999999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1" t="s">
        <v>78</v>
      </c>
      <c r="AW206" s="11" t="s">
        <v>31</v>
      </c>
      <c r="AX206" s="11" t="s">
        <v>76</v>
      </c>
      <c r="AY206" s="227" t="s">
        <v>131</v>
      </c>
    </row>
    <row r="207" s="1" customFormat="1" ht="16.5" customHeight="1">
      <c r="B207" s="36"/>
      <c r="C207" s="204" t="s">
        <v>573</v>
      </c>
      <c r="D207" s="204" t="s">
        <v>134</v>
      </c>
      <c r="E207" s="205" t="s">
        <v>574</v>
      </c>
      <c r="F207" s="206" t="s">
        <v>575</v>
      </c>
      <c r="G207" s="207" t="s">
        <v>137</v>
      </c>
      <c r="H207" s="208">
        <v>530.29999999999995</v>
      </c>
      <c r="I207" s="209"/>
      <c r="J207" s="210">
        <f>ROUND(I207*H207,2)</f>
        <v>0</v>
      </c>
      <c r="K207" s="206" t="s">
        <v>174</v>
      </c>
      <c r="L207" s="41"/>
      <c r="M207" s="211" t="s">
        <v>1</v>
      </c>
      <c r="N207" s="212" t="s">
        <v>39</v>
      </c>
      <c r="O207" s="7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15" t="s">
        <v>138</v>
      </c>
      <c r="AT207" s="15" t="s">
        <v>134</v>
      </c>
      <c r="AU207" s="15" t="s">
        <v>78</v>
      </c>
      <c r="AY207" s="15" t="s">
        <v>131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76</v>
      </c>
      <c r="BK207" s="215">
        <f>ROUND(I207*H207,2)</f>
        <v>0</v>
      </c>
      <c r="BL207" s="15" t="s">
        <v>138</v>
      </c>
      <c r="BM207" s="15" t="s">
        <v>576</v>
      </c>
    </row>
    <row r="208" s="11" customFormat="1">
      <c r="B208" s="216"/>
      <c r="C208" s="217"/>
      <c r="D208" s="218" t="s">
        <v>140</v>
      </c>
      <c r="E208" s="219" t="s">
        <v>1</v>
      </c>
      <c r="F208" s="220" t="s">
        <v>760</v>
      </c>
      <c r="G208" s="217"/>
      <c r="H208" s="221">
        <v>530.29999999999995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78</v>
      </c>
      <c r="AV208" s="11" t="s">
        <v>78</v>
      </c>
      <c r="AW208" s="11" t="s">
        <v>31</v>
      </c>
      <c r="AX208" s="11" t="s">
        <v>76</v>
      </c>
      <c r="AY208" s="227" t="s">
        <v>131</v>
      </c>
    </row>
    <row r="209" s="10" customFormat="1" ht="22.8" customHeight="1">
      <c r="B209" s="188"/>
      <c r="C209" s="189"/>
      <c r="D209" s="190" t="s">
        <v>67</v>
      </c>
      <c r="E209" s="202" t="s">
        <v>602</v>
      </c>
      <c r="F209" s="202" t="s">
        <v>603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SUM(P210:P225)</f>
        <v>0</v>
      </c>
      <c r="Q209" s="196"/>
      <c r="R209" s="197">
        <f>SUM(R210:R225)</f>
        <v>0</v>
      </c>
      <c r="S209" s="196"/>
      <c r="T209" s="198">
        <f>SUM(T210:T225)</f>
        <v>0</v>
      </c>
      <c r="AR209" s="199" t="s">
        <v>76</v>
      </c>
      <c r="AT209" s="200" t="s">
        <v>67</v>
      </c>
      <c r="AU209" s="200" t="s">
        <v>76</v>
      </c>
      <c r="AY209" s="199" t="s">
        <v>131</v>
      </c>
      <c r="BK209" s="201">
        <f>SUM(BK210:BK225)</f>
        <v>0</v>
      </c>
    </row>
    <row r="210" s="1" customFormat="1" ht="16.5" customHeight="1">
      <c r="B210" s="36"/>
      <c r="C210" s="204" t="s">
        <v>604</v>
      </c>
      <c r="D210" s="204" t="s">
        <v>134</v>
      </c>
      <c r="E210" s="205" t="s">
        <v>605</v>
      </c>
      <c r="F210" s="206" t="s">
        <v>606</v>
      </c>
      <c r="G210" s="207" t="s">
        <v>262</v>
      </c>
      <c r="H210" s="208">
        <v>149.18899999999999</v>
      </c>
      <c r="I210" s="209"/>
      <c r="J210" s="210">
        <f>ROUND(I210*H210,2)</f>
        <v>0</v>
      </c>
      <c r="K210" s="206" t="s">
        <v>174</v>
      </c>
      <c r="L210" s="41"/>
      <c r="M210" s="211" t="s">
        <v>1</v>
      </c>
      <c r="N210" s="212" t="s">
        <v>39</v>
      </c>
      <c r="O210" s="7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5" t="s">
        <v>138</v>
      </c>
      <c r="AT210" s="15" t="s">
        <v>134</v>
      </c>
      <c r="AU210" s="15" t="s">
        <v>78</v>
      </c>
      <c r="AY210" s="15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76</v>
      </c>
      <c r="BK210" s="215">
        <f>ROUND(I210*H210,2)</f>
        <v>0</v>
      </c>
      <c r="BL210" s="15" t="s">
        <v>138</v>
      </c>
      <c r="BM210" s="15" t="s">
        <v>607</v>
      </c>
    </row>
    <row r="211" s="11" customFormat="1">
      <c r="B211" s="216"/>
      <c r="C211" s="217"/>
      <c r="D211" s="218" t="s">
        <v>140</v>
      </c>
      <c r="E211" s="219" t="s">
        <v>1</v>
      </c>
      <c r="F211" s="220" t="s">
        <v>761</v>
      </c>
      <c r="G211" s="217"/>
      <c r="H211" s="221">
        <v>149.18899999999999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78</v>
      </c>
      <c r="AV211" s="11" t="s">
        <v>78</v>
      </c>
      <c r="AW211" s="11" t="s">
        <v>31</v>
      </c>
      <c r="AX211" s="11" t="s">
        <v>76</v>
      </c>
      <c r="AY211" s="227" t="s">
        <v>131</v>
      </c>
    </row>
    <row r="212" s="1" customFormat="1" ht="22.5" customHeight="1">
      <c r="B212" s="36"/>
      <c r="C212" s="204" t="s">
        <v>609</v>
      </c>
      <c r="D212" s="204" t="s">
        <v>134</v>
      </c>
      <c r="E212" s="205" t="s">
        <v>610</v>
      </c>
      <c r="F212" s="206" t="s">
        <v>611</v>
      </c>
      <c r="G212" s="207" t="s">
        <v>262</v>
      </c>
      <c r="H212" s="208">
        <v>3295.759</v>
      </c>
      <c r="I212" s="209"/>
      <c r="J212" s="210">
        <f>ROUND(I212*H212,2)</f>
        <v>0</v>
      </c>
      <c r="K212" s="206" t="s">
        <v>174</v>
      </c>
      <c r="L212" s="41"/>
      <c r="M212" s="211" t="s">
        <v>1</v>
      </c>
      <c r="N212" s="212" t="s">
        <v>39</v>
      </c>
      <c r="O212" s="7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15" t="s">
        <v>138</v>
      </c>
      <c r="AT212" s="15" t="s">
        <v>134</v>
      </c>
      <c r="AU212" s="15" t="s">
        <v>78</v>
      </c>
      <c r="AY212" s="15" t="s">
        <v>131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76</v>
      </c>
      <c r="BK212" s="215">
        <f>ROUND(I212*H212,2)</f>
        <v>0</v>
      </c>
      <c r="BL212" s="15" t="s">
        <v>138</v>
      </c>
      <c r="BM212" s="15" t="s">
        <v>612</v>
      </c>
    </row>
    <row r="213" s="11" customFormat="1">
      <c r="B213" s="216"/>
      <c r="C213" s="217"/>
      <c r="D213" s="218" t="s">
        <v>140</v>
      </c>
      <c r="E213" s="219" t="s">
        <v>1</v>
      </c>
      <c r="F213" s="220" t="s">
        <v>762</v>
      </c>
      <c r="G213" s="217"/>
      <c r="H213" s="221">
        <v>3295.759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140</v>
      </c>
      <c r="AU213" s="227" t="s">
        <v>78</v>
      </c>
      <c r="AV213" s="11" t="s">
        <v>78</v>
      </c>
      <c r="AW213" s="11" t="s">
        <v>31</v>
      </c>
      <c r="AX213" s="11" t="s">
        <v>76</v>
      </c>
      <c r="AY213" s="227" t="s">
        <v>131</v>
      </c>
    </row>
    <row r="214" s="1" customFormat="1" ht="16.5" customHeight="1">
      <c r="B214" s="36"/>
      <c r="C214" s="204" t="s">
        <v>614</v>
      </c>
      <c r="D214" s="204" t="s">
        <v>134</v>
      </c>
      <c r="E214" s="205" t="s">
        <v>615</v>
      </c>
      <c r="F214" s="206" t="s">
        <v>616</v>
      </c>
      <c r="G214" s="207" t="s">
        <v>262</v>
      </c>
      <c r="H214" s="208">
        <v>215.56</v>
      </c>
      <c r="I214" s="209"/>
      <c r="J214" s="210">
        <f>ROUND(I214*H214,2)</f>
        <v>0</v>
      </c>
      <c r="K214" s="206" t="s">
        <v>174</v>
      </c>
      <c r="L214" s="41"/>
      <c r="M214" s="211" t="s">
        <v>1</v>
      </c>
      <c r="N214" s="212" t="s">
        <v>39</v>
      </c>
      <c r="O214" s="77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AR214" s="15" t="s">
        <v>138</v>
      </c>
      <c r="AT214" s="15" t="s">
        <v>134</v>
      </c>
      <c r="AU214" s="15" t="s">
        <v>78</v>
      </c>
      <c r="AY214" s="15" t="s">
        <v>131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76</v>
      </c>
      <c r="BK214" s="215">
        <f>ROUND(I214*H214,2)</f>
        <v>0</v>
      </c>
      <c r="BL214" s="15" t="s">
        <v>138</v>
      </c>
      <c r="BM214" s="15" t="s">
        <v>617</v>
      </c>
    </row>
    <row r="215" s="11" customFormat="1">
      <c r="B215" s="216"/>
      <c r="C215" s="217"/>
      <c r="D215" s="218" t="s">
        <v>140</v>
      </c>
      <c r="E215" s="219" t="s">
        <v>1</v>
      </c>
      <c r="F215" s="220" t="s">
        <v>763</v>
      </c>
      <c r="G215" s="217"/>
      <c r="H215" s="221">
        <v>215.56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140</v>
      </c>
      <c r="AU215" s="227" t="s">
        <v>78</v>
      </c>
      <c r="AV215" s="11" t="s">
        <v>78</v>
      </c>
      <c r="AW215" s="11" t="s">
        <v>31</v>
      </c>
      <c r="AX215" s="11" t="s">
        <v>76</v>
      </c>
      <c r="AY215" s="227" t="s">
        <v>131</v>
      </c>
    </row>
    <row r="216" s="1" customFormat="1" ht="22.5" customHeight="1">
      <c r="B216" s="36"/>
      <c r="C216" s="204" t="s">
        <v>619</v>
      </c>
      <c r="D216" s="204" t="s">
        <v>134</v>
      </c>
      <c r="E216" s="205" t="s">
        <v>620</v>
      </c>
      <c r="F216" s="206" t="s">
        <v>611</v>
      </c>
      <c r="G216" s="207" t="s">
        <v>262</v>
      </c>
      <c r="H216" s="208">
        <v>4742.3199999999997</v>
      </c>
      <c r="I216" s="209"/>
      <c r="J216" s="210">
        <f>ROUND(I216*H216,2)</f>
        <v>0</v>
      </c>
      <c r="K216" s="206" t="s">
        <v>174</v>
      </c>
      <c r="L216" s="41"/>
      <c r="M216" s="211" t="s">
        <v>1</v>
      </c>
      <c r="N216" s="212" t="s">
        <v>39</v>
      </c>
      <c r="O216" s="7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5" t="s">
        <v>138</v>
      </c>
      <c r="AT216" s="15" t="s">
        <v>134</v>
      </c>
      <c r="AU216" s="15" t="s">
        <v>78</v>
      </c>
      <c r="AY216" s="15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76</v>
      </c>
      <c r="BK216" s="215">
        <f>ROUND(I216*H216,2)</f>
        <v>0</v>
      </c>
      <c r="BL216" s="15" t="s">
        <v>138</v>
      </c>
      <c r="BM216" s="15" t="s">
        <v>621</v>
      </c>
    </row>
    <row r="217" s="11" customFormat="1">
      <c r="B217" s="216"/>
      <c r="C217" s="217"/>
      <c r="D217" s="218" t="s">
        <v>140</v>
      </c>
      <c r="E217" s="219" t="s">
        <v>1</v>
      </c>
      <c r="F217" s="220" t="s">
        <v>764</v>
      </c>
      <c r="G217" s="217"/>
      <c r="H217" s="221">
        <v>4742.3199999999997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140</v>
      </c>
      <c r="AU217" s="227" t="s">
        <v>78</v>
      </c>
      <c r="AV217" s="11" t="s">
        <v>78</v>
      </c>
      <c r="AW217" s="11" t="s">
        <v>31</v>
      </c>
      <c r="AX217" s="11" t="s">
        <v>76</v>
      </c>
      <c r="AY217" s="227" t="s">
        <v>131</v>
      </c>
    </row>
    <row r="218" s="1" customFormat="1" ht="16.5" customHeight="1">
      <c r="B218" s="36"/>
      <c r="C218" s="204" t="s">
        <v>623</v>
      </c>
      <c r="D218" s="204" t="s">
        <v>134</v>
      </c>
      <c r="E218" s="205" t="s">
        <v>624</v>
      </c>
      <c r="F218" s="206" t="s">
        <v>625</v>
      </c>
      <c r="G218" s="207" t="s">
        <v>262</v>
      </c>
      <c r="H218" s="208">
        <v>177.41200000000001</v>
      </c>
      <c r="I218" s="209"/>
      <c r="J218" s="210">
        <f>ROUND(I218*H218,2)</f>
        <v>0</v>
      </c>
      <c r="K218" s="206" t="s">
        <v>174</v>
      </c>
      <c r="L218" s="41"/>
      <c r="M218" s="211" t="s">
        <v>1</v>
      </c>
      <c r="N218" s="212" t="s">
        <v>39</v>
      </c>
      <c r="O218" s="77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15" t="s">
        <v>138</v>
      </c>
      <c r="AT218" s="15" t="s">
        <v>134</v>
      </c>
      <c r="AU218" s="15" t="s">
        <v>78</v>
      </c>
      <c r="AY218" s="15" t="s">
        <v>131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76</v>
      </c>
      <c r="BK218" s="215">
        <f>ROUND(I218*H218,2)</f>
        <v>0</v>
      </c>
      <c r="BL218" s="15" t="s">
        <v>138</v>
      </c>
      <c r="BM218" s="15" t="s">
        <v>626</v>
      </c>
    </row>
    <row r="219" s="11" customFormat="1">
      <c r="B219" s="216"/>
      <c r="C219" s="217"/>
      <c r="D219" s="218" t="s">
        <v>140</v>
      </c>
      <c r="E219" s="219" t="s">
        <v>1</v>
      </c>
      <c r="F219" s="220" t="s">
        <v>765</v>
      </c>
      <c r="G219" s="217"/>
      <c r="H219" s="221">
        <v>177.41200000000001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140</v>
      </c>
      <c r="AU219" s="227" t="s">
        <v>78</v>
      </c>
      <c r="AV219" s="11" t="s">
        <v>78</v>
      </c>
      <c r="AW219" s="11" t="s">
        <v>31</v>
      </c>
      <c r="AX219" s="11" t="s">
        <v>76</v>
      </c>
      <c r="AY219" s="227" t="s">
        <v>131</v>
      </c>
    </row>
    <row r="220" s="1" customFormat="1" ht="16.5" customHeight="1">
      <c r="B220" s="36"/>
      <c r="C220" s="204" t="s">
        <v>628</v>
      </c>
      <c r="D220" s="204" t="s">
        <v>134</v>
      </c>
      <c r="E220" s="205" t="s">
        <v>629</v>
      </c>
      <c r="F220" s="206" t="s">
        <v>630</v>
      </c>
      <c r="G220" s="207" t="s">
        <v>262</v>
      </c>
      <c r="H220" s="208">
        <v>38.148000000000003</v>
      </c>
      <c r="I220" s="209"/>
      <c r="J220" s="210">
        <f>ROUND(I220*H220,2)</f>
        <v>0</v>
      </c>
      <c r="K220" s="206" t="s">
        <v>174</v>
      </c>
      <c r="L220" s="41"/>
      <c r="M220" s="211" t="s">
        <v>1</v>
      </c>
      <c r="N220" s="212" t="s">
        <v>39</v>
      </c>
      <c r="O220" s="77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AR220" s="15" t="s">
        <v>138</v>
      </c>
      <c r="AT220" s="15" t="s">
        <v>134</v>
      </c>
      <c r="AU220" s="15" t="s">
        <v>78</v>
      </c>
      <c r="AY220" s="15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76</v>
      </c>
      <c r="BK220" s="215">
        <f>ROUND(I220*H220,2)</f>
        <v>0</v>
      </c>
      <c r="BL220" s="15" t="s">
        <v>138</v>
      </c>
      <c r="BM220" s="15" t="s">
        <v>631</v>
      </c>
    </row>
    <row r="221" s="11" customFormat="1">
      <c r="B221" s="216"/>
      <c r="C221" s="217"/>
      <c r="D221" s="218" t="s">
        <v>140</v>
      </c>
      <c r="E221" s="219" t="s">
        <v>1</v>
      </c>
      <c r="F221" s="220" t="s">
        <v>766</v>
      </c>
      <c r="G221" s="217"/>
      <c r="H221" s="221">
        <v>38.148000000000003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140</v>
      </c>
      <c r="AU221" s="227" t="s">
        <v>78</v>
      </c>
      <c r="AV221" s="11" t="s">
        <v>78</v>
      </c>
      <c r="AW221" s="11" t="s">
        <v>31</v>
      </c>
      <c r="AX221" s="11" t="s">
        <v>76</v>
      </c>
      <c r="AY221" s="227" t="s">
        <v>131</v>
      </c>
    </row>
    <row r="222" s="1" customFormat="1" ht="16.5" customHeight="1">
      <c r="B222" s="36"/>
      <c r="C222" s="204" t="s">
        <v>633</v>
      </c>
      <c r="D222" s="204" t="s">
        <v>134</v>
      </c>
      <c r="E222" s="205" t="s">
        <v>634</v>
      </c>
      <c r="F222" s="206" t="s">
        <v>630</v>
      </c>
      <c r="G222" s="207" t="s">
        <v>262</v>
      </c>
      <c r="H222" s="208">
        <v>13.601000000000001</v>
      </c>
      <c r="I222" s="209"/>
      <c r="J222" s="210">
        <f>ROUND(I222*H222,2)</f>
        <v>0</v>
      </c>
      <c r="K222" s="206" t="s">
        <v>1</v>
      </c>
      <c r="L222" s="41"/>
      <c r="M222" s="211" t="s">
        <v>1</v>
      </c>
      <c r="N222" s="212" t="s">
        <v>39</v>
      </c>
      <c r="O222" s="77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15" t="s">
        <v>138</v>
      </c>
      <c r="AT222" s="15" t="s">
        <v>134</v>
      </c>
      <c r="AU222" s="15" t="s">
        <v>78</v>
      </c>
      <c r="AY222" s="15" t="s">
        <v>131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76</v>
      </c>
      <c r="BK222" s="215">
        <f>ROUND(I222*H222,2)</f>
        <v>0</v>
      </c>
      <c r="BL222" s="15" t="s">
        <v>138</v>
      </c>
      <c r="BM222" s="15" t="s">
        <v>635</v>
      </c>
    </row>
    <row r="223" s="11" customFormat="1">
      <c r="B223" s="216"/>
      <c r="C223" s="217"/>
      <c r="D223" s="218" t="s">
        <v>140</v>
      </c>
      <c r="E223" s="219" t="s">
        <v>1</v>
      </c>
      <c r="F223" s="220" t="s">
        <v>767</v>
      </c>
      <c r="G223" s="217"/>
      <c r="H223" s="221">
        <v>13.601000000000001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140</v>
      </c>
      <c r="AU223" s="227" t="s">
        <v>78</v>
      </c>
      <c r="AV223" s="11" t="s">
        <v>78</v>
      </c>
      <c r="AW223" s="11" t="s">
        <v>31</v>
      </c>
      <c r="AX223" s="11" t="s">
        <v>76</v>
      </c>
      <c r="AY223" s="227" t="s">
        <v>131</v>
      </c>
    </row>
    <row r="224" s="1" customFormat="1" ht="16.5" customHeight="1">
      <c r="B224" s="36"/>
      <c r="C224" s="204" t="s">
        <v>637</v>
      </c>
      <c r="D224" s="204" t="s">
        <v>134</v>
      </c>
      <c r="E224" s="205" t="s">
        <v>638</v>
      </c>
      <c r="F224" s="206" t="s">
        <v>639</v>
      </c>
      <c r="G224" s="207" t="s">
        <v>262</v>
      </c>
      <c r="H224" s="208">
        <v>135.58799999999999</v>
      </c>
      <c r="I224" s="209"/>
      <c r="J224" s="210">
        <f>ROUND(I224*H224,2)</f>
        <v>0</v>
      </c>
      <c r="K224" s="206" t="s">
        <v>174</v>
      </c>
      <c r="L224" s="41"/>
      <c r="M224" s="211" t="s">
        <v>1</v>
      </c>
      <c r="N224" s="212" t="s">
        <v>39</v>
      </c>
      <c r="O224" s="7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AR224" s="15" t="s">
        <v>138</v>
      </c>
      <c r="AT224" s="15" t="s">
        <v>134</v>
      </c>
      <c r="AU224" s="15" t="s">
        <v>78</v>
      </c>
      <c r="AY224" s="15" t="s">
        <v>131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5" t="s">
        <v>76</v>
      </c>
      <c r="BK224" s="215">
        <f>ROUND(I224*H224,2)</f>
        <v>0</v>
      </c>
      <c r="BL224" s="15" t="s">
        <v>138</v>
      </c>
      <c r="BM224" s="15" t="s">
        <v>640</v>
      </c>
    </row>
    <row r="225" s="11" customFormat="1">
      <c r="B225" s="216"/>
      <c r="C225" s="217"/>
      <c r="D225" s="218" t="s">
        <v>140</v>
      </c>
      <c r="E225" s="219" t="s">
        <v>1</v>
      </c>
      <c r="F225" s="220" t="s">
        <v>768</v>
      </c>
      <c r="G225" s="217"/>
      <c r="H225" s="221">
        <v>135.58799999999999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140</v>
      </c>
      <c r="AU225" s="227" t="s">
        <v>78</v>
      </c>
      <c r="AV225" s="11" t="s">
        <v>78</v>
      </c>
      <c r="AW225" s="11" t="s">
        <v>31</v>
      </c>
      <c r="AX225" s="11" t="s">
        <v>76</v>
      </c>
      <c r="AY225" s="227" t="s">
        <v>131</v>
      </c>
    </row>
    <row r="226" s="10" customFormat="1" ht="22.8" customHeight="1">
      <c r="B226" s="188"/>
      <c r="C226" s="189"/>
      <c r="D226" s="190" t="s">
        <v>67</v>
      </c>
      <c r="E226" s="202" t="s">
        <v>642</v>
      </c>
      <c r="F226" s="202" t="s">
        <v>643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P227</f>
        <v>0</v>
      </c>
      <c r="Q226" s="196"/>
      <c r="R226" s="197">
        <f>R227</f>
        <v>0</v>
      </c>
      <c r="S226" s="196"/>
      <c r="T226" s="198">
        <f>T227</f>
        <v>0</v>
      </c>
      <c r="AR226" s="199" t="s">
        <v>76</v>
      </c>
      <c r="AT226" s="200" t="s">
        <v>67</v>
      </c>
      <c r="AU226" s="200" t="s">
        <v>76</v>
      </c>
      <c r="AY226" s="199" t="s">
        <v>131</v>
      </c>
      <c r="BK226" s="201">
        <f>BK227</f>
        <v>0</v>
      </c>
    </row>
    <row r="227" s="1" customFormat="1" ht="16.5" customHeight="1">
      <c r="B227" s="36"/>
      <c r="C227" s="204" t="s">
        <v>644</v>
      </c>
      <c r="D227" s="204" t="s">
        <v>134</v>
      </c>
      <c r="E227" s="205" t="s">
        <v>645</v>
      </c>
      <c r="F227" s="206" t="s">
        <v>646</v>
      </c>
      <c r="G227" s="207" t="s">
        <v>262</v>
      </c>
      <c r="H227" s="208">
        <v>195.84700000000001</v>
      </c>
      <c r="I227" s="209"/>
      <c r="J227" s="210">
        <f>ROUND(I227*H227,2)</f>
        <v>0</v>
      </c>
      <c r="K227" s="206" t="s">
        <v>174</v>
      </c>
      <c r="L227" s="41"/>
      <c r="M227" s="249" t="s">
        <v>1</v>
      </c>
      <c r="N227" s="250" t="s">
        <v>39</v>
      </c>
      <c r="O227" s="251"/>
      <c r="P227" s="252">
        <f>O227*H227</f>
        <v>0</v>
      </c>
      <c r="Q227" s="252">
        <v>0</v>
      </c>
      <c r="R227" s="252">
        <f>Q227*H227</f>
        <v>0</v>
      </c>
      <c r="S227" s="252">
        <v>0</v>
      </c>
      <c r="T227" s="253">
        <f>S227*H227</f>
        <v>0</v>
      </c>
      <c r="AR227" s="15" t="s">
        <v>138</v>
      </c>
      <c r="AT227" s="15" t="s">
        <v>134</v>
      </c>
      <c r="AU227" s="15" t="s">
        <v>78</v>
      </c>
      <c r="AY227" s="15" t="s">
        <v>131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5" t="s">
        <v>76</v>
      </c>
      <c r="BK227" s="215">
        <f>ROUND(I227*H227,2)</f>
        <v>0</v>
      </c>
      <c r="BL227" s="15" t="s">
        <v>138</v>
      </c>
      <c r="BM227" s="15" t="s">
        <v>647</v>
      </c>
    </row>
    <row r="228" s="1" customFormat="1" ht="6.96" customHeight="1">
      <c r="B228" s="55"/>
      <c r="C228" s="56"/>
      <c r="D228" s="56"/>
      <c r="E228" s="56"/>
      <c r="F228" s="56"/>
      <c r="G228" s="56"/>
      <c r="H228" s="56"/>
      <c r="I228" s="153"/>
      <c r="J228" s="56"/>
      <c r="K228" s="56"/>
      <c r="L228" s="41"/>
    </row>
  </sheetData>
  <sheetProtection sheet="1" autoFilter="0" formatColumns="0" formatRows="0" objects="1" scenarios="1" spinCount="100000" saltValue="4n39dB/f9Ho1SyP5RKG1W3XsYsbiD7y++F2kogkxeKnyxReU4E+pcOuDzi4zw3Ko0uCXtKaw2TYnPS1MFUN+EA==" hashValue="YqycPZjUntOamQtw+/KYtxF9JY/tM7FRsvxxpm5Nb+6gs3R1s4wG375g6Q4bu3gxDETMPqPciuxMuuphs+0oxw==" algorithmName="SHA-512" password="CC35"/>
  <autoFilter ref="C86:K22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769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ROUND((SUM(BE87:BE229)),  2)</f>
        <v>0</v>
      </c>
      <c r="I33" s="142">
        <v>0.20999999999999999</v>
      </c>
      <c r="J33" s="141">
        <f>ROUND(((SUM(BE87:BE229))*I33),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ROUND((SUM(BF87:BF229)),  2)</f>
        <v>0</v>
      </c>
      <c r="I34" s="142">
        <v>0.14999999999999999</v>
      </c>
      <c r="J34" s="141">
        <f>ROUND(((SUM(BF87:BF229))*I34),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ROUND((SUM(BG87:BG229)),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ROUND((SUM(BH87:BH229)),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ROUND((SUM(BI87:BI229)),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USEKN5 -  Komunikace a terénní úpravy v úseku N5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110</v>
      </c>
      <c r="E62" s="173"/>
      <c r="F62" s="173"/>
      <c r="G62" s="173"/>
      <c r="H62" s="173"/>
      <c r="I62" s="174"/>
      <c r="J62" s="175">
        <f>J145</f>
        <v>0</v>
      </c>
      <c r="K62" s="171"/>
      <c r="L62" s="176"/>
    </row>
    <row r="63" s="8" customFormat="1" ht="19.92" customHeight="1">
      <c r="B63" s="170"/>
      <c r="C63" s="171"/>
      <c r="D63" s="172" t="s">
        <v>111</v>
      </c>
      <c r="E63" s="173"/>
      <c r="F63" s="173"/>
      <c r="G63" s="173"/>
      <c r="H63" s="173"/>
      <c r="I63" s="174"/>
      <c r="J63" s="175">
        <f>J149</f>
        <v>0</v>
      </c>
      <c r="K63" s="171"/>
      <c r="L63" s="176"/>
    </row>
    <row r="64" s="8" customFormat="1" ht="19.92" customHeight="1">
      <c r="B64" s="170"/>
      <c r="C64" s="171"/>
      <c r="D64" s="172" t="s">
        <v>112</v>
      </c>
      <c r="E64" s="173"/>
      <c r="F64" s="173"/>
      <c r="G64" s="173"/>
      <c r="H64" s="173"/>
      <c r="I64" s="174"/>
      <c r="J64" s="175">
        <f>J176</f>
        <v>0</v>
      </c>
      <c r="K64" s="171"/>
      <c r="L64" s="176"/>
    </row>
    <row r="65" s="8" customFormat="1" ht="19.92" customHeight="1">
      <c r="B65" s="170"/>
      <c r="C65" s="171"/>
      <c r="D65" s="172" t="s">
        <v>113</v>
      </c>
      <c r="E65" s="173"/>
      <c r="F65" s="173"/>
      <c r="G65" s="173"/>
      <c r="H65" s="173"/>
      <c r="I65" s="174"/>
      <c r="J65" s="175">
        <f>J186</f>
        <v>0</v>
      </c>
      <c r="K65" s="171"/>
      <c r="L65" s="176"/>
    </row>
    <row r="66" s="8" customFormat="1" ht="19.92" customHeight="1">
      <c r="B66" s="170"/>
      <c r="C66" s="171"/>
      <c r="D66" s="172" t="s">
        <v>114</v>
      </c>
      <c r="E66" s="173"/>
      <c r="F66" s="173"/>
      <c r="G66" s="173"/>
      <c r="H66" s="173"/>
      <c r="I66" s="174"/>
      <c r="J66" s="175">
        <f>J211</f>
        <v>0</v>
      </c>
      <c r="K66" s="171"/>
      <c r="L66" s="176"/>
    </row>
    <row r="67" s="8" customFormat="1" ht="19.92" customHeight="1">
      <c r="B67" s="170"/>
      <c r="C67" s="171"/>
      <c r="D67" s="172" t="s">
        <v>115</v>
      </c>
      <c r="E67" s="173"/>
      <c r="F67" s="173"/>
      <c r="G67" s="173"/>
      <c r="H67" s="173"/>
      <c r="I67" s="174"/>
      <c r="J67" s="175">
        <f>J228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116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Komunikace pro chodce-2.stavba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101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 xml:space="preserve">USEKN5 -  Komunikace a terénní úpravy v úseku N5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>Kosičky</v>
      </c>
      <c r="G81" s="37"/>
      <c r="H81" s="37"/>
      <c r="I81" s="131" t="s">
        <v>22</v>
      </c>
      <c r="J81" s="65" t="str">
        <f>IF(J12="","",J12)</f>
        <v>19. 11. 2019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30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IF(E18="","",E18)</f>
        <v>Vyplň údaj</v>
      </c>
      <c r="G84" s="37"/>
      <c r="H84" s="37"/>
      <c r="I84" s="131" t="s">
        <v>32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117</v>
      </c>
      <c r="D86" s="179" t="s">
        <v>53</v>
      </c>
      <c r="E86" s="179" t="s">
        <v>49</v>
      </c>
      <c r="F86" s="179" t="s">
        <v>50</v>
      </c>
      <c r="G86" s="179" t="s">
        <v>118</v>
      </c>
      <c r="H86" s="179" t="s">
        <v>119</v>
      </c>
      <c r="I86" s="180" t="s">
        <v>120</v>
      </c>
      <c r="J86" s="181" t="s">
        <v>105</v>
      </c>
      <c r="K86" s="182" t="s">
        <v>121</v>
      </c>
      <c r="L86" s="183"/>
      <c r="M86" s="86" t="s">
        <v>1</v>
      </c>
      <c r="N86" s="87" t="s">
        <v>38</v>
      </c>
      <c r="O86" s="87" t="s">
        <v>122</v>
      </c>
      <c r="P86" s="87" t="s">
        <v>123</v>
      </c>
      <c r="Q86" s="87" t="s">
        <v>124</v>
      </c>
      <c r="R86" s="87" t="s">
        <v>125</v>
      </c>
      <c r="S86" s="87" t="s">
        <v>126</v>
      </c>
      <c r="T86" s="88" t="s">
        <v>127</v>
      </c>
    </row>
    <row r="87" s="1" customFormat="1" ht="22.8" customHeight="1">
      <c r="B87" s="36"/>
      <c r="C87" s="93" t="s">
        <v>128</v>
      </c>
      <c r="D87" s="37"/>
      <c r="E87" s="37"/>
      <c r="F87" s="37"/>
      <c r="G87" s="37"/>
      <c r="H87" s="37"/>
      <c r="I87" s="129"/>
      <c r="J87" s="184">
        <f>BK87</f>
        <v>0</v>
      </c>
      <c r="K87" s="37"/>
      <c r="L87" s="41"/>
      <c r="M87" s="89"/>
      <c r="N87" s="90"/>
      <c r="O87" s="90"/>
      <c r="P87" s="185">
        <f>P88</f>
        <v>0</v>
      </c>
      <c r="Q87" s="90"/>
      <c r="R87" s="185">
        <f>R88</f>
        <v>37.103506199999998</v>
      </c>
      <c r="S87" s="90"/>
      <c r="T87" s="186">
        <f>T88</f>
        <v>38.787349999999996</v>
      </c>
      <c r="AT87" s="15" t="s">
        <v>67</v>
      </c>
      <c r="AU87" s="15" t="s">
        <v>107</v>
      </c>
      <c r="BK87" s="187">
        <f>BK88</f>
        <v>0</v>
      </c>
    </row>
    <row r="88" s="10" customFormat="1" ht="25.92" customHeight="1">
      <c r="B88" s="188"/>
      <c r="C88" s="189"/>
      <c r="D88" s="190" t="s">
        <v>67</v>
      </c>
      <c r="E88" s="191" t="s">
        <v>129</v>
      </c>
      <c r="F88" s="191" t="s">
        <v>130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P89+P145+P149+P176+P186+P211+P228</f>
        <v>0</v>
      </c>
      <c r="Q88" s="196"/>
      <c r="R88" s="197">
        <f>R89+R145+R149+R176+R186+R211+R228</f>
        <v>37.103506199999998</v>
      </c>
      <c r="S88" s="196"/>
      <c r="T88" s="198">
        <f>T89+T145+T149+T176+T186+T211+T228</f>
        <v>38.787349999999996</v>
      </c>
      <c r="AR88" s="199" t="s">
        <v>76</v>
      </c>
      <c r="AT88" s="200" t="s">
        <v>67</v>
      </c>
      <c r="AU88" s="200" t="s">
        <v>68</v>
      </c>
      <c r="AY88" s="199" t="s">
        <v>131</v>
      </c>
      <c r="BK88" s="201">
        <f>BK89+BK145+BK149+BK176+BK186+BK211+BK228</f>
        <v>0</v>
      </c>
    </row>
    <row r="89" s="10" customFormat="1" ht="22.8" customHeight="1">
      <c r="B89" s="188"/>
      <c r="C89" s="189"/>
      <c r="D89" s="190" t="s">
        <v>67</v>
      </c>
      <c r="E89" s="202" t="s">
        <v>76</v>
      </c>
      <c r="F89" s="202" t="s">
        <v>132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SUM(P90:P144)</f>
        <v>0</v>
      </c>
      <c r="Q89" s="196"/>
      <c r="R89" s="197">
        <f>SUM(R90:R144)</f>
        <v>0.39722550000000001</v>
      </c>
      <c r="S89" s="196"/>
      <c r="T89" s="198">
        <f>SUM(T90:T144)</f>
        <v>38.787349999999996</v>
      </c>
      <c r="AR89" s="199" t="s">
        <v>76</v>
      </c>
      <c r="AT89" s="200" t="s">
        <v>67</v>
      </c>
      <c r="AU89" s="200" t="s">
        <v>76</v>
      </c>
      <c r="AY89" s="199" t="s">
        <v>131</v>
      </c>
      <c r="BK89" s="201">
        <f>SUM(BK90:BK144)</f>
        <v>0</v>
      </c>
    </row>
    <row r="90" s="1" customFormat="1" ht="16.5" customHeight="1">
      <c r="B90" s="36"/>
      <c r="C90" s="204" t="s">
        <v>76</v>
      </c>
      <c r="D90" s="204" t="s">
        <v>134</v>
      </c>
      <c r="E90" s="205" t="s">
        <v>135</v>
      </c>
      <c r="F90" s="206" t="s">
        <v>770</v>
      </c>
      <c r="G90" s="207" t="s">
        <v>137</v>
      </c>
      <c r="H90" s="208">
        <v>9</v>
      </c>
      <c r="I90" s="209"/>
      <c r="J90" s="210">
        <f>ROUND(I90*H90,2)</f>
        <v>0</v>
      </c>
      <c r="K90" s="206" t="s">
        <v>1</v>
      </c>
      <c r="L90" s="41"/>
      <c r="M90" s="211" t="s">
        <v>1</v>
      </c>
      <c r="N90" s="212" t="s">
        <v>39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138</v>
      </c>
      <c r="AT90" s="15" t="s">
        <v>134</v>
      </c>
      <c r="AU90" s="15" t="s">
        <v>78</v>
      </c>
      <c r="AY90" s="15" t="s">
        <v>131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76</v>
      </c>
      <c r="BK90" s="215">
        <f>ROUND(I90*H90,2)</f>
        <v>0</v>
      </c>
      <c r="BL90" s="15" t="s">
        <v>138</v>
      </c>
      <c r="BM90" s="15" t="s">
        <v>771</v>
      </c>
    </row>
    <row r="91" s="11" customFormat="1">
      <c r="B91" s="216"/>
      <c r="C91" s="217"/>
      <c r="D91" s="218" t="s">
        <v>140</v>
      </c>
      <c r="E91" s="219" t="s">
        <v>1</v>
      </c>
      <c r="F91" s="220" t="s">
        <v>772</v>
      </c>
      <c r="G91" s="217"/>
      <c r="H91" s="221">
        <v>9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78</v>
      </c>
      <c r="AV91" s="11" t="s">
        <v>78</v>
      </c>
      <c r="AW91" s="11" t="s">
        <v>31</v>
      </c>
      <c r="AX91" s="11" t="s">
        <v>76</v>
      </c>
      <c r="AY91" s="227" t="s">
        <v>131</v>
      </c>
    </row>
    <row r="92" s="1" customFormat="1" ht="16.5" customHeight="1">
      <c r="B92" s="36"/>
      <c r="C92" s="204" t="s">
        <v>438</v>
      </c>
      <c r="D92" s="204" t="s">
        <v>134</v>
      </c>
      <c r="E92" s="205" t="s">
        <v>143</v>
      </c>
      <c r="F92" s="206" t="s">
        <v>773</v>
      </c>
      <c r="G92" s="207" t="s">
        <v>145</v>
      </c>
      <c r="H92" s="208">
        <v>1</v>
      </c>
      <c r="I92" s="209"/>
      <c r="J92" s="210">
        <f>ROUND(I92*H92,2)</f>
        <v>0</v>
      </c>
      <c r="K92" s="206" t="s">
        <v>1</v>
      </c>
      <c r="L92" s="41"/>
      <c r="M92" s="211" t="s">
        <v>1</v>
      </c>
      <c r="N92" s="212" t="s">
        <v>39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5" t="s">
        <v>138</v>
      </c>
      <c r="AT92" s="15" t="s">
        <v>134</v>
      </c>
      <c r="AU92" s="15" t="s">
        <v>78</v>
      </c>
      <c r="AY92" s="15" t="s">
        <v>131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76</v>
      </c>
      <c r="BK92" s="215">
        <f>ROUND(I92*H92,2)</f>
        <v>0</v>
      </c>
      <c r="BL92" s="15" t="s">
        <v>138</v>
      </c>
      <c r="BM92" s="15" t="s">
        <v>774</v>
      </c>
    </row>
    <row r="93" s="1" customFormat="1" ht="22.5" customHeight="1">
      <c r="B93" s="36"/>
      <c r="C93" s="204" t="s">
        <v>775</v>
      </c>
      <c r="D93" s="204" t="s">
        <v>134</v>
      </c>
      <c r="E93" s="205" t="s">
        <v>154</v>
      </c>
      <c r="F93" s="206" t="s">
        <v>155</v>
      </c>
      <c r="G93" s="207" t="s">
        <v>150</v>
      </c>
      <c r="H93" s="208">
        <v>14</v>
      </c>
      <c r="I93" s="209"/>
      <c r="J93" s="210">
        <f>ROUND(I93*H93,2)</f>
        <v>0</v>
      </c>
      <c r="K93" s="206" t="s">
        <v>151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0.26000000000000001</v>
      </c>
      <c r="T93" s="214">
        <f>S93*H93</f>
        <v>3.6400000000000001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776</v>
      </c>
    </row>
    <row r="94" s="1" customFormat="1" ht="22.5" customHeight="1">
      <c r="B94" s="36"/>
      <c r="C94" s="204" t="s">
        <v>777</v>
      </c>
      <c r="D94" s="204" t="s">
        <v>134</v>
      </c>
      <c r="E94" s="205" t="s">
        <v>162</v>
      </c>
      <c r="F94" s="206" t="s">
        <v>163</v>
      </c>
      <c r="G94" s="207" t="s">
        <v>150</v>
      </c>
      <c r="H94" s="208">
        <v>101.13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39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0.28999999999999998</v>
      </c>
      <c r="T94" s="214">
        <f>S94*H94</f>
        <v>29.327699999999997</v>
      </c>
      <c r="AR94" s="15" t="s">
        <v>138</v>
      </c>
      <c r="AT94" s="15" t="s">
        <v>134</v>
      </c>
      <c r="AU94" s="15" t="s">
        <v>78</v>
      </c>
      <c r="AY94" s="15" t="s">
        <v>131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76</v>
      </c>
      <c r="BK94" s="215">
        <f>ROUND(I94*H94,2)</f>
        <v>0</v>
      </c>
      <c r="BL94" s="15" t="s">
        <v>138</v>
      </c>
      <c r="BM94" s="15" t="s">
        <v>778</v>
      </c>
    </row>
    <row r="95" s="11" customFormat="1">
      <c r="B95" s="216"/>
      <c r="C95" s="217"/>
      <c r="D95" s="218" t="s">
        <v>140</v>
      </c>
      <c r="E95" s="219" t="s">
        <v>1</v>
      </c>
      <c r="F95" s="220" t="s">
        <v>779</v>
      </c>
      <c r="G95" s="217"/>
      <c r="H95" s="221">
        <v>101.13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140</v>
      </c>
      <c r="AU95" s="227" t="s">
        <v>78</v>
      </c>
      <c r="AV95" s="11" t="s">
        <v>78</v>
      </c>
      <c r="AW95" s="11" t="s">
        <v>31</v>
      </c>
      <c r="AX95" s="11" t="s">
        <v>76</v>
      </c>
      <c r="AY95" s="227" t="s">
        <v>131</v>
      </c>
    </row>
    <row r="96" s="1" customFormat="1" ht="22.5" customHeight="1">
      <c r="B96" s="36"/>
      <c r="C96" s="204" t="s">
        <v>780</v>
      </c>
      <c r="D96" s="204" t="s">
        <v>134</v>
      </c>
      <c r="E96" s="205" t="s">
        <v>167</v>
      </c>
      <c r="F96" s="206" t="s">
        <v>168</v>
      </c>
      <c r="G96" s="207" t="s">
        <v>150</v>
      </c>
      <c r="H96" s="208">
        <v>18.329999999999998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39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0.22</v>
      </c>
      <c r="T96" s="214">
        <f>S96*H96</f>
        <v>4.0325999999999995</v>
      </c>
      <c r="AR96" s="15" t="s">
        <v>138</v>
      </c>
      <c r="AT96" s="15" t="s">
        <v>134</v>
      </c>
      <c r="AU96" s="15" t="s">
        <v>78</v>
      </c>
      <c r="AY96" s="15" t="s">
        <v>131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76</v>
      </c>
      <c r="BK96" s="215">
        <f>ROUND(I96*H96,2)</f>
        <v>0</v>
      </c>
      <c r="BL96" s="15" t="s">
        <v>138</v>
      </c>
      <c r="BM96" s="15" t="s">
        <v>781</v>
      </c>
    </row>
    <row r="97" s="11" customFormat="1">
      <c r="B97" s="216"/>
      <c r="C97" s="217"/>
      <c r="D97" s="218" t="s">
        <v>140</v>
      </c>
      <c r="E97" s="219" t="s">
        <v>1</v>
      </c>
      <c r="F97" s="220" t="s">
        <v>782</v>
      </c>
      <c r="G97" s="217"/>
      <c r="H97" s="221">
        <v>18.329999999999998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78</v>
      </c>
      <c r="AV97" s="11" t="s">
        <v>78</v>
      </c>
      <c r="AW97" s="11" t="s">
        <v>31</v>
      </c>
      <c r="AX97" s="11" t="s">
        <v>76</v>
      </c>
      <c r="AY97" s="227" t="s">
        <v>131</v>
      </c>
    </row>
    <row r="98" s="1" customFormat="1" ht="22.5" customHeight="1">
      <c r="B98" s="36"/>
      <c r="C98" s="204" t="s">
        <v>177</v>
      </c>
      <c r="D98" s="204" t="s">
        <v>134</v>
      </c>
      <c r="E98" s="205" t="s">
        <v>172</v>
      </c>
      <c r="F98" s="206" t="s">
        <v>173</v>
      </c>
      <c r="G98" s="207" t="s">
        <v>150</v>
      </c>
      <c r="H98" s="208">
        <v>17.350000000000001</v>
      </c>
      <c r="I98" s="209"/>
      <c r="J98" s="210">
        <f>ROUND(I98*H98,2)</f>
        <v>0</v>
      </c>
      <c r="K98" s="206" t="s">
        <v>174</v>
      </c>
      <c r="L98" s="41"/>
      <c r="M98" s="211" t="s">
        <v>1</v>
      </c>
      <c r="N98" s="212" t="s">
        <v>39</v>
      </c>
      <c r="O98" s="77"/>
      <c r="P98" s="213">
        <f>O98*H98</f>
        <v>0</v>
      </c>
      <c r="Q98" s="213">
        <v>3.0000000000000001E-05</v>
      </c>
      <c r="R98" s="213">
        <f>Q98*H98</f>
        <v>0.00052050000000000002</v>
      </c>
      <c r="S98" s="213">
        <v>0.10299999999999999</v>
      </c>
      <c r="T98" s="214">
        <f>S98*H98</f>
        <v>1.78705</v>
      </c>
      <c r="AR98" s="15" t="s">
        <v>138</v>
      </c>
      <c r="AT98" s="15" t="s">
        <v>134</v>
      </c>
      <c r="AU98" s="15" t="s">
        <v>78</v>
      </c>
      <c r="AY98" s="15" t="s">
        <v>131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76</v>
      </c>
      <c r="BK98" s="215">
        <f>ROUND(I98*H98,2)</f>
        <v>0</v>
      </c>
      <c r="BL98" s="15" t="s">
        <v>138</v>
      </c>
      <c r="BM98" s="15" t="s">
        <v>783</v>
      </c>
    </row>
    <row r="99" s="11" customFormat="1">
      <c r="B99" s="216"/>
      <c r="C99" s="217"/>
      <c r="D99" s="218" t="s">
        <v>140</v>
      </c>
      <c r="E99" s="219" t="s">
        <v>1</v>
      </c>
      <c r="F99" s="220" t="s">
        <v>784</v>
      </c>
      <c r="G99" s="217"/>
      <c r="H99" s="221">
        <v>17.350000000000001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1" t="s">
        <v>78</v>
      </c>
      <c r="AW99" s="11" t="s">
        <v>31</v>
      </c>
      <c r="AX99" s="11" t="s">
        <v>76</v>
      </c>
      <c r="AY99" s="227" t="s">
        <v>131</v>
      </c>
    </row>
    <row r="100" s="1" customFormat="1" ht="22.5" customHeight="1">
      <c r="B100" s="36"/>
      <c r="C100" s="204" t="s">
        <v>182</v>
      </c>
      <c r="D100" s="204" t="s">
        <v>134</v>
      </c>
      <c r="E100" s="205" t="s">
        <v>188</v>
      </c>
      <c r="F100" s="206" t="s">
        <v>189</v>
      </c>
      <c r="G100" s="207" t="s">
        <v>190</v>
      </c>
      <c r="H100" s="208">
        <v>7.8700000000000001</v>
      </c>
      <c r="I100" s="209"/>
      <c r="J100" s="210">
        <f>ROUND(I100*H100,2)</f>
        <v>0</v>
      </c>
      <c r="K100" s="206" t="s">
        <v>174</v>
      </c>
      <c r="L100" s="41"/>
      <c r="M100" s="211" t="s">
        <v>1</v>
      </c>
      <c r="N100" s="212" t="s">
        <v>39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5" t="s">
        <v>138</v>
      </c>
      <c r="AT100" s="15" t="s">
        <v>134</v>
      </c>
      <c r="AU100" s="15" t="s">
        <v>78</v>
      </c>
      <c r="AY100" s="15" t="s">
        <v>131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76</v>
      </c>
      <c r="BK100" s="215">
        <f>ROUND(I100*H100,2)</f>
        <v>0</v>
      </c>
      <c r="BL100" s="15" t="s">
        <v>138</v>
      </c>
      <c r="BM100" s="15" t="s">
        <v>191</v>
      </c>
    </row>
    <row r="101" s="11" customFormat="1">
      <c r="B101" s="216"/>
      <c r="C101" s="217"/>
      <c r="D101" s="218" t="s">
        <v>140</v>
      </c>
      <c r="E101" s="219" t="s">
        <v>1</v>
      </c>
      <c r="F101" s="220" t="s">
        <v>785</v>
      </c>
      <c r="G101" s="217"/>
      <c r="H101" s="221">
        <v>7.8700000000000001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1" t="s">
        <v>78</v>
      </c>
      <c r="AW101" s="11" t="s">
        <v>31</v>
      </c>
      <c r="AX101" s="11" t="s">
        <v>76</v>
      </c>
      <c r="AY101" s="227" t="s">
        <v>131</v>
      </c>
    </row>
    <row r="102" s="1" customFormat="1" ht="22.5" customHeight="1">
      <c r="B102" s="36"/>
      <c r="C102" s="204" t="s">
        <v>187</v>
      </c>
      <c r="D102" s="204" t="s">
        <v>134</v>
      </c>
      <c r="E102" s="205" t="s">
        <v>204</v>
      </c>
      <c r="F102" s="206" t="s">
        <v>205</v>
      </c>
      <c r="G102" s="207" t="s">
        <v>190</v>
      </c>
      <c r="H102" s="208">
        <v>8.7100000000000009</v>
      </c>
      <c r="I102" s="209"/>
      <c r="J102" s="210">
        <f>ROUND(I102*H102,2)</f>
        <v>0</v>
      </c>
      <c r="K102" s="206" t="s">
        <v>174</v>
      </c>
      <c r="L102" s="41"/>
      <c r="M102" s="211" t="s">
        <v>1</v>
      </c>
      <c r="N102" s="212" t="s">
        <v>39</v>
      </c>
      <c r="O102" s="7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15" t="s">
        <v>138</v>
      </c>
      <c r="AT102" s="15" t="s">
        <v>134</v>
      </c>
      <c r="AU102" s="15" t="s">
        <v>78</v>
      </c>
      <c r="AY102" s="15" t="s">
        <v>131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76</v>
      </c>
      <c r="BK102" s="215">
        <f>ROUND(I102*H102,2)</f>
        <v>0</v>
      </c>
      <c r="BL102" s="15" t="s">
        <v>138</v>
      </c>
      <c r="BM102" s="15" t="s">
        <v>206</v>
      </c>
    </row>
    <row r="103" s="11" customFormat="1">
      <c r="B103" s="216"/>
      <c r="C103" s="217"/>
      <c r="D103" s="218" t="s">
        <v>140</v>
      </c>
      <c r="E103" s="219" t="s">
        <v>1</v>
      </c>
      <c r="F103" s="220" t="s">
        <v>786</v>
      </c>
      <c r="G103" s="217"/>
      <c r="H103" s="221">
        <v>8.7100000000000009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1" t="s">
        <v>78</v>
      </c>
      <c r="AW103" s="11" t="s">
        <v>31</v>
      </c>
      <c r="AX103" s="11" t="s">
        <v>76</v>
      </c>
      <c r="AY103" s="227" t="s">
        <v>131</v>
      </c>
    </row>
    <row r="104" s="1" customFormat="1" ht="16.5" customHeight="1">
      <c r="B104" s="36"/>
      <c r="C104" s="228" t="s">
        <v>203</v>
      </c>
      <c r="D104" s="228" t="s">
        <v>193</v>
      </c>
      <c r="E104" s="229" t="s">
        <v>787</v>
      </c>
      <c r="F104" s="230" t="s">
        <v>788</v>
      </c>
      <c r="G104" s="231" t="s">
        <v>196</v>
      </c>
      <c r="H104" s="232">
        <v>9</v>
      </c>
      <c r="I104" s="233"/>
      <c r="J104" s="234">
        <f>ROUND(I104*H104,2)</f>
        <v>0</v>
      </c>
      <c r="K104" s="230" t="s">
        <v>174</v>
      </c>
      <c r="L104" s="235"/>
      <c r="M104" s="236" t="s">
        <v>1</v>
      </c>
      <c r="N104" s="237" t="s">
        <v>39</v>
      </c>
      <c r="O104" s="77"/>
      <c r="P104" s="213">
        <f>O104*H104</f>
        <v>0</v>
      </c>
      <c r="Q104" s="213">
        <v>0.032000000000000001</v>
      </c>
      <c r="R104" s="213">
        <f>Q104*H104</f>
        <v>0.28800000000000003</v>
      </c>
      <c r="S104" s="213">
        <v>0</v>
      </c>
      <c r="T104" s="214">
        <f>S104*H104</f>
        <v>0</v>
      </c>
      <c r="AR104" s="15" t="s">
        <v>187</v>
      </c>
      <c r="AT104" s="15" t="s">
        <v>193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789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772</v>
      </c>
      <c r="G105" s="217"/>
      <c r="H105" s="221">
        <v>9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16.5" customHeight="1">
      <c r="B106" s="36"/>
      <c r="C106" s="228" t="s">
        <v>216</v>
      </c>
      <c r="D106" s="228" t="s">
        <v>193</v>
      </c>
      <c r="E106" s="229" t="s">
        <v>790</v>
      </c>
      <c r="F106" s="230" t="s">
        <v>791</v>
      </c>
      <c r="G106" s="231" t="s">
        <v>196</v>
      </c>
      <c r="H106" s="232">
        <v>18</v>
      </c>
      <c r="I106" s="233"/>
      <c r="J106" s="234">
        <f>ROUND(I106*H106,2)</f>
        <v>0</v>
      </c>
      <c r="K106" s="230" t="s">
        <v>174</v>
      </c>
      <c r="L106" s="235"/>
      <c r="M106" s="236" t="s">
        <v>1</v>
      </c>
      <c r="N106" s="237" t="s">
        <v>39</v>
      </c>
      <c r="O106" s="77"/>
      <c r="P106" s="213">
        <f>O106*H106</f>
        <v>0</v>
      </c>
      <c r="Q106" s="213">
        <v>0.0060000000000000001</v>
      </c>
      <c r="R106" s="213">
        <f>Q106*H106</f>
        <v>0.108</v>
      </c>
      <c r="S106" s="213">
        <v>0</v>
      </c>
      <c r="T106" s="214">
        <f>S106*H106</f>
        <v>0</v>
      </c>
      <c r="AR106" s="15" t="s">
        <v>187</v>
      </c>
      <c r="AT106" s="15" t="s">
        <v>193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792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793</v>
      </c>
      <c r="G107" s="217"/>
      <c r="H107" s="221">
        <v>18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619</v>
      </c>
      <c r="D108" s="204" t="s">
        <v>134</v>
      </c>
      <c r="E108" s="205" t="s">
        <v>794</v>
      </c>
      <c r="F108" s="206" t="s">
        <v>795</v>
      </c>
      <c r="G108" s="207" t="s">
        <v>190</v>
      </c>
      <c r="H108" s="208">
        <v>1.825</v>
      </c>
      <c r="I108" s="209"/>
      <c r="J108" s="210">
        <f>ROUND(I108*H108,2)</f>
        <v>0</v>
      </c>
      <c r="K108" s="206" t="s">
        <v>151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796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797</v>
      </c>
      <c r="G109" s="217"/>
      <c r="H109" s="221">
        <v>1.825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22.5" customHeight="1">
      <c r="B110" s="36"/>
      <c r="C110" s="204" t="s">
        <v>548</v>
      </c>
      <c r="D110" s="204" t="s">
        <v>134</v>
      </c>
      <c r="E110" s="205" t="s">
        <v>212</v>
      </c>
      <c r="F110" s="206" t="s">
        <v>213</v>
      </c>
      <c r="G110" s="207" t="s">
        <v>190</v>
      </c>
      <c r="H110" s="208">
        <v>2.3999999999999999</v>
      </c>
      <c r="I110" s="209"/>
      <c r="J110" s="210">
        <f>ROUND(I110*H110,2)</f>
        <v>0</v>
      </c>
      <c r="K110" s="206" t="s">
        <v>151</v>
      </c>
      <c r="L110" s="41"/>
      <c r="M110" s="211" t="s">
        <v>1</v>
      </c>
      <c r="N110" s="212" t="s">
        <v>39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138</v>
      </c>
      <c r="AT110" s="15" t="s">
        <v>134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798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799</v>
      </c>
      <c r="G111" s="217"/>
      <c r="H111" s="221">
        <v>2.3999999999999999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31</v>
      </c>
      <c r="AX111" s="11" t="s">
        <v>76</v>
      </c>
      <c r="AY111" s="227" t="s">
        <v>131</v>
      </c>
    </row>
    <row r="112" s="1" customFormat="1" ht="22.5" customHeight="1">
      <c r="B112" s="36"/>
      <c r="C112" s="204" t="s">
        <v>225</v>
      </c>
      <c r="D112" s="204" t="s">
        <v>134</v>
      </c>
      <c r="E112" s="205" t="s">
        <v>226</v>
      </c>
      <c r="F112" s="206" t="s">
        <v>227</v>
      </c>
      <c r="G112" s="207" t="s">
        <v>190</v>
      </c>
      <c r="H112" s="208">
        <v>10.220000000000001</v>
      </c>
      <c r="I112" s="209"/>
      <c r="J112" s="210">
        <f>ROUND(I112*H112,2)</f>
        <v>0</v>
      </c>
      <c r="K112" s="206" t="s">
        <v>174</v>
      </c>
      <c r="L112" s="41"/>
      <c r="M112" s="211" t="s">
        <v>1</v>
      </c>
      <c r="N112" s="212" t="s">
        <v>39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138</v>
      </c>
      <c r="AT112" s="15" t="s">
        <v>134</v>
      </c>
      <c r="AU112" s="15" t="s">
        <v>78</v>
      </c>
      <c r="AY112" s="15" t="s">
        <v>131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76</v>
      </c>
      <c r="BK112" s="215">
        <f>ROUND(I112*H112,2)</f>
        <v>0</v>
      </c>
      <c r="BL112" s="15" t="s">
        <v>138</v>
      </c>
      <c r="BM112" s="15" t="s">
        <v>228</v>
      </c>
    </row>
    <row r="113" s="11" customFormat="1">
      <c r="B113" s="216"/>
      <c r="C113" s="217"/>
      <c r="D113" s="218" t="s">
        <v>140</v>
      </c>
      <c r="E113" s="219" t="s">
        <v>1</v>
      </c>
      <c r="F113" s="220" t="s">
        <v>800</v>
      </c>
      <c r="G113" s="217"/>
      <c r="H113" s="221">
        <v>10.220000000000001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1" t="s">
        <v>78</v>
      </c>
      <c r="AW113" s="11" t="s">
        <v>31</v>
      </c>
      <c r="AX113" s="11" t="s">
        <v>76</v>
      </c>
      <c r="AY113" s="227" t="s">
        <v>131</v>
      </c>
    </row>
    <row r="114" s="1" customFormat="1" ht="22.5" customHeight="1">
      <c r="B114" s="36"/>
      <c r="C114" s="204" t="s">
        <v>662</v>
      </c>
      <c r="D114" s="204" t="s">
        <v>134</v>
      </c>
      <c r="E114" s="205" t="s">
        <v>235</v>
      </c>
      <c r="F114" s="206" t="s">
        <v>236</v>
      </c>
      <c r="G114" s="207" t="s">
        <v>190</v>
      </c>
      <c r="H114" s="208">
        <v>10.031000000000001</v>
      </c>
      <c r="I114" s="209"/>
      <c r="J114" s="210">
        <f>ROUND(I114*H114,2)</f>
        <v>0</v>
      </c>
      <c r="K114" s="206" t="s">
        <v>237</v>
      </c>
      <c r="L114" s="41"/>
      <c r="M114" s="211" t="s">
        <v>1</v>
      </c>
      <c r="N114" s="212" t="s">
        <v>39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138</v>
      </c>
      <c r="AT114" s="15" t="s">
        <v>134</v>
      </c>
      <c r="AU114" s="15" t="s">
        <v>78</v>
      </c>
      <c r="AY114" s="15" t="s">
        <v>131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76</v>
      </c>
      <c r="BK114" s="215">
        <f>ROUND(I114*H114,2)</f>
        <v>0</v>
      </c>
      <c r="BL114" s="15" t="s">
        <v>138</v>
      </c>
      <c r="BM114" s="15" t="s">
        <v>663</v>
      </c>
    </row>
    <row r="115" s="11" customFormat="1">
      <c r="B115" s="216"/>
      <c r="C115" s="217"/>
      <c r="D115" s="218" t="s">
        <v>140</v>
      </c>
      <c r="E115" s="219" t="s">
        <v>1</v>
      </c>
      <c r="F115" s="220" t="s">
        <v>801</v>
      </c>
      <c r="G115" s="217"/>
      <c r="H115" s="221">
        <v>10.031000000000001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1" t="s">
        <v>78</v>
      </c>
      <c r="AW115" s="11" t="s">
        <v>31</v>
      </c>
      <c r="AX115" s="11" t="s">
        <v>76</v>
      </c>
      <c r="AY115" s="227" t="s">
        <v>131</v>
      </c>
    </row>
    <row r="116" s="1" customFormat="1" ht="22.5" customHeight="1">
      <c r="B116" s="36"/>
      <c r="C116" s="204" t="s">
        <v>665</v>
      </c>
      <c r="D116" s="204" t="s">
        <v>134</v>
      </c>
      <c r="E116" s="205" t="s">
        <v>241</v>
      </c>
      <c r="F116" s="206" t="s">
        <v>242</v>
      </c>
      <c r="G116" s="207" t="s">
        <v>190</v>
      </c>
      <c r="H116" s="208">
        <v>130.40299999999999</v>
      </c>
      <c r="I116" s="209"/>
      <c r="J116" s="210">
        <f>ROUND(I116*H116,2)</f>
        <v>0</v>
      </c>
      <c r="K116" s="206" t="s">
        <v>237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138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666</v>
      </c>
    </row>
    <row r="117" s="11" customFormat="1">
      <c r="B117" s="216"/>
      <c r="C117" s="217"/>
      <c r="D117" s="218" t="s">
        <v>140</v>
      </c>
      <c r="E117" s="219" t="s">
        <v>1</v>
      </c>
      <c r="F117" s="220" t="s">
        <v>802</v>
      </c>
      <c r="G117" s="217"/>
      <c r="H117" s="221">
        <v>130.40299999999999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1" t="s">
        <v>78</v>
      </c>
      <c r="AW117" s="11" t="s">
        <v>31</v>
      </c>
      <c r="AX117" s="11" t="s">
        <v>76</v>
      </c>
      <c r="AY117" s="227" t="s">
        <v>131</v>
      </c>
    </row>
    <row r="118" s="1" customFormat="1" ht="33.75" customHeight="1">
      <c r="B118" s="36"/>
      <c r="C118" s="204" t="s">
        <v>628</v>
      </c>
      <c r="D118" s="204" t="s">
        <v>134</v>
      </c>
      <c r="E118" s="205" t="s">
        <v>246</v>
      </c>
      <c r="F118" s="206" t="s">
        <v>247</v>
      </c>
      <c r="G118" s="207" t="s">
        <v>190</v>
      </c>
      <c r="H118" s="208">
        <v>9.0069999999999997</v>
      </c>
      <c r="I118" s="209"/>
      <c r="J118" s="210">
        <f>ROUND(I118*H118,2)</f>
        <v>0</v>
      </c>
      <c r="K118" s="206" t="s">
        <v>151</v>
      </c>
      <c r="L118" s="41"/>
      <c r="M118" s="211" t="s">
        <v>1</v>
      </c>
      <c r="N118" s="212" t="s">
        <v>39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134</v>
      </c>
      <c r="AU118" s="15" t="s">
        <v>78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76</v>
      </c>
      <c r="BK118" s="215">
        <f>ROUND(I118*H118,2)</f>
        <v>0</v>
      </c>
      <c r="BL118" s="15" t="s">
        <v>138</v>
      </c>
      <c r="BM118" s="15" t="s">
        <v>803</v>
      </c>
    </row>
    <row r="119" s="11" customFormat="1">
      <c r="B119" s="216"/>
      <c r="C119" s="217"/>
      <c r="D119" s="218" t="s">
        <v>140</v>
      </c>
      <c r="E119" s="219" t="s">
        <v>1</v>
      </c>
      <c r="F119" s="220" t="s">
        <v>804</v>
      </c>
      <c r="G119" s="217"/>
      <c r="H119" s="221">
        <v>9.0069999999999997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1" t="s">
        <v>78</v>
      </c>
      <c r="AW119" s="11" t="s">
        <v>31</v>
      </c>
      <c r="AX119" s="11" t="s">
        <v>76</v>
      </c>
      <c r="AY119" s="227" t="s">
        <v>131</v>
      </c>
    </row>
    <row r="120" s="1" customFormat="1" ht="22.5" customHeight="1">
      <c r="B120" s="36"/>
      <c r="C120" s="204" t="s">
        <v>255</v>
      </c>
      <c r="D120" s="204" t="s">
        <v>134</v>
      </c>
      <c r="E120" s="205" t="s">
        <v>251</v>
      </c>
      <c r="F120" s="206" t="s">
        <v>805</v>
      </c>
      <c r="G120" s="207" t="s">
        <v>190</v>
      </c>
      <c r="H120" s="208">
        <v>0.60999999999999999</v>
      </c>
      <c r="I120" s="209"/>
      <c r="J120" s="210">
        <f>ROUND(I120*H120,2)</f>
        <v>0</v>
      </c>
      <c r="K120" s="206" t="s">
        <v>174</v>
      </c>
      <c r="L120" s="41"/>
      <c r="M120" s="211" t="s">
        <v>1</v>
      </c>
      <c r="N120" s="212" t="s">
        <v>39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138</v>
      </c>
      <c r="AT120" s="15" t="s">
        <v>134</v>
      </c>
      <c r="AU120" s="15" t="s">
        <v>78</v>
      </c>
      <c r="AY120" s="15" t="s">
        <v>131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76</v>
      </c>
      <c r="BK120" s="215">
        <f>ROUND(I120*H120,2)</f>
        <v>0</v>
      </c>
      <c r="BL120" s="15" t="s">
        <v>138</v>
      </c>
      <c r="BM120" s="15" t="s">
        <v>806</v>
      </c>
    </row>
    <row r="121" s="11" customFormat="1">
      <c r="B121" s="216"/>
      <c r="C121" s="217"/>
      <c r="D121" s="218" t="s">
        <v>140</v>
      </c>
      <c r="E121" s="219" t="s">
        <v>1</v>
      </c>
      <c r="F121" s="220" t="s">
        <v>807</v>
      </c>
      <c r="G121" s="217"/>
      <c r="H121" s="221">
        <v>0.60999999999999999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1" t="s">
        <v>78</v>
      </c>
      <c r="AW121" s="11" t="s">
        <v>31</v>
      </c>
      <c r="AX121" s="11" t="s">
        <v>76</v>
      </c>
      <c r="AY121" s="227" t="s">
        <v>131</v>
      </c>
    </row>
    <row r="122" s="1" customFormat="1" ht="16.5" customHeight="1">
      <c r="B122" s="36"/>
      <c r="C122" s="204" t="s">
        <v>265</v>
      </c>
      <c r="D122" s="204" t="s">
        <v>134</v>
      </c>
      <c r="E122" s="205" t="s">
        <v>256</v>
      </c>
      <c r="F122" s="206" t="s">
        <v>257</v>
      </c>
      <c r="G122" s="207" t="s">
        <v>190</v>
      </c>
      <c r="H122" s="208">
        <v>10.831</v>
      </c>
      <c r="I122" s="209"/>
      <c r="J122" s="210">
        <f>ROUND(I122*H122,2)</f>
        <v>0</v>
      </c>
      <c r="K122" s="206" t="s">
        <v>174</v>
      </c>
      <c r="L122" s="41"/>
      <c r="M122" s="211" t="s">
        <v>1</v>
      </c>
      <c r="N122" s="212" t="s">
        <v>39</v>
      </c>
      <c r="O122" s="7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15" t="s">
        <v>138</v>
      </c>
      <c r="AT122" s="15" t="s">
        <v>134</v>
      </c>
      <c r="AU122" s="15" t="s">
        <v>78</v>
      </c>
      <c r="AY122" s="15" t="s">
        <v>131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76</v>
      </c>
      <c r="BK122" s="215">
        <f>ROUND(I122*H122,2)</f>
        <v>0</v>
      </c>
      <c r="BL122" s="15" t="s">
        <v>138</v>
      </c>
      <c r="BM122" s="15" t="s">
        <v>258</v>
      </c>
    </row>
    <row r="123" s="11" customFormat="1">
      <c r="B123" s="216"/>
      <c r="C123" s="217"/>
      <c r="D123" s="218" t="s">
        <v>140</v>
      </c>
      <c r="E123" s="219" t="s">
        <v>1</v>
      </c>
      <c r="F123" s="220" t="s">
        <v>808</v>
      </c>
      <c r="G123" s="217"/>
      <c r="H123" s="221">
        <v>10.831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78</v>
      </c>
      <c r="AV123" s="11" t="s">
        <v>78</v>
      </c>
      <c r="AW123" s="11" t="s">
        <v>31</v>
      </c>
      <c r="AX123" s="11" t="s">
        <v>76</v>
      </c>
      <c r="AY123" s="227" t="s">
        <v>131</v>
      </c>
    </row>
    <row r="124" s="1" customFormat="1" ht="16.5" customHeight="1">
      <c r="B124" s="36"/>
      <c r="C124" s="204" t="s">
        <v>668</v>
      </c>
      <c r="D124" s="204" t="s">
        <v>134</v>
      </c>
      <c r="E124" s="205" t="s">
        <v>260</v>
      </c>
      <c r="F124" s="206" t="s">
        <v>261</v>
      </c>
      <c r="G124" s="207" t="s">
        <v>262</v>
      </c>
      <c r="H124" s="208">
        <v>16.247</v>
      </c>
      <c r="I124" s="209"/>
      <c r="J124" s="210">
        <f>ROUND(I124*H124,2)</f>
        <v>0</v>
      </c>
      <c r="K124" s="206" t="s">
        <v>237</v>
      </c>
      <c r="L124" s="41"/>
      <c r="M124" s="211" t="s">
        <v>1</v>
      </c>
      <c r="N124" s="212" t="s">
        <v>39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138</v>
      </c>
      <c r="AT124" s="15" t="s">
        <v>134</v>
      </c>
      <c r="AU124" s="15" t="s">
        <v>78</v>
      </c>
      <c r="AY124" s="15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76</v>
      </c>
      <c r="BK124" s="215">
        <f>ROUND(I124*H124,2)</f>
        <v>0</v>
      </c>
      <c r="BL124" s="15" t="s">
        <v>138</v>
      </c>
      <c r="BM124" s="15" t="s">
        <v>669</v>
      </c>
    </row>
    <row r="125" s="11" customFormat="1">
      <c r="B125" s="216"/>
      <c r="C125" s="217"/>
      <c r="D125" s="218" t="s">
        <v>140</v>
      </c>
      <c r="E125" s="219" t="s">
        <v>1</v>
      </c>
      <c r="F125" s="220" t="s">
        <v>809</v>
      </c>
      <c r="G125" s="217"/>
      <c r="H125" s="221">
        <v>16.247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1" t="s">
        <v>78</v>
      </c>
      <c r="AW125" s="11" t="s">
        <v>31</v>
      </c>
      <c r="AX125" s="11" t="s">
        <v>76</v>
      </c>
      <c r="AY125" s="227" t="s">
        <v>131</v>
      </c>
    </row>
    <row r="126" s="1" customFormat="1" ht="22.5" customHeight="1">
      <c r="B126" s="36"/>
      <c r="C126" s="204" t="s">
        <v>8</v>
      </c>
      <c r="D126" s="204" t="s">
        <v>134</v>
      </c>
      <c r="E126" s="205" t="s">
        <v>266</v>
      </c>
      <c r="F126" s="206" t="s">
        <v>267</v>
      </c>
      <c r="G126" s="207" t="s">
        <v>190</v>
      </c>
      <c r="H126" s="208">
        <v>2.294</v>
      </c>
      <c r="I126" s="209"/>
      <c r="J126" s="210">
        <f>ROUND(I126*H126,2)</f>
        <v>0</v>
      </c>
      <c r="K126" s="206" t="s">
        <v>174</v>
      </c>
      <c r="L126" s="41"/>
      <c r="M126" s="211" t="s">
        <v>1</v>
      </c>
      <c r="N126" s="212" t="s">
        <v>39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138</v>
      </c>
      <c r="AT126" s="15" t="s">
        <v>134</v>
      </c>
      <c r="AU126" s="15" t="s">
        <v>78</v>
      </c>
      <c r="AY126" s="15" t="s">
        <v>131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76</v>
      </c>
      <c r="BK126" s="215">
        <f>ROUND(I126*H126,2)</f>
        <v>0</v>
      </c>
      <c r="BL126" s="15" t="s">
        <v>138</v>
      </c>
      <c r="BM126" s="15" t="s">
        <v>268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810</v>
      </c>
      <c r="G127" s="217"/>
      <c r="H127" s="221">
        <v>1.6000000000000001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68</v>
      </c>
      <c r="AY127" s="227" t="s">
        <v>131</v>
      </c>
    </row>
    <row r="128" s="11" customFormat="1">
      <c r="B128" s="216"/>
      <c r="C128" s="217"/>
      <c r="D128" s="218" t="s">
        <v>140</v>
      </c>
      <c r="E128" s="219" t="s">
        <v>1</v>
      </c>
      <c r="F128" s="220" t="s">
        <v>811</v>
      </c>
      <c r="G128" s="217"/>
      <c r="H128" s="221">
        <v>0.69399999999999995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140</v>
      </c>
      <c r="AU128" s="227" t="s">
        <v>78</v>
      </c>
      <c r="AV128" s="11" t="s">
        <v>78</v>
      </c>
      <c r="AW128" s="11" t="s">
        <v>31</v>
      </c>
      <c r="AX128" s="11" t="s">
        <v>68</v>
      </c>
      <c r="AY128" s="227" t="s">
        <v>131</v>
      </c>
    </row>
    <row r="129" s="12" customFormat="1">
      <c r="B129" s="238"/>
      <c r="C129" s="239"/>
      <c r="D129" s="218" t="s">
        <v>140</v>
      </c>
      <c r="E129" s="240" t="s">
        <v>1</v>
      </c>
      <c r="F129" s="241" t="s">
        <v>210</v>
      </c>
      <c r="G129" s="239"/>
      <c r="H129" s="242">
        <v>2.294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140</v>
      </c>
      <c r="AU129" s="248" t="s">
        <v>78</v>
      </c>
      <c r="AV129" s="12" t="s">
        <v>138</v>
      </c>
      <c r="AW129" s="12" t="s">
        <v>31</v>
      </c>
      <c r="AX129" s="12" t="s">
        <v>76</v>
      </c>
      <c r="AY129" s="248" t="s">
        <v>131</v>
      </c>
    </row>
    <row r="130" s="1" customFormat="1" ht="16.5" customHeight="1">
      <c r="B130" s="36"/>
      <c r="C130" s="204" t="s">
        <v>286</v>
      </c>
      <c r="D130" s="204" t="s">
        <v>134</v>
      </c>
      <c r="E130" s="205" t="s">
        <v>287</v>
      </c>
      <c r="F130" s="206" t="s">
        <v>288</v>
      </c>
      <c r="G130" s="207" t="s">
        <v>150</v>
      </c>
      <c r="H130" s="208">
        <v>23.5</v>
      </c>
      <c r="I130" s="209"/>
      <c r="J130" s="210">
        <f>ROUND(I130*H130,2)</f>
        <v>0</v>
      </c>
      <c r="K130" s="206" t="s">
        <v>174</v>
      </c>
      <c r="L130" s="41"/>
      <c r="M130" s="211" t="s">
        <v>1</v>
      </c>
      <c r="N130" s="212" t="s">
        <v>39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138</v>
      </c>
      <c r="AT130" s="15" t="s">
        <v>134</v>
      </c>
      <c r="AU130" s="15" t="s">
        <v>78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76</v>
      </c>
      <c r="BK130" s="215">
        <f>ROUND(I130*H130,2)</f>
        <v>0</v>
      </c>
      <c r="BL130" s="15" t="s">
        <v>138</v>
      </c>
      <c r="BM130" s="15" t="s">
        <v>671</v>
      </c>
    </row>
    <row r="131" s="1" customFormat="1" ht="22.5" customHeight="1">
      <c r="B131" s="36"/>
      <c r="C131" s="204" t="s">
        <v>291</v>
      </c>
      <c r="D131" s="204" t="s">
        <v>134</v>
      </c>
      <c r="E131" s="205" t="s">
        <v>292</v>
      </c>
      <c r="F131" s="206" t="s">
        <v>293</v>
      </c>
      <c r="G131" s="207" t="s">
        <v>150</v>
      </c>
      <c r="H131" s="208">
        <v>23.5</v>
      </c>
      <c r="I131" s="209"/>
      <c r="J131" s="210">
        <f>ROUND(I131*H131,2)</f>
        <v>0</v>
      </c>
      <c r="K131" s="206" t="s">
        <v>174</v>
      </c>
      <c r="L131" s="41"/>
      <c r="M131" s="211" t="s">
        <v>1</v>
      </c>
      <c r="N131" s="212" t="s">
        <v>39</v>
      </c>
      <c r="O131" s="7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5" t="s">
        <v>138</v>
      </c>
      <c r="AT131" s="15" t="s">
        <v>134</v>
      </c>
      <c r="AU131" s="15" t="s">
        <v>78</v>
      </c>
      <c r="AY131" s="15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76</v>
      </c>
      <c r="BK131" s="215">
        <f>ROUND(I131*H131,2)</f>
        <v>0</v>
      </c>
      <c r="BL131" s="15" t="s">
        <v>138</v>
      </c>
      <c r="BM131" s="15" t="s">
        <v>294</v>
      </c>
    </row>
    <row r="132" s="1" customFormat="1" ht="16.5" customHeight="1">
      <c r="B132" s="36"/>
      <c r="C132" s="228" t="s">
        <v>295</v>
      </c>
      <c r="D132" s="228" t="s">
        <v>193</v>
      </c>
      <c r="E132" s="229" t="s">
        <v>296</v>
      </c>
      <c r="F132" s="230" t="s">
        <v>297</v>
      </c>
      <c r="G132" s="231" t="s">
        <v>298</v>
      </c>
      <c r="H132" s="232">
        <v>0.70499999999999996</v>
      </c>
      <c r="I132" s="233"/>
      <c r="J132" s="234">
        <f>ROUND(I132*H132,2)</f>
        <v>0</v>
      </c>
      <c r="K132" s="230" t="s">
        <v>174</v>
      </c>
      <c r="L132" s="235"/>
      <c r="M132" s="236" t="s">
        <v>1</v>
      </c>
      <c r="N132" s="237" t="s">
        <v>39</v>
      </c>
      <c r="O132" s="77"/>
      <c r="P132" s="213">
        <f>O132*H132</f>
        <v>0</v>
      </c>
      <c r="Q132" s="213">
        <v>0.001</v>
      </c>
      <c r="R132" s="213">
        <f>Q132*H132</f>
        <v>0.00070500000000000001</v>
      </c>
      <c r="S132" s="213">
        <v>0</v>
      </c>
      <c r="T132" s="214">
        <f>S132*H132</f>
        <v>0</v>
      </c>
      <c r="AR132" s="15" t="s">
        <v>187</v>
      </c>
      <c r="AT132" s="15" t="s">
        <v>193</v>
      </c>
      <c r="AU132" s="15" t="s">
        <v>78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76</v>
      </c>
      <c r="BK132" s="215">
        <f>ROUND(I132*H132,2)</f>
        <v>0</v>
      </c>
      <c r="BL132" s="15" t="s">
        <v>138</v>
      </c>
      <c r="BM132" s="15" t="s">
        <v>299</v>
      </c>
    </row>
    <row r="133" s="11" customFormat="1">
      <c r="B133" s="216"/>
      <c r="C133" s="217"/>
      <c r="D133" s="218" t="s">
        <v>140</v>
      </c>
      <c r="E133" s="219" t="s">
        <v>1</v>
      </c>
      <c r="F133" s="220" t="s">
        <v>812</v>
      </c>
      <c r="G133" s="217"/>
      <c r="H133" s="221">
        <v>0.70499999999999996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1" t="s">
        <v>78</v>
      </c>
      <c r="AW133" s="11" t="s">
        <v>31</v>
      </c>
      <c r="AX133" s="11" t="s">
        <v>76</v>
      </c>
      <c r="AY133" s="227" t="s">
        <v>131</v>
      </c>
    </row>
    <row r="134" s="1" customFormat="1" ht="16.5" customHeight="1">
      <c r="B134" s="36"/>
      <c r="C134" s="204" t="s">
        <v>301</v>
      </c>
      <c r="D134" s="204" t="s">
        <v>134</v>
      </c>
      <c r="E134" s="205" t="s">
        <v>302</v>
      </c>
      <c r="F134" s="206" t="s">
        <v>303</v>
      </c>
      <c r="G134" s="207" t="s">
        <v>150</v>
      </c>
      <c r="H134" s="208">
        <v>18.129999999999999</v>
      </c>
      <c r="I134" s="209"/>
      <c r="J134" s="210">
        <f>ROUND(I134*H134,2)</f>
        <v>0</v>
      </c>
      <c r="K134" s="206" t="s">
        <v>174</v>
      </c>
      <c r="L134" s="41"/>
      <c r="M134" s="211" t="s">
        <v>1</v>
      </c>
      <c r="N134" s="212" t="s">
        <v>39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138</v>
      </c>
      <c r="AT134" s="15" t="s">
        <v>134</v>
      </c>
      <c r="AU134" s="15" t="s">
        <v>78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76</v>
      </c>
      <c r="BK134" s="215">
        <f>ROUND(I134*H134,2)</f>
        <v>0</v>
      </c>
      <c r="BL134" s="15" t="s">
        <v>138</v>
      </c>
      <c r="BM134" s="15" t="s">
        <v>304</v>
      </c>
    </row>
    <row r="135" s="11" customFormat="1">
      <c r="B135" s="216"/>
      <c r="C135" s="217"/>
      <c r="D135" s="218" t="s">
        <v>140</v>
      </c>
      <c r="E135" s="219" t="s">
        <v>1</v>
      </c>
      <c r="F135" s="220" t="s">
        <v>813</v>
      </c>
      <c r="G135" s="217"/>
      <c r="H135" s="221">
        <v>18.129999999999999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1" t="s">
        <v>78</v>
      </c>
      <c r="AW135" s="11" t="s">
        <v>31</v>
      </c>
      <c r="AX135" s="11" t="s">
        <v>76</v>
      </c>
      <c r="AY135" s="227" t="s">
        <v>131</v>
      </c>
    </row>
    <row r="136" s="1" customFormat="1" ht="16.5" customHeight="1">
      <c r="B136" s="36"/>
      <c r="C136" s="204" t="s">
        <v>306</v>
      </c>
      <c r="D136" s="204" t="s">
        <v>134</v>
      </c>
      <c r="E136" s="205" t="s">
        <v>307</v>
      </c>
      <c r="F136" s="206" t="s">
        <v>308</v>
      </c>
      <c r="G136" s="207" t="s">
        <v>150</v>
      </c>
      <c r="H136" s="208">
        <v>107.402</v>
      </c>
      <c r="I136" s="209"/>
      <c r="J136" s="210">
        <f>ROUND(I136*H136,2)</f>
        <v>0</v>
      </c>
      <c r="K136" s="206" t="s">
        <v>174</v>
      </c>
      <c r="L136" s="41"/>
      <c r="M136" s="211" t="s">
        <v>1</v>
      </c>
      <c r="N136" s="212" t="s">
        <v>39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138</v>
      </c>
      <c r="AT136" s="15" t="s">
        <v>134</v>
      </c>
      <c r="AU136" s="15" t="s">
        <v>78</v>
      </c>
      <c r="AY136" s="15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76</v>
      </c>
      <c r="BK136" s="215">
        <f>ROUND(I136*H136,2)</f>
        <v>0</v>
      </c>
      <c r="BL136" s="15" t="s">
        <v>138</v>
      </c>
      <c r="BM136" s="15" t="s">
        <v>309</v>
      </c>
    </row>
    <row r="137" s="11" customFormat="1">
      <c r="B137" s="216"/>
      <c r="C137" s="217"/>
      <c r="D137" s="218" t="s">
        <v>140</v>
      </c>
      <c r="E137" s="219" t="s">
        <v>1</v>
      </c>
      <c r="F137" s="220" t="s">
        <v>814</v>
      </c>
      <c r="G137" s="217"/>
      <c r="H137" s="221">
        <v>107.402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1" t="s">
        <v>78</v>
      </c>
      <c r="AW137" s="11" t="s">
        <v>31</v>
      </c>
      <c r="AX137" s="11" t="s">
        <v>76</v>
      </c>
      <c r="AY137" s="227" t="s">
        <v>131</v>
      </c>
    </row>
    <row r="138" s="1" customFormat="1" ht="16.5" customHeight="1">
      <c r="B138" s="36"/>
      <c r="C138" s="204" t="s">
        <v>7</v>
      </c>
      <c r="D138" s="204" t="s">
        <v>134</v>
      </c>
      <c r="E138" s="205" t="s">
        <v>315</v>
      </c>
      <c r="F138" s="206" t="s">
        <v>316</v>
      </c>
      <c r="G138" s="207" t="s">
        <v>150</v>
      </c>
      <c r="H138" s="208">
        <v>23.5</v>
      </c>
      <c r="I138" s="209"/>
      <c r="J138" s="210">
        <f>ROUND(I138*H138,2)</f>
        <v>0</v>
      </c>
      <c r="K138" s="206" t="s">
        <v>174</v>
      </c>
      <c r="L138" s="41"/>
      <c r="M138" s="211" t="s">
        <v>1</v>
      </c>
      <c r="N138" s="212" t="s">
        <v>39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138</v>
      </c>
      <c r="AT138" s="15" t="s">
        <v>134</v>
      </c>
      <c r="AU138" s="15" t="s">
        <v>78</v>
      </c>
      <c r="AY138" s="15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76</v>
      </c>
      <c r="BK138" s="215">
        <f>ROUND(I138*H138,2)</f>
        <v>0</v>
      </c>
      <c r="BL138" s="15" t="s">
        <v>138</v>
      </c>
      <c r="BM138" s="15" t="s">
        <v>317</v>
      </c>
    </row>
    <row r="139" s="1" customFormat="1" ht="16.5" customHeight="1">
      <c r="B139" s="36"/>
      <c r="C139" s="204" t="s">
        <v>322</v>
      </c>
      <c r="D139" s="204" t="s">
        <v>134</v>
      </c>
      <c r="E139" s="205" t="s">
        <v>323</v>
      </c>
      <c r="F139" s="206" t="s">
        <v>324</v>
      </c>
      <c r="G139" s="207" t="s">
        <v>150</v>
      </c>
      <c r="H139" s="208">
        <v>23.5</v>
      </c>
      <c r="I139" s="209"/>
      <c r="J139" s="210">
        <f>ROUND(I139*H139,2)</f>
        <v>0</v>
      </c>
      <c r="K139" s="206" t="s">
        <v>174</v>
      </c>
      <c r="L139" s="41"/>
      <c r="M139" s="211" t="s">
        <v>1</v>
      </c>
      <c r="N139" s="212" t="s">
        <v>39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138</v>
      </c>
      <c r="AT139" s="15" t="s">
        <v>134</v>
      </c>
      <c r="AU139" s="15" t="s">
        <v>78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76</v>
      </c>
      <c r="BK139" s="215">
        <f>ROUND(I139*H139,2)</f>
        <v>0</v>
      </c>
      <c r="BL139" s="15" t="s">
        <v>138</v>
      </c>
      <c r="BM139" s="15" t="s">
        <v>325</v>
      </c>
    </row>
    <row r="140" s="1" customFormat="1" ht="16.5" customHeight="1">
      <c r="B140" s="36"/>
      <c r="C140" s="204" t="s">
        <v>326</v>
      </c>
      <c r="D140" s="204" t="s">
        <v>134</v>
      </c>
      <c r="E140" s="205" t="s">
        <v>327</v>
      </c>
      <c r="F140" s="206" t="s">
        <v>328</v>
      </c>
      <c r="G140" s="207" t="s">
        <v>150</v>
      </c>
      <c r="H140" s="208">
        <v>23.5</v>
      </c>
      <c r="I140" s="209"/>
      <c r="J140" s="210">
        <f>ROUND(I140*H140,2)</f>
        <v>0</v>
      </c>
      <c r="K140" s="206" t="s">
        <v>174</v>
      </c>
      <c r="L140" s="41"/>
      <c r="M140" s="211" t="s">
        <v>1</v>
      </c>
      <c r="N140" s="212" t="s">
        <v>39</v>
      </c>
      <c r="O140" s="7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15" t="s">
        <v>138</v>
      </c>
      <c r="AT140" s="15" t="s">
        <v>134</v>
      </c>
      <c r="AU140" s="15" t="s">
        <v>78</v>
      </c>
      <c r="AY140" s="15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76</v>
      </c>
      <c r="BK140" s="215">
        <f>ROUND(I140*H140,2)</f>
        <v>0</v>
      </c>
      <c r="BL140" s="15" t="s">
        <v>138</v>
      </c>
      <c r="BM140" s="15" t="s">
        <v>329</v>
      </c>
    </row>
    <row r="141" s="1" customFormat="1" ht="16.5" customHeight="1">
      <c r="B141" s="36"/>
      <c r="C141" s="204" t="s">
        <v>330</v>
      </c>
      <c r="D141" s="204" t="s">
        <v>134</v>
      </c>
      <c r="E141" s="205" t="s">
        <v>331</v>
      </c>
      <c r="F141" s="206" t="s">
        <v>332</v>
      </c>
      <c r="G141" s="207" t="s">
        <v>150</v>
      </c>
      <c r="H141" s="208">
        <v>23.5</v>
      </c>
      <c r="I141" s="209"/>
      <c r="J141" s="210">
        <f>ROUND(I141*H141,2)</f>
        <v>0</v>
      </c>
      <c r="K141" s="206" t="s">
        <v>174</v>
      </c>
      <c r="L141" s="41"/>
      <c r="M141" s="211" t="s">
        <v>1</v>
      </c>
      <c r="N141" s="212" t="s">
        <v>39</v>
      </c>
      <c r="O141" s="7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5" t="s">
        <v>138</v>
      </c>
      <c r="AT141" s="15" t="s">
        <v>134</v>
      </c>
      <c r="AU141" s="15" t="s">
        <v>78</v>
      </c>
      <c r="AY141" s="15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76</v>
      </c>
      <c r="BK141" s="215">
        <f>ROUND(I141*H141,2)</f>
        <v>0</v>
      </c>
      <c r="BL141" s="15" t="s">
        <v>138</v>
      </c>
      <c r="BM141" s="15" t="s">
        <v>333</v>
      </c>
    </row>
    <row r="142" s="1" customFormat="1" ht="22.5" customHeight="1">
      <c r="B142" s="36"/>
      <c r="C142" s="204" t="s">
        <v>355</v>
      </c>
      <c r="D142" s="204" t="s">
        <v>134</v>
      </c>
      <c r="E142" s="205" t="s">
        <v>356</v>
      </c>
      <c r="F142" s="206" t="s">
        <v>357</v>
      </c>
      <c r="G142" s="207" t="s">
        <v>150</v>
      </c>
      <c r="H142" s="208">
        <v>23.5</v>
      </c>
      <c r="I142" s="209"/>
      <c r="J142" s="210">
        <f>ROUND(I142*H142,2)</f>
        <v>0</v>
      </c>
      <c r="K142" s="206" t="s">
        <v>174</v>
      </c>
      <c r="L142" s="41"/>
      <c r="M142" s="211" t="s">
        <v>1</v>
      </c>
      <c r="N142" s="212" t="s">
        <v>39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138</v>
      </c>
      <c r="AT142" s="15" t="s">
        <v>134</v>
      </c>
      <c r="AU142" s="15" t="s">
        <v>78</v>
      </c>
      <c r="AY142" s="15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76</v>
      </c>
      <c r="BK142" s="215">
        <f>ROUND(I142*H142,2)</f>
        <v>0</v>
      </c>
      <c r="BL142" s="15" t="s">
        <v>138</v>
      </c>
      <c r="BM142" s="15" t="s">
        <v>358</v>
      </c>
    </row>
    <row r="143" s="1" customFormat="1" ht="16.5" customHeight="1">
      <c r="B143" s="36"/>
      <c r="C143" s="204" t="s">
        <v>363</v>
      </c>
      <c r="D143" s="204" t="s">
        <v>134</v>
      </c>
      <c r="E143" s="205" t="s">
        <v>364</v>
      </c>
      <c r="F143" s="206" t="s">
        <v>365</v>
      </c>
      <c r="G143" s="207" t="s">
        <v>190</v>
      </c>
      <c r="H143" s="208">
        <v>0.46999999999999997</v>
      </c>
      <c r="I143" s="209"/>
      <c r="J143" s="210">
        <f>ROUND(I143*H143,2)</f>
        <v>0</v>
      </c>
      <c r="K143" s="206" t="s">
        <v>174</v>
      </c>
      <c r="L143" s="41"/>
      <c r="M143" s="211" t="s">
        <v>1</v>
      </c>
      <c r="N143" s="212" t="s">
        <v>39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138</v>
      </c>
      <c r="AT143" s="15" t="s">
        <v>134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138</v>
      </c>
      <c r="BM143" s="15" t="s">
        <v>366</v>
      </c>
    </row>
    <row r="144" s="11" customFormat="1">
      <c r="B144" s="216"/>
      <c r="C144" s="217"/>
      <c r="D144" s="218" t="s">
        <v>140</v>
      </c>
      <c r="E144" s="219" t="s">
        <v>1</v>
      </c>
      <c r="F144" s="220" t="s">
        <v>815</v>
      </c>
      <c r="G144" s="217"/>
      <c r="H144" s="221">
        <v>0.46999999999999997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1" t="s">
        <v>78</v>
      </c>
      <c r="AW144" s="11" t="s">
        <v>31</v>
      </c>
      <c r="AX144" s="11" t="s">
        <v>76</v>
      </c>
      <c r="AY144" s="227" t="s">
        <v>131</v>
      </c>
    </row>
    <row r="145" s="10" customFormat="1" ht="22.8" customHeight="1">
      <c r="B145" s="188"/>
      <c r="C145" s="189"/>
      <c r="D145" s="190" t="s">
        <v>67</v>
      </c>
      <c r="E145" s="202" t="s">
        <v>138</v>
      </c>
      <c r="F145" s="202" t="s">
        <v>368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SUM(P146:P148)</f>
        <v>0</v>
      </c>
      <c r="Q145" s="196"/>
      <c r="R145" s="197">
        <f>SUM(R146:R148)</f>
        <v>0.0066</v>
      </c>
      <c r="S145" s="196"/>
      <c r="T145" s="198">
        <f>SUM(T146:T148)</f>
        <v>0</v>
      </c>
      <c r="AR145" s="199" t="s">
        <v>76</v>
      </c>
      <c r="AT145" s="200" t="s">
        <v>67</v>
      </c>
      <c r="AU145" s="200" t="s">
        <v>76</v>
      </c>
      <c r="AY145" s="199" t="s">
        <v>131</v>
      </c>
      <c r="BK145" s="201">
        <f>SUM(BK146:BK148)</f>
        <v>0</v>
      </c>
    </row>
    <row r="146" s="1" customFormat="1" ht="16.5" customHeight="1">
      <c r="B146" s="36"/>
      <c r="C146" s="204" t="s">
        <v>623</v>
      </c>
      <c r="D146" s="204" t="s">
        <v>134</v>
      </c>
      <c r="E146" s="205" t="s">
        <v>816</v>
      </c>
      <c r="F146" s="206" t="s">
        <v>817</v>
      </c>
      <c r="G146" s="207" t="s">
        <v>190</v>
      </c>
      <c r="H146" s="208">
        <v>0.72999999999999998</v>
      </c>
      <c r="I146" s="209"/>
      <c r="J146" s="210">
        <f>ROUND(I146*H146,2)</f>
        <v>0</v>
      </c>
      <c r="K146" s="206" t="s">
        <v>151</v>
      </c>
      <c r="L146" s="41"/>
      <c r="M146" s="211" t="s">
        <v>1</v>
      </c>
      <c r="N146" s="212" t="s">
        <v>39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15" t="s">
        <v>138</v>
      </c>
      <c r="AT146" s="15" t="s">
        <v>134</v>
      </c>
      <c r="AU146" s="15" t="s">
        <v>78</v>
      </c>
      <c r="AY146" s="15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76</v>
      </c>
      <c r="BK146" s="215">
        <f>ROUND(I146*H146,2)</f>
        <v>0</v>
      </c>
      <c r="BL146" s="15" t="s">
        <v>138</v>
      </c>
      <c r="BM146" s="15" t="s">
        <v>818</v>
      </c>
    </row>
    <row r="147" s="11" customFormat="1">
      <c r="B147" s="216"/>
      <c r="C147" s="217"/>
      <c r="D147" s="218" t="s">
        <v>140</v>
      </c>
      <c r="E147" s="219" t="s">
        <v>1</v>
      </c>
      <c r="F147" s="220" t="s">
        <v>819</v>
      </c>
      <c r="G147" s="217"/>
      <c r="H147" s="221">
        <v>0.72999999999999998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1" t="s">
        <v>78</v>
      </c>
      <c r="AW147" s="11" t="s">
        <v>31</v>
      </c>
      <c r="AX147" s="11" t="s">
        <v>76</v>
      </c>
      <c r="AY147" s="227" t="s">
        <v>131</v>
      </c>
    </row>
    <row r="148" s="1" customFormat="1" ht="16.5" customHeight="1">
      <c r="B148" s="36"/>
      <c r="C148" s="204" t="s">
        <v>512</v>
      </c>
      <c r="D148" s="204" t="s">
        <v>134</v>
      </c>
      <c r="E148" s="205" t="s">
        <v>376</v>
      </c>
      <c r="F148" s="206" t="s">
        <v>377</v>
      </c>
      <c r="G148" s="207" t="s">
        <v>196</v>
      </c>
      <c r="H148" s="208">
        <v>1</v>
      </c>
      <c r="I148" s="209"/>
      <c r="J148" s="210">
        <f>ROUND(I148*H148,2)</f>
        <v>0</v>
      </c>
      <c r="K148" s="206" t="s">
        <v>151</v>
      </c>
      <c r="L148" s="41"/>
      <c r="M148" s="211" t="s">
        <v>1</v>
      </c>
      <c r="N148" s="212" t="s">
        <v>39</v>
      </c>
      <c r="O148" s="77"/>
      <c r="P148" s="213">
        <f>O148*H148</f>
        <v>0</v>
      </c>
      <c r="Q148" s="213">
        <v>0.0066</v>
      </c>
      <c r="R148" s="213">
        <f>Q148*H148</f>
        <v>0.0066</v>
      </c>
      <c r="S148" s="213">
        <v>0</v>
      </c>
      <c r="T148" s="214">
        <f>S148*H148</f>
        <v>0</v>
      </c>
      <c r="AR148" s="15" t="s">
        <v>138</v>
      </c>
      <c r="AT148" s="15" t="s">
        <v>134</v>
      </c>
      <c r="AU148" s="15" t="s">
        <v>78</v>
      </c>
      <c r="AY148" s="15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76</v>
      </c>
      <c r="BK148" s="215">
        <f>ROUND(I148*H148,2)</f>
        <v>0</v>
      </c>
      <c r="BL148" s="15" t="s">
        <v>138</v>
      </c>
      <c r="BM148" s="15" t="s">
        <v>820</v>
      </c>
    </row>
    <row r="149" s="10" customFormat="1" ht="22.8" customHeight="1">
      <c r="B149" s="188"/>
      <c r="C149" s="189"/>
      <c r="D149" s="190" t="s">
        <v>67</v>
      </c>
      <c r="E149" s="202" t="s">
        <v>171</v>
      </c>
      <c r="F149" s="202" t="s">
        <v>379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SUM(P150:P175)</f>
        <v>0</v>
      </c>
      <c r="Q149" s="196"/>
      <c r="R149" s="197">
        <f>SUM(R150:R175)</f>
        <v>21.691849700000002</v>
      </c>
      <c r="S149" s="196"/>
      <c r="T149" s="198">
        <f>SUM(T150:T175)</f>
        <v>0</v>
      </c>
      <c r="AR149" s="199" t="s">
        <v>76</v>
      </c>
      <c r="AT149" s="200" t="s">
        <v>67</v>
      </c>
      <c r="AU149" s="200" t="s">
        <v>76</v>
      </c>
      <c r="AY149" s="199" t="s">
        <v>131</v>
      </c>
      <c r="BK149" s="201">
        <f>SUM(BK150:BK175)</f>
        <v>0</v>
      </c>
    </row>
    <row r="150" s="1" customFormat="1" ht="16.5" customHeight="1">
      <c r="B150" s="36"/>
      <c r="C150" s="204" t="s">
        <v>558</v>
      </c>
      <c r="D150" s="204" t="s">
        <v>134</v>
      </c>
      <c r="E150" s="205" t="s">
        <v>821</v>
      </c>
      <c r="F150" s="206" t="s">
        <v>822</v>
      </c>
      <c r="G150" s="207" t="s">
        <v>150</v>
      </c>
      <c r="H150" s="208">
        <v>8.9000000000000004</v>
      </c>
      <c r="I150" s="209"/>
      <c r="J150" s="210">
        <f>ROUND(I150*H150,2)</f>
        <v>0</v>
      </c>
      <c r="K150" s="206" t="s">
        <v>1</v>
      </c>
      <c r="L150" s="41"/>
      <c r="M150" s="211" t="s">
        <v>1</v>
      </c>
      <c r="N150" s="212" t="s">
        <v>39</v>
      </c>
      <c r="O150" s="77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15" t="s">
        <v>138</v>
      </c>
      <c r="AT150" s="15" t="s">
        <v>134</v>
      </c>
      <c r="AU150" s="15" t="s">
        <v>78</v>
      </c>
      <c r="AY150" s="15" t="s">
        <v>131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76</v>
      </c>
      <c r="BK150" s="215">
        <f>ROUND(I150*H150,2)</f>
        <v>0</v>
      </c>
      <c r="BL150" s="15" t="s">
        <v>138</v>
      </c>
      <c r="BM150" s="15" t="s">
        <v>823</v>
      </c>
    </row>
    <row r="151" s="11" customFormat="1">
      <c r="B151" s="216"/>
      <c r="C151" s="217"/>
      <c r="D151" s="218" t="s">
        <v>140</v>
      </c>
      <c r="E151" s="219" t="s">
        <v>1</v>
      </c>
      <c r="F151" s="220" t="s">
        <v>824</v>
      </c>
      <c r="G151" s="217"/>
      <c r="H151" s="221">
        <v>8.9000000000000004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1" t="s">
        <v>78</v>
      </c>
      <c r="AW151" s="11" t="s">
        <v>31</v>
      </c>
      <c r="AX151" s="11" t="s">
        <v>76</v>
      </c>
      <c r="AY151" s="227" t="s">
        <v>131</v>
      </c>
    </row>
    <row r="152" s="1" customFormat="1" ht="16.5" customHeight="1">
      <c r="B152" s="36"/>
      <c r="C152" s="204" t="s">
        <v>538</v>
      </c>
      <c r="D152" s="204" t="s">
        <v>134</v>
      </c>
      <c r="E152" s="205" t="s">
        <v>381</v>
      </c>
      <c r="F152" s="206" t="s">
        <v>382</v>
      </c>
      <c r="G152" s="207" t="s">
        <v>150</v>
      </c>
      <c r="H152" s="208">
        <v>13.880000000000001</v>
      </c>
      <c r="I152" s="209"/>
      <c r="J152" s="210">
        <f>ROUND(I152*H152,2)</f>
        <v>0</v>
      </c>
      <c r="K152" s="206" t="s">
        <v>237</v>
      </c>
      <c r="L152" s="41"/>
      <c r="M152" s="211" t="s">
        <v>1</v>
      </c>
      <c r="N152" s="212" t="s">
        <v>39</v>
      </c>
      <c r="O152" s="7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15" t="s">
        <v>138</v>
      </c>
      <c r="AT152" s="15" t="s">
        <v>134</v>
      </c>
      <c r="AU152" s="15" t="s">
        <v>78</v>
      </c>
      <c r="AY152" s="15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76</v>
      </c>
      <c r="BK152" s="215">
        <f>ROUND(I152*H152,2)</f>
        <v>0</v>
      </c>
      <c r="BL152" s="15" t="s">
        <v>138</v>
      </c>
      <c r="BM152" s="15" t="s">
        <v>825</v>
      </c>
    </row>
    <row r="153" s="11" customFormat="1">
      <c r="B153" s="216"/>
      <c r="C153" s="217"/>
      <c r="D153" s="218" t="s">
        <v>140</v>
      </c>
      <c r="E153" s="219" t="s">
        <v>1</v>
      </c>
      <c r="F153" s="220" t="s">
        <v>826</v>
      </c>
      <c r="G153" s="217"/>
      <c r="H153" s="221">
        <v>13.880000000000001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1" t="s">
        <v>78</v>
      </c>
      <c r="AW153" s="11" t="s">
        <v>31</v>
      </c>
      <c r="AX153" s="11" t="s">
        <v>76</v>
      </c>
      <c r="AY153" s="227" t="s">
        <v>131</v>
      </c>
    </row>
    <row r="154" s="1" customFormat="1" ht="16.5" customHeight="1">
      <c r="B154" s="36"/>
      <c r="C154" s="204" t="s">
        <v>677</v>
      </c>
      <c r="D154" s="204" t="s">
        <v>134</v>
      </c>
      <c r="E154" s="205" t="s">
        <v>386</v>
      </c>
      <c r="F154" s="206" t="s">
        <v>387</v>
      </c>
      <c r="G154" s="207" t="s">
        <v>150</v>
      </c>
      <c r="H154" s="208">
        <v>46.310000000000002</v>
      </c>
      <c r="I154" s="209"/>
      <c r="J154" s="210">
        <f>ROUND(I154*H154,2)</f>
        <v>0</v>
      </c>
      <c r="K154" s="206" t="s">
        <v>174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138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138</v>
      </c>
      <c r="BM154" s="15" t="s">
        <v>388</v>
      </c>
    </row>
    <row r="155" s="11" customFormat="1">
      <c r="B155" s="216"/>
      <c r="C155" s="217"/>
      <c r="D155" s="218" t="s">
        <v>140</v>
      </c>
      <c r="E155" s="219" t="s">
        <v>1</v>
      </c>
      <c r="F155" s="220" t="s">
        <v>827</v>
      </c>
      <c r="G155" s="217"/>
      <c r="H155" s="221">
        <v>46.310000000000002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140</v>
      </c>
      <c r="AU155" s="227" t="s">
        <v>78</v>
      </c>
      <c r="AV155" s="11" t="s">
        <v>78</v>
      </c>
      <c r="AW155" s="11" t="s">
        <v>31</v>
      </c>
      <c r="AX155" s="11" t="s">
        <v>76</v>
      </c>
      <c r="AY155" s="227" t="s">
        <v>131</v>
      </c>
    </row>
    <row r="156" s="1" customFormat="1" ht="16.5" customHeight="1">
      <c r="B156" s="36"/>
      <c r="C156" s="204" t="s">
        <v>369</v>
      </c>
      <c r="D156" s="204" t="s">
        <v>134</v>
      </c>
      <c r="E156" s="205" t="s">
        <v>391</v>
      </c>
      <c r="F156" s="206" t="s">
        <v>392</v>
      </c>
      <c r="G156" s="207" t="s">
        <v>150</v>
      </c>
      <c r="H156" s="208">
        <v>42.439999999999998</v>
      </c>
      <c r="I156" s="209"/>
      <c r="J156" s="210">
        <f>ROUND(I156*H156,2)</f>
        <v>0</v>
      </c>
      <c r="K156" s="206" t="s">
        <v>174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138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138</v>
      </c>
      <c r="BM156" s="15" t="s">
        <v>393</v>
      </c>
    </row>
    <row r="157" s="11" customFormat="1">
      <c r="B157" s="216"/>
      <c r="C157" s="217"/>
      <c r="D157" s="218" t="s">
        <v>140</v>
      </c>
      <c r="E157" s="219" t="s">
        <v>1</v>
      </c>
      <c r="F157" s="220" t="s">
        <v>828</v>
      </c>
      <c r="G157" s="217"/>
      <c r="H157" s="221">
        <v>42.439999999999998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1" t="s">
        <v>78</v>
      </c>
      <c r="AW157" s="11" t="s">
        <v>31</v>
      </c>
      <c r="AX157" s="11" t="s">
        <v>76</v>
      </c>
      <c r="AY157" s="227" t="s">
        <v>131</v>
      </c>
    </row>
    <row r="158" s="1" customFormat="1" ht="22.5" customHeight="1">
      <c r="B158" s="36"/>
      <c r="C158" s="204" t="s">
        <v>829</v>
      </c>
      <c r="D158" s="204" t="s">
        <v>134</v>
      </c>
      <c r="E158" s="205" t="s">
        <v>396</v>
      </c>
      <c r="F158" s="206" t="s">
        <v>397</v>
      </c>
      <c r="G158" s="207" t="s">
        <v>150</v>
      </c>
      <c r="H158" s="208">
        <v>41.640000000000001</v>
      </c>
      <c r="I158" s="209"/>
      <c r="J158" s="210">
        <f>ROUND(I158*H158,2)</f>
        <v>0</v>
      </c>
      <c r="K158" s="206" t="s">
        <v>174</v>
      </c>
      <c r="L158" s="41"/>
      <c r="M158" s="211" t="s">
        <v>1</v>
      </c>
      <c r="N158" s="212" t="s">
        <v>39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138</v>
      </c>
      <c r="AT158" s="15" t="s">
        <v>134</v>
      </c>
      <c r="AU158" s="15" t="s">
        <v>78</v>
      </c>
      <c r="AY158" s="15" t="s">
        <v>131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76</v>
      </c>
      <c r="BK158" s="215">
        <f>ROUND(I158*H158,2)</f>
        <v>0</v>
      </c>
      <c r="BL158" s="15" t="s">
        <v>138</v>
      </c>
      <c r="BM158" s="15" t="s">
        <v>398</v>
      </c>
    </row>
    <row r="159" s="11" customFormat="1">
      <c r="B159" s="216"/>
      <c r="C159" s="217"/>
      <c r="D159" s="218" t="s">
        <v>140</v>
      </c>
      <c r="E159" s="219" t="s">
        <v>1</v>
      </c>
      <c r="F159" s="220" t="s">
        <v>830</v>
      </c>
      <c r="G159" s="217"/>
      <c r="H159" s="221">
        <v>41.640000000000001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1" t="s">
        <v>78</v>
      </c>
      <c r="AW159" s="11" t="s">
        <v>31</v>
      </c>
      <c r="AX159" s="11" t="s">
        <v>76</v>
      </c>
      <c r="AY159" s="227" t="s">
        <v>131</v>
      </c>
    </row>
    <row r="160" s="1" customFormat="1" ht="22.5" customHeight="1">
      <c r="B160" s="36"/>
      <c r="C160" s="204" t="s">
        <v>831</v>
      </c>
      <c r="D160" s="204" t="s">
        <v>134</v>
      </c>
      <c r="E160" s="205" t="s">
        <v>401</v>
      </c>
      <c r="F160" s="206" t="s">
        <v>402</v>
      </c>
      <c r="G160" s="207" t="s">
        <v>150</v>
      </c>
      <c r="H160" s="208">
        <v>19.631</v>
      </c>
      <c r="I160" s="209"/>
      <c r="J160" s="210">
        <f>ROUND(I160*H160,2)</f>
        <v>0</v>
      </c>
      <c r="K160" s="206" t="s">
        <v>174</v>
      </c>
      <c r="L160" s="41"/>
      <c r="M160" s="211" t="s">
        <v>1</v>
      </c>
      <c r="N160" s="212" t="s">
        <v>39</v>
      </c>
      <c r="O160" s="77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15" t="s">
        <v>138</v>
      </c>
      <c r="AT160" s="15" t="s">
        <v>134</v>
      </c>
      <c r="AU160" s="15" t="s">
        <v>78</v>
      </c>
      <c r="AY160" s="15" t="s">
        <v>131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76</v>
      </c>
      <c r="BK160" s="215">
        <f>ROUND(I160*H160,2)</f>
        <v>0</v>
      </c>
      <c r="BL160" s="15" t="s">
        <v>138</v>
      </c>
      <c r="BM160" s="15" t="s">
        <v>403</v>
      </c>
    </row>
    <row r="161" s="11" customFormat="1">
      <c r="B161" s="216"/>
      <c r="C161" s="217"/>
      <c r="D161" s="218" t="s">
        <v>140</v>
      </c>
      <c r="E161" s="219" t="s">
        <v>1</v>
      </c>
      <c r="F161" s="220" t="s">
        <v>832</v>
      </c>
      <c r="G161" s="217"/>
      <c r="H161" s="221">
        <v>19.631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140</v>
      </c>
      <c r="AU161" s="227" t="s">
        <v>78</v>
      </c>
      <c r="AV161" s="11" t="s">
        <v>78</v>
      </c>
      <c r="AW161" s="11" t="s">
        <v>31</v>
      </c>
      <c r="AX161" s="11" t="s">
        <v>76</v>
      </c>
      <c r="AY161" s="227" t="s">
        <v>131</v>
      </c>
    </row>
    <row r="162" s="1" customFormat="1" ht="16.5" customHeight="1">
      <c r="B162" s="36"/>
      <c r="C162" s="204" t="s">
        <v>259</v>
      </c>
      <c r="D162" s="204" t="s">
        <v>134</v>
      </c>
      <c r="E162" s="205" t="s">
        <v>406</v>
      </c>
      <c r="F162" s="206" t="s">
        <v>407</v>
      </c>
      <c r="G162" s="207" t="s">
        <v>150</v>
      </c>
      <c r="H162" s="208">
        <v>1.78</v>
      </c>
      <c r="I162" s="209"/>
      <c r="J162" s="210">
        <f>ROUND(I162*H162,2)</f>
        <v>0</v>
      </c>
      <c r="K162" s="206" t="s">
        <v>151</v>
      </c>
      <c r="L162" s="41"/>
      <c r="M162" s="211" t="s">
        <v>1</v>
      </c>
      <c r="N162" s="212" t="s">
        <v>39</v>
      </c>
      <c r="O162" s="77"/>
      <c r="P162" s="213">
        <f>O162*H162</f>
        <v>0</v>
      </c>
      <c r="Q162" s="213">
        <v>0.40799999999999997</v>
      </c>
      <c r="R162" s="213">
        <f>Q162*H162</f>
        <v>0.72624</v>
      </c>
      <c r="S162" s="213">
        <v>0</v>
      </c>
      <c r="T162" s="214">
        <f>S162*H162</f>
        <v>0</v>
      </c>
      <c r="AR162" s="15" t="s">
        <v>138</v>
      </c>
      <c r="AT162" s="15" t="s">
        <v>134</v>
      </c>
      <c r="AU162" s="15" t="s">
        <v>78</v>
      </c>
      <c r="AY162" s="15" t="s">
        <v>131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76</v>
      </c>
      <c r="BK162" s="215">
        <f>ROUND(I162*H162,2)</f>
        <v>0</v>
      </c>
      <c r="BL162" s="15" t="s">
        <v>138</v>
      </c>
      <c r="BM162" s="15" t="s">
        <v>833</v>
      </c>
    </row>
    <row r="163" s="11" customFormat="1">
      <c r="B163" s="216"/>
      <c r="C163" s="217"/>
      <c r="D163" s="218" t="s">
        <v>140</v>
      </c>
      <c r="E163" s="219" t="s">
        <v>1</v>
      </c>
      <c r="F163" s="220" t="s">
        <v>834</v>
      </c>
      <c r="G163" s="217"/>
      <c r="H163" s="221">
        <v>1.78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1" t="s">
        <v>78</v>
      </c>
      <c r="AW163" s="11" t="s">
        <v>31</v>
      </c>
      <c r="AX163" s="11" t="s">
        <v>76</v>
      </c>
      <c r="AY163" s="227" t="s">
        <v>131</v>
      </c>
    </row>
    <row r="164" s="1" customFormat="1" ht="16.5" customHeight="1">
      <c r="B164" s="36"/>
      <c r="C164" s="204" t="s">
        <v>553</v>
      </c>
      <c r="D164" s="204" t="s">
        <v>134</v>
      </c>
      <c r="E164" s="205" t="s">
        <v>411</v>
      </c>
      <c r="F164" s="206" t="s">
        <v>412</v>
      </c>
      <c r="G164" s="207" t="s">
        <v>150</v>
      </c>
      <c r="H164" s="208">
        <v>41.640000000000001</v>
      </c>
      <c r="I164" s="209"/>
      <c r="J164" s="210">
        <f>ROUND(I164*H164,2)</f>
        <v>0</v>
      </c>
      <c r="K164" s="206" t="s">
        <v>151</v>
      </c>
      <c r="L164" s="41"/>
      <c r="M164" s="211" t="s">
        <v>1</v>
      </c>
      <c r="N164" s="212" t="s">
        <v>39</v>
      </c>
      <c r="O164" s="7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5" t="s">
        <v>138</v>
      </c>
      <c r="AT164" s="15" t="s">
        <v>134</v>
      </c>
      <c r="AU164" s="15" t="s">
        <v>78</v>
      </c>
      <c r="AY164" s="15" t="s">
        <v>131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76</v>
      </c>
      <c r="BK164" s="215">
        <f>ROUND(I164*H164,2)</f>
        <v>0</v>
      </c>
      <c r="BL164" s="15" t="s">
        <v>138</v>
      </c>
      <c r="BM164" s="15" t="s">
        <v>835</v>
      </c>
    </row>
    <row r="165" s="11" customFormat="1">
      <c r="B165" s="216"/>
      <c r="C165" s="217"/>
      <c r="D165" s="218" t="s">
        <v>140</v>
      </c>
      <c r="E165" s="219" t="s">
        <v>1</v>
      </c>
      <c r="F165" s="220" t="s">
        <v>830</v>
      </c>
      <c r="G165" s="217"/>
      <c r="H165" s="221">
        <v>41.640000000000001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1" t="s">
        <v>78</v>
      </c>
      <c r="AW165" s="11" t="s">
        <v>31</v>
      </c>
      <c r="AX165" s="11" t="s">
        <v>76</v>
      </c>
      <c r="AY165" s="227" t="s">
        <v>131</v>
      </c>
    </row>
    <row r="166" s="1" customFormat="1" ht="22.5" customHeight="1">
      <c r="B166" s="36"/>
      <c r="C166" s="204" t="s">
        <v>385</v>
      </c>
      <c r="D166" s="204" t="s">
        <v>134</v>
      </c>
      <c r="E166" s="205" t="s">
        <v>415</v>
      </c>
      <c r="F166" s="206" t="s">
        <v>416</v>
      </c>
      <c r="G166" s="207" t="s">
        <v>150</v>
      </c>
      <c r="H166" s="208">
        <v>41.640000000000001</v>
      </c>
      <c r="I166" s="209"/>
      <c r="J166" s="210">
        <f>ROUND(I166*H166,2)</f>
        <v>0</v>
      </c>
      <c r="K166" s="206" t="s">
        <v>174</v>
      </c>
      <c r="L166" s="41"/>
      <c r="M166" s="211" t="s">
        <v>1</v>
      </c>
      <c r="N166" s="212" t="s">
        <v>39</v>
      </c>
      <c r="O166" s="77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15" t="s">
        <v>138</v>
      </c>
      <c r="AT166" s="15" t="s">
        <v>134</v>
      </c>
      <c r="AU166" s="15" t="s">
        <v>78</v>
      </c>
      <c r="AY166" s="15" t="s">
        <v>131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76</v>
      </c>
      <c r="BK166" s="215">
        <f>ROUND(I166*H166,2)</f>
        <v>0</v>
      </c>
      <c r="BL166" s="15" t="s">
        <v>138</v>
      </c>
      <c r="BM166" s="15" t="s">
        <v>417</v>
      </c>
    </row>
    <row r="167" s="11" customFormat="1">
      <c r="B167" s="216"/>
      <c r="C167" s="217"/>
      <c r="D167" s="218" t="s">
        <v>140</v>
      </c>
      <c r="E167" s="219" t="s">
        <v>1</v>
      </c>
      <c r="F167" s="220" t="s">
        <v>830</v>
      </c>
      <c r="G167" s="217"/>
      <c r="H167" s="221">
        <v>41.640000000000001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78</v>
      </c>
      <c r="AV167" s="11" t="s">
        <v>78</v>
      </c>
      <c r="AW167" s="11" t="s">
        <v>31</v>
      </c>
      <c r="AX167" s="11" t="s">
        <v>76</v>
      </c>
      <c r="AY167" s="227" t="s">
        <v>131</v>
      </c>
    </row>
    <row r="168" s="1" customFormat="1" ht="33.75" customHeight="1">
      <c r="B168" s="36"/>
      <c r="C168" s="204" t="s">
        <v>390</v>
      </c>
      <c r="D168" s="204" t="s">
        <v>134</v>
      </c>
      <c r="E168" s="205" t="s">
        <v>419</v>
      </c>
      <c r="F168" s="206" t="s">
        <v>420</v>
      </c>
      <c r="G168" s="207" t="s">
        <v>150</v>
      </c>
      <c r="H168" s="208">
        <v>47.490000000000002</v>
      </c>
      <c r="I168" s="209"/>
      <c r="J168" s="210">
        <f>ROUND(I168*H168,2)</f>
        <v>0</v>
      </c>
      <c r="K168" s="206" t="s">
        <v>174</v>
      </c>
      <c r="L168" s="41"/>
      <c r="M168" s="211" t="s">
        <v>1</v>
      </c>
      <c r="N168" s="212" t="s">
        <v>39</v>
      </c>
      <c r="O168" s="77"/>
      <c r="P168" s="213">
        <f>O168*H168</f>
        <v>0</v>
      </c>
      <c r="Q168" s="213">
        <v>0.085650000000000004</v>
      </c>
      <c r="R168" s="213">
        <f>Q168*H168</f>
        <v>4.0675185000000003</v>
      </c>
      <c r="S168" s="213">
        <v>0</v>
      </c>
      <c r="T168" s="214">
        <f>S168*H168</f>
        <v>0</v>
      </c>
      <c r="AR168" s="15" t="s">
        <v>138</v>
      </c>
      <c r="AT168" s="15" t="s">
        <v>134</v>
      </c>
      <c r="AU168" s="15" t="s">
        <v>78</v>
      </c>
      <c r="AY168" s="15" t="s">
        <v>131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76</v>
      </c>
      <c r="BK168" s="215">
        <f>ROUND(I168*H168,2)</f>
        <v>0</v>
      </c>
      <c r="BL168" s="15" t="s">
        <v>138</v>
      </c>
      <c r="BM168" s="15" t="s">
        <v>421</v>
      </c>
    </row>
    <row r="169" s="11" customFormat="1">
      <c r="B169" s="216"/>
      <c r="C169" s="217"/>
      <c r="D169" s="218" t="s">
        <v>140</v>
      </c>
      <c r="E169" s="219" t="s">
        <v>1</v>
      </c>
      <c r="F169" s="220" t="s">
        <v>836</v>
      </c>
      <c r="G169" s="217"/>
      <c r="H169" s="221">
        <v>47.490000000000002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140</v>
      </c>
      <c r="AU169" s="227" t="s">
        <v>78</v>
      </c>
      <c r="AV169" s="11" t="s">
        <v>78</v>
      </c>
      <c r="AW169" s="11" t="s">
        <v>31</v>
      </c>
      <c r="AX169" s="11" t="s">
        <v>76</v>
      </c>
      <c r="AY169" s="227" t="s">
        <v>131</v>
      </c>
    </row>
    <row r="170" s="1" customFormat="1" ht="22.5" customHeight="1">
      <c r="B170" s="36"/>
      <c r="C170" s="228" t="s">
        <v>395</v>
      </c>
      <c r="D170" s="228" t="s">
        <v>193</v>
      </c>
      <c r="E170" s="229" t="s">
        <v>429</v>
      </c>
      <c r="F170" s="230" t="s">
        <v>430</v>
      </c>
      <c r="G170" s="231" t="s">
        <v>150</v>
      </c>
      <c r="H170" s="232">
        <v>81.340000000000003</v>
      </c>
      <c r="I170" s="233"/>
      <c r="J170" s="234">
        <f>ROUND(I170*H170,2)</f>
        <v>0</v>
      </c>
      <c r="K170" s="230" t="s">
        <v>1</v>
      </c>
      <c r="L170" s="235"/>
      <c r="M170" s="236" t="s">
        <v>1</v>
      </c>
      <c r="N170" s="237" t="s">
        <v>39</v>
      </c>
      <c r="O170" s="77"/>
      <c r="P170" s="213">
        <f>O170*H170</f>
        <v>0</v>
      </c>
      <c r="Q170" s="213">
        <v>0.152</v>
      </c>
      <c r="R170" s="213">
        <f>Q170*H170</f>
        <v>12.36368</v>
      </c>
      <c r="S170" s="213">
        <v>0</v>
      </c>
      <c r="T170" s="214">
        <f>S170*H170</f>
        <v>0</v>
      </c>
      <c r="AR170" s="15" t="s">
        <v>187</v>
      </c>
      <c r="AT170" s="15" t="s">
        <v>193</v>
      </c>
      <c r="AU170" s="15" t="s">
        <v>78</v>
      </c>
      <c r="AY170" s="15" t="s">
        <v>131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76</v>
      </c>
      <c r="BK170" s="215">
        <f>ROUND(I170*H170,2)</f>
        <v>0</v>
      </c>
      <c r="BL170" s="15" t="s">
        <v>138</v>
      </c>
      <c r="BM170" s="15" t="s">
        <v>431</v>
      </c>
    </row>
    <row r="171" s="11" customFormat="1">
      <c r="B171" s="216"/>
      <c r="C171" s="217"/>
      <c r="D171" s="218" t="s">
        <v>140</v>
      </c>
      <c r="E171" s="219" t="s">
        <v>1</v>
      </c>
      <c r="F171" s="220" t="s">
        <v>837</v>
      </c>
      <c r="G171" s="217"/>
      <c r="H171" s="221">
        <v>81.340000000000003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140</v>
      </c>
      <c r="AU171" s="227" t="s">
        <v>78</v>
      </c>
      <c r="AV171" s="11" t="s">
        <v>78</v>
      </c>
      <c r="AW171" s="11" t="s">
        <v>31</v>
      </c>
      <c r="AX171" s="11" t="s">
        <v>76</v>
      </c>
      <c r="AY171" s="227" t="s">
        <v>131</v>
      </c>
    </row>
    <row r="172" s="1" customFormat="1" ht="16.5" customHeight="1">
      <c r="B172" s="36"/>
      <c r="C172" s="228" t="s">
        <v>400</v>
      </c>
      <c r="D172" s="228" t="s">
        <v>193</v>
      </c>
      <c r="E172" s="229" t="s">
        <v>434</v>
      </c>
      <c r="F172" s="230" t="s">
        <v>435</v>
      </c>
      <c r="G172" s="231" t="s">
        <v>150</v>
      </c>
      <c r="H172" s="232">
        <v>9.9100000000000001</v>
      </c>
      <c r="I172" s="233"/>
      <c r="J172" s="234">
        <f>ROUND(I172*H172,2)</f>
        <v>0</v>
      </c>
      <c r="K172" s="230" t="s">
        <v>1</v>
      </c>
      <c r="L172" s="235"/>
      <c r="M172" s="236" t="s">
        <v>1</v>
      </c>
      <c r="N172" s="237" t="s">
        <v>39</v>
      </c>
      <c r="O172" s="77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15" t="s">
        <v>187</v>
      </c>
      <c r="AT172" s="15" t="s">
        <v>193</v>
      </c>
      <c r="AU172" s="15" t="s">
        <v>78</v>
      </c>
      <c r="AY172" s="15" t="s">
        <v>131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76</v>
      </c>
      <c r="BK172" s="215">
        <f>ROUND(I172*H172,2)</f>
        <v>0</v>
      </c>
      <c r="BL172" s="15" t="s">
        <v>138</v>
      </c>
      <c r="BM172" s="15" t="s">
        <v>436</v>
      </c>
    </row>
    <row r="173" s="11" customFormat="1">
      <c r="B173" s="216"/>
      <c r="C173" s="217"/>
      <c r="D173" s="218" t="s">
        <v>140</v>
      </c>
      <c r="E173" s="219" t="s">
        <v>1</v>
      </c>
      <c r="F173" s="220" t="s">
        <v>838</v>
      </c>
      <c r="G173" s="217"/>
      <c r="H173" s="221">
        <v>9.9100000000000001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78</v>
      </c>
      <c r="AV173" s="11" t="s">
        <v>78</v>
      </c>
      <c r="AW173" s="11" t="s">
        <v>31</v>
      </c>
      <c r="AX173" s="11" t="s">
        <v>76</v>
      </c>
      <c r="AY173" s="227" t="s">
        <v>131</v>
      </c>
    </row>
    <row r="174" s="1" customFormat="1" ht="33.75" customHeight="1">
      <c r="B174" s="36"/>
      <c r="C174" s="204" t="s">
        <v>736</v>
      </c>
      <c r="D174" s="204" t="s">
        <v>134</v>
      </c>
      <c r="E174" s="205" t="s">
        <v>443</v>
      </c>
      <c r="F174" s="206" t="s">
        <v>444</v>
      </c>
      <c r="G174" s="207" t="s">
        <v>150</v>
      </c>
      <c r="H174" s="208">
        <v>43.759999999999998</v>
      </c>
      <c r="I174" s="209"/>
      <c r="J174" s="210">
        <f>ROUND(I174*H174,2)</f>
        <v>0</v>
      </c>
      <c r="K174" s="206" t="s">
        <v>174</v>
      </c>
      <c r="L174" s="41"/>
      <c r="M174" s="211" t="s">
        <v>1</v>
      </c>
      <c r="N174" s="212" t="s">
        <v>39</v>
      </c>
      <c r="O174" s="77"/>
      <c r="P174" s="213">
        <f>O174*H174</f>
        <v>0</v>
      </c>
      <c r="Q174" s="213">
        <v>0.10362</v>
      </c>
      <c r="R174" s="213">
        <f>Q174*H174</f>
        <v>4.5344112000000001</v>
      </c>
      <c r="S174" s="213">
        <v>0</v>
      </c>
      <c r="T174" s="214">
        <f>S174*H174</f>
        <v>0</v>
      </c>
      <c r="AR174" s="15" t="s">
        <v>138</v>
      </c>
      <c r="AT174" s="15" t="s">
        <v>134</v>
      </c>
      <c r="AU174" s="15" t="s">
        <v>78</v>
      </c>
      <c r="AY174" s="15" t="s">
        <v>131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76</v>
      </c>
      <c r="BK174" s="215">
        <f>ROUND(I174*H174,2)</f>
        <v>0</v>
      </c>
      <c r="BL174" s="15" t="s">
        <v>138</v>
      </c>
      <c r="BM174" s="15" t="s">
        <v>445</v>
      </c>
    </row>
    <row r="175" s="11" customFormat="1">
      <c r="B175" s="216"/>
      <c r="C175" s="217"/>
      <c r="D175" s="218" t="s">
        <v>140</v>
      </c>
      <c r="E175" s="219" t="s">
        <v>1</v>
      </c>
      <c r="F175" s="220" t="s">
        <v>839</v>
      </c>
      <c r="G175" s="217"/>
      <c r="H175" s="221">
        <v>43.759999999999998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78</v>
      </c>
      <c r="AV175" s="11" t="s">
        <v>78</v>
      </c>
      <c r="AW175" s="11" t="s">
        <v>31</v>
      </c>
      <c r="AX175" s="11" t="s">
        <v>76</v>
      </c>
      <c r="AY175" s="227" t="s">
        <v>131</v>
      </c>
    </row>
    <row r="176" s="10" customFormat="1" ht="22.8" customHeight="1">
      <c r="B176" s="188"/>
      <c r="C176" s="189"/>
      <c r="D176" s="190" t="s">
        <v>67</v>
      </c>
      <c r="E176" s="202" t="s">
        <v>187</v>
      </c>
      <c r="F176" s="202" t="s">
        <v>447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0.124956</v>
      </c>
      <c r="S176" s="196"/>
      <c r="T176" s="198">
        <f>SUM(T177:T185)</f>
        <v>0</v>
      </c>
      <c r="AR176" s="199" t="s">
        <v>76</v>
      </c>
      <c r="AT176" s="200" t="s">
        <v>67</v>
      </c>
      <c r="AU176" s="200" t="s">
        <v>76</v>
      </c>
      <c r="AY176" s="199" t="s">
        <v>131</v>
      </c>
      <c r="BK176" s="201">
        <f>SUM(BK177:BK185)</f>
        <v>0</v>
      </c>
    </row>
    <row r="177" s="1" customFormat="1" ht="22.5" customHeight="1">
      <c r="B177" s="36"/>
      <c r="C177" s="204" t="s">
        <v>410</v>
      </c>
      <c r="D177" s="204" t="s">
        <v>134</v>
      </c>
      <c r="E177" s="205" t="s">
        <v>449</v>
      </c>
      <c r="F177" s="206" t="s">
        <v>450</v>
      </c>
      <c r="G177" s="207" t="s">
        <v>196</v>
      </c>
      <c r="H177" s="208">
        <v>1</v>
      </c>
      <c r="I177" s="209"/>
      <c r="J177" s="210">
        <f>ROUND(I177*H177,2)</f>
        <v>0</v>
      </c>
      <c r="K177" s="206" t="s">
        <v>151</v>
      </c>
      <c r="L177" s="41"/>
      <c r="M177" s="211" t="s">
        <v>1</v>
      </c>
      <c r="N177" s="212" t="s">
        <v>39</v>
      </c>
      <c r="O177" s="77"/>
      <c r="P177" s="213">
        <f>O177*H177</f>
        <v>0</v>
      </c>
      <c r="Q177" s="213">
        <v>0.068640000000000007</v>
      </c>
      <c r="R177" s="213">
        <f>Q177*H177</f>
        <v>0.068640000000000007</v>
      </c>
      <c r="S177" s="213">
        <v>0</v>
      </c>
      <c r="T177" s="214">
        <f>S177*H177</f>
        <v>0</v>
      </c>
      <c r="AR177" s="15" t="s">
        <v>138</v>
      </c>
      <c r="AT177" s="15" t="s">
        <v>134</v>
      </c>
      <c r="AU177" s="15" t="s">
        <v>78</v>
      </c>
      <c r="AY177" s="15" t="s">
        <v>131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76</v>
      </c>
      <c r="BK177" s="215">
        <f>ROUND(I177*H177,2)</f>
        <v>0</v>
      </c>
      <c r="BL177" s="15" t="s">
        <v>138</v>
      </c>
      <c r="BM177" s="15" t="s">
        <v>840</v>
      </c>
    </row>
    <row r="178" s="1" customFormat="1" ht="22.5" customHeight="1">
      <c r="B178" s="36"/>
      <c r="C178" s="204" t="s">
        <v>637</v>
      </c>
      <c r="D178" s="204" t="s">
        <v>134</v>
      </c>
      <c r="E178" s="205" t="s">
        <v>453</v>
      </c>
      <c r="F178" s="206" t="s">
        <v>454</v>
      </c>
      <c r="G178" s="207" t="s">
        <v>137</v>
      </c>
      <c r="H178" s="208">
        <v>14.6</v>
      </c>
      <c r="I178" s="209"/>
      <c r="J178" s="210">
        <f>ROUND(I178*H178,2)</f>
        <v>0</v>
      </c>
      <c r="K178" s="206" t="s">
        <v>151</v>
      </c>
      <c r="L178" s="41"/>
      <c r="M178" s="211" t="s">
        <v>1</v>
      </c>
      <c r="N178" s="212" t="s">
        <v>39</v>
      </c>
      <c r="O178" s="77"/>
      <c r="P178" s="213">
        <f>O178*H178</f>
        <v>0</v>
      </c>
      <c r="Q178" s="213">
        <v>1.0000000000000001E-05</v>
      </c>
      <c r="R178" s="213">
        <f>Q178*H178</f>
        <v>0.000146</v>
      </c>
      <c r="S178" s="213">
        <v>0</v>
      </c>
      <c r="T178" s="214">
        <f>S178*H178</f>
        <v>0</v>
      </c>
      <c r="AR178" s="15" t="s">
        <v>138</v>
      </c>
      <c r="AT178" s="15" t="s">
        <v>134</v>
      </c>
      <c r="AU178" s="15" t="s">
        <v>78</v>
      </c>
      <c r="AY178" s="15" t="s">
        <v>131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76</v>
      </c>
      <c r="BK178" s="215">
        <f>ROUND(I178*H178,2)</f>
        <v>0</v>
      </c>
      <c r="BL178" s="15" t="s">
        <v>138</v>
      </c>
      <c r="BM178" s="15" t="s">
        <v>841</v>
      </c>
    </row>
    <row r="179" s="1" customFormat="1" ht="16.5" customHeight="1">
      <c r="B179" s="36"/>
      <c r="C179" s="228" t="s">
        <v>644</v>
      </c>
      <c r="D179" s="228" t="s">
        <v>193</v>
      </c>
      <c r="E179" s="229" t="s">
        <v>842</v>
      </c>
      <c r="F179" s="230" t="s">
        <v>843</v>
      </c>
      <c r="G179" s="231" t="s">
        <v>137</v>
      </c>
      <c r="H179" s="232">
        <v>2</v>
      </c>
      <c r="I179" s="233"/>
      <c r="J179" s="234">
        <f>ROUND(I179*H179,2)</f>
        <v>0</v>
      </c>
      <c r="K179" s="230" t="s">
        <v>151</v>
      </c>
      <c r="L179" s="235"/>
      <c r="M179" s="236" t="s">
        <v>1</v>
      </c>
      <c r="N179" s="237" t="s">
        <v>39</v>
      </c>
      <c r="O179" s="77"/>
      <c r="P179" s="213">
        <f>O179*H179</f>
        <v>0</v>
      </c>
      <c r="Q179" s="213">
        <v>0.0016000000000000001</v>
      </c>
      <c r="R179" s="213">
        <f>Q179*H179</f>
        <v>0.0032000000000000002</v>
      </c>
      <c r="S179" s="213">
        <v>0</v>
      </c>
      <c r="T179" s="214">
        <f>S179*H179</f>
        <v>0</v>
      </c>
      <c r="AR179" s="15" t="s">
        <v>187</v>
      </c>
      <c r="AT179" s="15" t="s">
        <v>193</v>
      </c>
      <c r="AU179" s="15" t="s">
        <v>78</v>
      </c>
      <c r="AY179" s="15" t="s">
        <v>131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5" t="s">
        <v>76</v>
      </c>
      <c r="BK179" s="215">
        <f>ROUND(I179*H179,2)</f>
        <v>0</v>
      </c>
      <c r="BL179" s="15" t="s">
        <v>138</v>
      </c>
      <c r="BM179" s="15" t="s">
        <v>844</v>
      </c>
    </row>
    <row r="180" s="1" customFormat="1" ht="16.5" customHeight="1">
      <c r="B180" s="36"/>
      <c r="C180" s="228" t="s">
        <v>234</v>
      </c>
      <c r="D180" s="228" t="s">
        <v>193</v>
      </c>
      <c r="E180" s="229" t="s">
        <v>845</v>
      </c>
      <c r="F180" s="230" t="s">
        <v>846</v>
      </c>
      <c r="G180" s="231" t="s">
        <v>137</v>
      </c>
      <c r="H180" s="232">
        <v>1</v>
      </c>
      <c r="I180" s="233"/>
      <c r="J180" s="234">
        <f>ROUND(I180*H180,2)</f>
        <v>0</v>
      </c>
      <c r="K180" s="230" t="s">
        <v>151</v>
      </c>
      <c r="L180" s="235"/>
      <c r="M180" s="236" t="s">
        <v>1</v>
      </c>
      <c r="N180" s="237" t="s">
        <v>39</v>
      </c>
      <c r="O180" s="77"/>
      <c r="P180" s="213">
        <f>O180*H180</f>
        <v>0</v>
      </c>
      <c r="Q180" s="213">
        <v>0.00173</v>
      </c>
      <c r="R180" s="213">
        <f>Q180*H180</f>
        <v>0.00173</v>
      </c>
      <c r="S180" s="213">
        <v>0</v>
      </c>
      <c r="T180" s="214">
        <f>S180*H180</f>
        <v>0</v>
      </c>
      <c r="AR180" s="15" t="s">
        <v>187</v>
      </c>
      <c r="AT180" s="15" t="s">
        <v>193</v>
      </c>
      <c r="AU180" s="15" t="s">
        <v>78</v>
      </c>
      <c r="AY180" s="15" t="s">
        <v>131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76</v>
      </c>
      <c r="BK180" s="215">
        <f>ROUND(I180*H180,2)</f>
        <v>0</v>
      </c>
      <c r="BL180" s="15" t="s">
        <v>138</v>
      </c>
      <c r="BM180" s="15" t="s">
        <v>847</v>
      </c>
    </row>
    <row r="181" s="1" customFormat="1" ht="16.5" customHeight="1">
      <c r="B181" s="36"/>
      <c r="C181" s="228" t="s">
        <v>240</v>
      </c>
      <c r="D181" s="228" t="s">
        <v>193</v>
      </c>
      <c r="E181" s="229" t="s">
        <v>848</v>
      </c>
      <c r="F181" s="230" t="s">
        <v>849</v>
      </c>
      <c r="G181" s="231" t="s">
        <v>137</v>
      </c>
      <c r="H181" s="232">
        <v>2</v>
      </c>
      <c r="I181" s="233"/>
      <c r="J181" s="234">
        <f>ROUND(I181*H181,2)</f>
        <v>0</v>
      </c>
      <c r="K181" s="230" t="s">
        <v>151</v>
      </c>
      <c r="L181" s="235"/>
      <c r="M181" s="236" t="s">
        <v>1</v>
      </c>
      <c r="N181" s="237" t="s">
        <v>39</v>
      </c>
      <c r="O181" s="77"/>
      <c r="P181" s="213">
        <f>O181*H181</f>
        <v>0</v>
      </c>
      <c r="Q181" s="213">
        <v>0.0012700000000000001</v>
      </c>
      <c r="R181" s="213">
        <f>Q181*H181</f>
        <v>0.0025400000000000002</v>
      </c>
      <c r="S181" s="213">
        <v>0</v>
      </c>
      <c r="T181" s="214">
        <f>S181*H181</f>
        <v>0</v>
      </c>
      <c r="AR181" s="15" t="s">
        <v>187</v>
      </c>
      <c r="AT181" s="15" t="s">
        <v>193</v>
      </c>
      <c r="AU181" s="15" t="s">
        <v>78</v>
      </c>
      <c r="AY181" s="15" t="s">
        <v>131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76</v>
      </c>
      <c r="BK181" s="215">
        <f>ROUND(I181*H181,2)</f>
        <v>0</v>
      </c>
      <c r="BL181" s="15" t="s">
        <v>138</v>
      </c>
      <c r="BM181" s="15" t="s">
        <v>850</v>
      </c>
    </row>
    <row r="182" s="1" customFormat="1" ht="16.5" customHeight="1">
      <c r="B182" s="36"/>
      <c r="C182" s="204" t="s">
        <v>851</v>
      </c>
      <c r="D182" s="204" t="s">
        <v>134</v>
      </c>
      <c r="E182" s="205" t="s">
        <v>513</v>
      </c>
      <c r="F182" s="206" t="s">
        <v>514</v>
      </c>
      <c r="G182" s="207" t="s">
        <v>196</v>
      </c>
      <c r="H182" s="208">
        <v>1</v>
      </c>
      <c r="I182" s="209"/>
      <c r="J182" s="210">
        <f>ROUND(I182*H182,2)</f>
        <v>0</v>
      </c>
      <c r="K182" s="206" t="s">
        <v>151</v>
      </c>
      <c r="L182" s="41"/>
      <c r="M182" s="211" t="s">
        <v>1</v>
      </c>
      <c r="N182" s="212" t="s">
        <v>39</v>
      </c>
      <c r="O182" s="77"/>
      <c r="P182" s="213">
        <f>O182*H182</f>
        <v>0</v>
      </c>
      <c r="Q182" s="213">
        <v>0.0070200000000000002</v>
      </c>
      <c r="R182" s="213">
        <f>Q182*H182</f>
        <v>0.0070200000000000002</v>
      </c>
      <c r="S182" s="213">
        <v>0</v>
      </c>
      <c r="T182" s="214">
        <f>S182*H182</f>
        <v>0</v>
      </c>
      <c r="AR182" s="15" t="s">
        <v>138</v>
      </c>
      <c r="AT182" s="15" t="s">
        <v>134</v>
      </c>
      <c r="AU182" s="15" t="s">
        <v>78</v>
      </c>
      <c r="AY182" s="15" t="s">
        <v>131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76</v>
      </c>
      <c r="BK182" s="215">
        <f>ROUND(I182*H182,2)</f>
        <v>0</v>
      </c>
      <c r="BL182" s="15" t="s">
        <v>138</v>
      </c>
      <c r="BM182" s="15" t="s">
        <v>852</v>
      </c>
    </row>
    <row r="183" s="1" customFormat="1" ht="16.5" customHeight="1">
      <c r="B183" s="36"/>
      <c r="C183" s="228" t="s">
        <v>633</v>
      </c>
      <c r="D183" s="228" t="s">
        <v>193</v>
      </c>
      <c r="E183" s="229" t="s">
        <v>505</v>
      </c>
      <c r="F183" s="230" t="s">
        <v>853</v>
      </c>
      <c r="G183" s="231" t="s">
        <v>196</v>
      </c>
      <c r="H183" s="232">
        <v>1</v>
      </c>
      <c r="I183" s="233"/>
      <c r="J183" s="234">
        <f>ROUND(I183*H183,2)</f>
        <v>0</v>
      </c>
      <c r="K183" s="230" t="s">
        <v>1</v>
      </c>
      <c r="L183" s="235"/>
      <c r="M183" s="236" t="s">
        <v>1</v>
      </c>
      <c r="N183" s="237" t="s">
        <v>39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187</v>
      </c>
      <c r="AT183" s="15" t="s">
        <v>193</v>
      </c>
      <c r="AU183" s="15" t="s">
        <v>78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76</v>
      </c>
      <c r="BK183" s="215">
        <f>ROUND(I183*H183,2)</f>
        <v>0</v>
      </c>
      <c r="BL183" s="15" t="s">
        <v>138</v>
      </c>
      <c r="BM183" s="15" t="s">
        <v>854</v>
      </c>
    </row>
    <row r="184" s="1" customFormat="1" ht="16.5" customHeight="1">
      <c r="B184" s="36"/>
      <c r="C184" s="228" t="s">
        <v>380</v>
      </c>
      <c r="D184" s="228" t="s">
        <v>193</v>
      </c>
      <c r="E184" s="229" t="s">
        <v>517</v>
      </c>
      <c r="F184" s="230" t="s">
        <v>518</v>
      </c>
      <c r="G184" s="231" t="s">
        <v>196</v>
      </c>
      <c r="H184" s="232">
        <v>1</v>
      </c>
      <c r="I184" s="233"/>
      <c r="J184" s="234">
        <f>ROUND(I184*H184,2)</f>
        <v>0</v>
      </c>
      <c r="K184" s="230" t="s">
        <v>151</v>
      </c>
      <c r="L184" s="235"/>
      <c r="M184" s="236" t="s">
        <v>1</v>
      </c>
      <c r="N184" s="237" t="s">
        <v>39</v>
      </c>
      <c r="O184" s="77"/>
      <c r="P184" s="213">
        <f>O184*H184</f>
        <v>0</v>
      </c>
      <c r="Q184" s="213">
        <v>0.041000000000000002</v>
      </c>
      <c r="R184" s="213">
        <f>Q184*H184</f>
        <v>0.041000000000000002</v>
      </c>
      <c r="S184" s="213">
        <v>0</v>
      </c>
      <c r="T184" s="214">
        <f>S184*H184</f>
        <v>0</v>
      </c>
      <c r="AR184" s="15" t="s">
        <v>187</v>
      </c>
      <c r="AT184" s="15" t="s">
        <v>193</v>
      </c>
      <c r="AU184" s="15" t="s">
        <v>78</v>
      </c>
      <c r="AY184" s="15" t="s">
        <v>131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76</v>
      </c>
      <c r="BK184" s="215">
        <f>ROUND(I184*H184,2)</f>
        <v>0</v>
      </c>
      <c r="BL184" s="15" t="s">
        <v>138</v>
      </c>
      <c r="BM184" s="15" t="s">
        <v>855</v>
      </c>
    </row>
    <row r="185" s="1" customFormat="1" ht="16.5" customHeight="1">
      <c r="B185" s="36"/>
      <c r="C185" s="228" t="s">
        <v>147</v>
      </c>
      <c r="D185" s="228" t="s">
        <v>193</v>
      </c>
      <c r="E185" s="229" t="s">
        <v>469</v>
      </c>
      <c r="F185" s="230" t="s">
        <v>470</v>
      </c>
      <c r="G185" s="231" t="s">
        <v>196</v>
      </c>
      <c r="H185" s="232">
        <v>2</v>
      </c>
      <c r="I185" s="233"/>
      <c r="J185" s="234">
        <f>ROUND(I185*H185,2)</f>
        <v>0</v>
      </c>
      <c r="K185" s="230" t="s">
        <v>151</v>
      </c>
      <c r="L185" s="235"/>
      <c r="M185" s="236" t="s">
        <v>1</v>
      </c>
      <c r="N185" s="237" t="s">
        <v>39</v>
      </c>
      <c r="O185" s="77"/>
      <c r="P185" s="213">
        <f>O185*H185</f>
        <v>0</v>
      </c>
      <c r="Q185" s="213">
        <v>0.00034000000000000002</v>
      </c>
      <c r="R185" s="213">
        <f>Q185*H185</f>
        <v>0.00068000000000000005</v>
      </c>
      <c r="S185" s="213">
        <v>0</v>
      </c>
      <c r="T185" s="214">
        <f>S185*H185</f>
        <v>0</v>
      </c>
      <c r="AR185" s="15" t="s">
        <v>187</v>
      </c>
      <c r="AT185" s="15" t="s">
        <v>193</v>
      </c>
      <c r="AU185" s="15" t="s">
        <v>78</v>
      </c>
      <c r="AY185" s="15" t="s">
        <v>131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76</v>
      </c>
      <c r="BK185" s="215">
        <f>ROUND(I185*H185,2)</f>
        <v>0</v>
      </c>
      <c r="BL185" s="15" t="s">
        <v>138</v>
      </c>
      <c r="BM185" s="15" t="s">
        <v>856</v>
      </c>
    </row>
    <row r="186" s="10" customFormat="1" ht="22.8" customHeight="1">
      <c r="B186" s="188"/>
      <c r="C186" s="189"/>
      <c r="D186" s="190" t="s">
        <v>67</v>
      </c>
      <c r="E186" s="202" t="s">
        <v>203</v>
      </c>
      <c r="F186" s="202" t="s">
        <v>532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SUM(P187:P210)</f>
        <v>0</v>
      </c>
      <c r="Q186" s="196"/>
      <c r="R186" s="197">
        <f>SUM(R187:R210)</f>
        <v>14.882874999999999</v>
      </c>
      <c r="S186" s="196"/>
      <c r="T186" s="198">
        <f>SUM(T187:T210)</f>
        <v>0</v>
      </c>
      <c r="AR186" s="199" t="s">
        <v>76</v>
      </c>
      <c r="AT186" s="200" t="s">
        <v>67</v>
      </c>
      <c r="AU186" s="200" t="s">
        <v>76</v>
      </c>
      <c r="AY186" s="199" t="s">
        <v>131</v>
      </c>
      <c r="BK186" s="201">
        <f>SUM(BK187:BK210)</f>
        <v>0</v>
      </c>
    </row>
    <row r="187" s="1" customFormat="1" ht="22.5" customHeight="1">
      <c r="B187" s="36"/>
      <c r="C187" s="204" t="s">
        <v>423</v>
      </c>
      <c r="D187" s="204" t="s">
        <v>134</v>
      </c>
      <c r="E187" s="205" t="s">
        <v>539</v>
      </c>
      <c r="F187" s="206" t="s">
        <v>540</v>
      </c>
      <c r="G187" s="207" t="s">
        <v>137</v>
      </c>
      <c r="H187" s="208">
        <v>23.899999999999999</v>
      </c>
      <c r="I187" s="209"/>
      <c r="J187" s="210">
        <f>ROUND(I187*H187,2)</f>
        <v>0</v>
      </c>
      <c r="K187" s="206" t="s">
        <v>174</v>
      </c>
      <c r="L187" s="41"/>
      <c r="M187" s="211" t="s">
        <v>1</v>
      </c>
      <c r="N187" s="212" t="s">
        <v>39</v>
      </c>
      <c r="O187" s="77"/>
      <c r="P187" s="213">
        <f>O187*H187</f>
        <v>0</v>
      </c>
      <c r="Q187" s="213">
        <v>0.15540000000000001</v>
      </c>
      <c r="R187" s="213">
        <f>Q187*H187</f>
        <v>3.7140599999999999</v>
      </c>
      <c r="S187" s="213">
        <v>0</v>
      </c>
      <c r="T187" s="214">
        <f>S187*H187</f>
        <v>0</v>
      </c>
      <c r="AR187" s="15" t="s">
        <v>138</v>
      </c>
      <c r="AT187" s="15" t="s">
        <v>134</v>
      </c>
      <c r="AU187" s="15" t="s">
        <v>78</v>
      </c>
      <c r="AY187" s="15" t="s">
        <v>131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5" t="s">
        <v>76</v>
      </c>
      <c r="BK187" s="215">
        <f>ROUND(I187*H187,2)</f>
        <v>0</v>
      </c>
      <c r="BL187" s="15" t="s">
        <v>138</v>
      </c>
      <c r="BM187" s="15" t="s">
        <v>541</v>
      </c>
    </row>
    <row r="188" s="11" customFormat="1">
      <c r="B188" s="216"/>
      <c r="C188" s="217"/>
      <c r="D188" s="218" t="s">
        <v>140</v>
      </c>
      <c r="E188" s="219" t="s">
        <v>1</v>
      </c>
      <c r="F188" s="220" t="s">
        <v>857</v>
      </c>
      <c r="G188" s="217"/>
      <c r="H188" s="221">
        <v>23.899999999999999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1" t="s">
        <v>78</v>
      </c>
      <c r="AW188" s="11" t="s">
        <v>31</v>
      </c>
      <c r="AX188" s="11" t="s">
        <v>76</v>
      </c>
      <c r="AY188" s="227" t="s">
        <v>131</v>
      </c>
    </row>
    <row r="189" s="1" customFormat="1" ht="16.5" customHeight="1">
      <c r="B189" s="36"/>
      <c r="C189" s="228" t="s">
        <v>563</v>
      </c>
      <c r="D189" s="228" t="s">
        <v>193</v>
      </c>
      <c r="E189" s="229" t="s">
        <v>544</v>
      </c>
      <c r="F189" s="230" t="s">
        <v>858</v>
      </c>
      <c r="G189" s="231" t="s">
        <v>137</v>
      </c>
      <c r="H189" s="232">
        <v>8.0999999999999996</v>
      </c>
      <c r="I189" s="233"/>
      <c r="J189" s="234">
        <f>ROUND(I189*H189,2)</f>
        <v>0</v>
      </c>
      <c r="K189" s="230" t="s">
        <v>1</v>
      </c>
      <c r="L189" s="235"/>
      <c r="M189" s="236" t="s">
        <v>1</v>
      </c>
      <c r="N189" s="237" t="s">
        <v>39</v>
      </c>
      <c r="O189" s="77"/>
      <c r="P189" s="213">
        <f>O189*H189</f>
        <v>0</v>
      </c>
      <c r="Q189" s="213">
        <v>0.048399999999999999</v>
      </c>
      <c r="R189" s="213">
        <f>Q189*H189</f>
        <v>0.39203999999999994</v>
      </c>
      <c r="S189" s="213">
        <v>0</v>
      </c>
      <c r="T189" s="214">
        <f>S189*H189</f>
        <v>0</v>
      </c>
      <c r="AR189" s="15" t="s">
        <v>187</v>
      </c>
      <c r="AT189" s="15" t="s">
        <v>193</v>
      </c>
      <c r="AU189" s="15" t="s">
        <v>78</v>
      </c>
      <c r="AY189" s="15" t="s">
        <v>131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76</v>
      </c>
      <c r="BK189" s="215">
        <f>ROUND(I189*H189,2)</f>
        <v>0</v>
      </c>
      <c r="BL189" s="15" t="s">
        <v>138</v>
      </c>
      <c r="BM189" s="15" t="s">
        <v>859</v>
      </c>
    </row>
    <row r="190" s="1" customFormat="1" ht="16.5" customHeight="1">
      <c r="B190" s="36"/>
      <c r="C190" s="228" t="s">
        <v>133</v>
      </c>
      <c r="D190" s="228" t="s">
        <v>193</v>
      </c>
      <c r="E190" s="229" t="s">
        <v>554</v>
      </c>
      <c r="F190" s="230" t="s">
        <v>860</v>
      </c>
      <c r="G190" s="231" t="s">
        <v>137</v>
      </c>
      <c r="H190" s="232">
        <v>10.6</v>
      </c>
      <c r="I190" s="233"/>
      <c r="J190" s="234">
        <f>ROUND(I190*H190,2)</f>
        <v>0</v>
      </c>
      <c r="K190" s="230" t="s">
        <v>151</v>
      </c>
      <c r="L190" s="235"/>
      <c r="M190" s="236" t="s">
        <v>1</v>
      </c>
      <c r="N190" s="237" t="s">
        <v>39</v>
      </c>
      <c r="O190" s="77"/>
      <c r="P190" s="213">
        <f>O190*H190</f>
        <v>0</v>
      </c>
      <c r="Q190" s="213">
        <v>0.085000000000000006</v>
      </c>
      <c r="R190" s="213">
        <f>Q190*H190</f>
        <v>0.90100000000000002</v>
      </c>
      <c r="S190" s="213">
        <v>0</v>
      </c>
      <c r="T190" s="214">
        <f>S190*H190</f>
        <v>0</v>
      </c>
      <c r="AR190" s="15" t="s">
        <v>187</v>
      </c>
      <c r="AT190" s="15" t="s">
        <v>193</v>
      </c>
      <c r="AU190" s="15" t="s">
        <v>78</v>
      </c>
      <c r="AY190" s="15" t="s">
        <v>131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76</v>
      </c>
      <c r="BK190" s="215">
        <f>ROUND(I190*H190,2)</f>
        <v>0</v>
      </c>
      <c r="BL190" s="15" t="s">
        <v>138</v>
      </c>
      <c r="BM190" s="15" t="s">
        <v>861</v>
      </c>
    </row>
    <row r="191" s="11" customFormat="1">
      <c r="B191" s="216"/>
      <c r="C191" s="217"/>
      <c r="D191" s="218" t="s">
        <v>140</v>
      </c>
      <c r="E191" s="219" t="s">
        <v>1</v>
      </c>
      <c r="F191" s="220" t="s">
        <v>862</v>
      </c>
      <c r="G191" s="217"/>
      <c r="H191" s="221">
        <v>10.6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1" t="s">
        <v>78</v>
      </c>
      <c r="AW191" s="11" t="s">
        <v>31</v>
      </c>
      <c r="AX191" s="11" t="s">
        <v>76</v>
      </c>
      <c r="AY191" s="227" t="s">
        <v>131</v>
      </c>
    </row>
    <row r="192" s="1" customFormat="1" ht="16.5" customHeight="1">
      <c r="B192" s="36"/>
      <c r="C192" s="228" t="s">
        <v>568</v>
      </c>
      <c r="D192" s="228" t="s">
        <v>193</v>
      </c>
      <c r="E192" s="229" t="s">
        <v>549</v>
      </c>
      <c r="F192" s="230" t="s">
        <v>863</v>
      </c>
      <c r="G192" s="231" t="s">
        <v>137</v>
      </c>
      <c r="H192" s="232">
        <v>5.2000000000000002</v>
      </c>
      <c r="I192" s="233"/>
      <c r="J192" s="234">
        <f>ROUND(I192*H192,2)</f>
        <v>0</v>
      </c>
      <c r="K192" s="230" t="s">
        <v>151</v>
      </c>
      <c r="L192" s="235"/>
      <c r="M192" s="236" t="s">
        <v>1</v>
      </c>
      <c r="N192" s="237" t="s">
        <v>39</v>
      </c>
      <c r="O192" s="77"/>
      <c r="P192" s="213">
        <f>O192*H192</f>
        <v>0</v>
      </c>
      <c r="Q192" s="213">
        <v>0.064000000000000001</v>
      </c>
      <c r="R192" s="213">
        <f>Q192*H192</f>
        <v>0.33280000000000004</v>
      </c>
      <c r="S192" s="213">
        <v>0</v>
      </c>
      <c r="T192" s="214">
        <f>S192*H192</f>
        <v>0</v>
      </c>
      <c r="AR192" s="15" t="s">
        <v>187</v>
      </c>
      <c r="AT192" s="15" t="s">
        <v>193</v>
      </c>
      <c r="AU192" s="15" t="s">
        <v>78</v>
      </c>
      <c r="AY192" s="15" t="s">
        <v>131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5" t="s">
        <v>76</v>
      </c>
      <c r="BK192" s="215">
        <f>ROUND(I192*H192,2)</f>
        <v>0</v>
      </c>
      <c r="BL192" s="15" t="s">
        <v>138</v>
      </c>
      <c r="BM192" s="15" t="s">
        <v>864</v>
      </c>
    </row>
    <row r="193" s="11" customFormat="1">
      <c r="B193" s="216"/>
      <c r="C193" s="217"/>
      <c r="D193" s="218" t="s">
        <v>140</v>
      </c>
      <c r="E193" s="219" t="s">
        <v>1</v>
      </c>
      <c r="F193" s="220" t="s">
        <v>865</v>
      </c>
      <c r="G193" s="217"/>
      <c r="H193" s="221">
        <v>5.2000000000000002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1" t="s">
        <v>78</v>
      </c>
      <c r="AW193" s="11" t="s">
        <v>31</v>
      </c>
      <c r="AX193" s="11" t="s">
        <v>76</v>
      </c>
      <c r="AY193" s="227" t="s">
        <v>131</v>
      </c>
    </row>
    <row r="194" s="1" customFormat="1" ht="22.5" customHeight="1">
      <c r="B194" s="36"/>
      <c r="C194" s="204" t="s">
        <v>433</v>
      </c>
      <c r="D194" s="204" t="s">
        <v>134</v>
      </c>
      <c r="E194" s="205" t="s">
        <v>559</v>
      </c>
      <c r="F194" s="206" t="s">
        <v>560</v>
      </c>
      <c r="G194" s="207" t="s">
        <v>137</v>
      </c>
      <c r="H194" s="208">
        <v>51.899999999999999</v>
      </c>
      <c r="I194" s="209"/>
      <c r="J194" s="210">
        <f>ROUND(I194*H194,2)</f>
        <v>0</v>
      </c>
      <c r="K194" s="206" t="s">
        <v>174</v>
      </c>
      <c r="L194" s="41"/>
      <c r="M194" s="211" t="s">
        <v>1</v>
      </c>
      <c r="N194" s="212" t="s">
        <v>39</v>
      </c>
      <c r="O194" s="77"/>
      <c r="P194" s="213">
        <f>O194*H194</f>
        <v>0</v>
      </c>
      <c r="Q194" s="213">
        <v>0.1295</v>
      </c>
      <c r="R194" s="213">
        <f>Q194*H194</f>
        <v>6.72105</v>
      </c>
      <c r="S194" s="213">
        <v>0</v>
      </c>
      <c r="T194" s="214">
        <f>S194*H194</f>
        <v>0</v>
      </c>
      <c r="AR194" s="15" t="s">
        <v>138</v>
      </c>
      <c r="AT194" s="15" t="s">
        <v>134</v>
      </c>
      <c r="AU194" s="15" t="s">
        <v>78</v>
      </c>
      <c r="AY194" s="15" t="s">
        <v>131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76</v>
      </c>
      <c r="BK194" s="215">
        <f>ROUND(I194*H194,2)</f>
        <v>0</v>
      </c>
      <c r="BL194" s="15" t="s">
        <v>138</v>
      </c>
      <c r="BM194" s="15" t="s">
        <v>561</v>
      </c>
    </row>
    <row r="195" s="11" customFormat="1">
      <c r="B195" s="216"/>
      <c r="C195" s="217"/>
      <c r="D195" s="218" t="s">
        <v>140</v>
      </c>
      <c r="E195" s="219" t="s">
        <v>1</v>
      </c>
      <c r="F195" s="220" t="s">
        <v>866</v>
      </c>
      <c r="G195" s="217"/>
      <c r="H195" s="221">
        <v>51.899999999999999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1" t="s">
        <v>78</v>
      </c>
      <c r="AW195" s="11" t="s">
        <v>31</v>
      </c>
      <c r="AX195" s="11" t="s">
        <v>76</v>
      </c>
      <c r="AY195" s="227" t="s">
        <v>131</v>
      </c>
    </row>
    <row r="196" s="1" customFormat="1" ht="22.5" customHeight="1">
      <c r="B196" s="36"/>
      <c r="C196" s="228" t="s">
        <v>442</v>
      </c>
      <c r="D196" s="228" t="s">
        <v>193</v>
      </c>
      <c r="E196" s="229" t="s">
        <v>564</v>
      </c>
      <c r="F196" s="230" t="s">
        <v>565</v>
      </c>
      <c r="G196" s="231" t="s">
        <v>137</v>
      </c>
      <c r="H196" s="232">
        <v>51.899999999999999</v>
      </c>
      <c r="I196" s="233"/>
      <c r="J196" s="234">
        <f>ROUND(I196*H196,2)</f>
        <v>0</v>
      </c>
      <c r="K196" s="230" t="s">
        <v>1</v>
      </c>
      <c r="L196" s="235"/>
      <c r="M196" s="236" t="s">
        <v>1</v>
      </c>
      <c r="N196" s="237" t="s">
        <v>39</v>
      </c>
      <c r="O196" s="77"/>
      <c r="P196" s="213">
        <f>O196*H196</f>
        <v>0</v>
      </c>
      <c r="Q196" s="213">
        <v>0.024</v>
      </c>
      <c r="R196" s="213">
        <f>Q196*H196</f>
        <v>1.2456</v>
      </c>
      <c r="S196" s="213">
        <v>0</v>
      </c>
      <c r="T196" s="214">
        <f>S196*H196</f>
        <v>0</v>
      </c>
      <c r="AR196" s="15" t="s">
        <v>187</v>
      </c>
      <c r="AT196" s="15" t="s">
        <v>193</v>
      </c>
      <c r="AU196" s="15" t="s">
        <v>78</v>
      </c>
      <c r="AY196" s="15" t="s">
        <v>131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76</v>
      </c>
      <c r="BK196" s="215">
        <f>ROUND(I196*H196,2)</f>
        <v>0</v>
      </c>
      <c r="BL196" s="15" t="s">
        <v>138</v>
      </c>
      <c r="BM196" s="15" t="s">
        <v>566</v>
      </c>
    </row>
    <row r="197" s="11" customFormat="1">
      <c r="B197" s="216"/>
      <c r="C197" s="217"/>
      <c r="D197" s="218" t="s">
        <v>140</v>
      </c>
      <c r="E197" s="219" t="s">
        <v>1</v>
      </c>
      <c r="F197" s="220" t="s">
        <v>867</v>
      </c>
      <c r="G197" s="217"/>
      <c r="H197" s="221">
        <v>51.899999999999999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1" t="s">
        <v>78</v>
      </c>
      <c r="AW197" s="11" t="s">
        <v>31</v>
      </c>
      <c r="AX197" s="11" t="s">
        <v>76</v>
      </c>
      <c r="AY197" s="227" t="s">
        <v>131</v>
      </c>
    </row>
    <row r="198" s="1" customFormat="1" ht="22.5" customHeight="1">
      <c r="B198" s="36"/>
      <c r="C198" s="204" t="s">
        <v>868</v>
      </c>
      <c r="D198" s="204" t="s">
        <v>134</v>
      </c>
      <c r="E198" s="205" t="s">
        <v>569</v>
      </c>
      <c r="F198" s="206" t="s">
        <v>570</v>
      </c>
      <c r="G198" s="207" t="s">
        <v>137</v>
      </c>
      <c r="H198" s="208">
        <v>39.5</v>
      </c>
      <c r="I198" s="209"/>
      <c r="J198" s="210">
        <f>ROUND(I198*H198,2)</f>
        <v>0</v>
      </c>
      <c r="K198" s="206" t="s">
        <v>174</v>
      </c>
      <c r="L198" s="41"/>
      <c r="M198" s="211" t="s">
        <v>1</v>
      </c>
      <c r="N198" s="212" t="s">
        <v>39</v>
      </c>
      <c r="O198" s="77"/>
      <c r="P198" s="213">
        <f>O198*H198</f>
        <v>0</v>
      </c>
      <c r="Q198" s="213">
        <v>5.0000000000000002E-05</v>
      </c>
      <c r="R198" s="213">
        <f>Q198*H198</f>
        <v>0.0019750000000000002</v>
      </c>
      <c r="S198" s="213">
        <v>0</v>
      </c>
      <c r="T198" s="214">
        <f>S198*H198</f>
        <v>0</v>
      </c>
      <c r="AR198" s="15" t="s">
        <v>138</v>
      </c>
      <c r="AT198" s="15" t="s">
        <v>134</v>
      </c>
      <c r="AU198" s="15" t="s">
        <v>78</v>
      </c>
      <c r="AY198" s="15" t="s">
        <v>131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5" t="s">
        <v>76</v>
      </c>
      <c r="BK198" s="215">
        <f>ROUND(I198*H198,2)</f>
        <v>0</v>
      </c>
      <c r="BL198" s="15" t="s">
        <v>138</v>
      </c>
      <c r="BM198" s="15" t="s">
        <v>571</v>
      </c>
    </row>
    <row r="199" s="11" customFormat="1">
      <c r="B199" s="216"/>
      <c r="C199" s="217"/>
      <c r="D199" s="218" t="s">
        <v>140</v>
      </c>
      <c r="E199" s="219" t="s">
        <v>1</v>
      </c>
      <c r="F199" s="220" t="s">
        <v>869</v>
      </c>
      <c r="G199" s="217"/>
      <c r="H199" s="221">
        <v>39.5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1" t="s">
        <v>78</v>
      </c>
      <c r="AW199" s="11" t="s">
        <v>31</v>
      </c>
      <c r="AX199" s="11" t="s">
        <v>76</v>
      </c>
      <c r="AY199" s="227" t="s">
        <v>131</v>
      </c>
    </row>
    <row r="200" s="1" customFormat="1" ht="16.5" customHeight="1">
      <c r="B200" s="36"/>
      <c r="C200" s="204" t="s">
        <v>472</v>
      </c>
      <c r="D200" s="204" t="s">
        <v>134</v>
      </c>
      <c r="E200" s="205" t="s">
        <v>574</v>
      </c>
      <c r="F200" s="206" t="s">
        <v>575</v>
      </c>
      <c r="G200" s="207" t="s">
        <v>137</v>
      </c>
      <c r="H200" s="208">
        <v>74.200000000000003</v>
      </c>
      <c r="I200" s="209"/>
      <c r="J200" s="210">
        <f>ROUND(I200*H200,2)</f>
        <v>0</v>
      </c>
      <c r="K200" s="206" t="s">
        <v>174</v>
      </c>
      <c r="L200" s="41"/>
      <c r="M200" s="211" t="s">
        <v>1</v>
      </c>
      <c r="N200" s="212" t="s">
        <v>39</v>
      </c>
      <c r="O200" s="77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15" t="s">
        <v>138</v>
      </c>
      <c r="AT200" s="15" t="s">
        <v>134</v>
      </c>
      <c r="AU200" s="15" t="s">
        <v>78</v>
      </c>
      <c r="AY200" s="15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76</v>
      </c>
      <c r="BK200" s="215">
        <f>ROUND(I200*H200,2)</f>
        <v>0</v>
      </c>
      <c r="BL200" s="15" t="s">
        <v>138</v>
      </c>
      <c r="BM200" s="15" t="s">
        <v>576</v>
      </c>
    </row>
    <row r="201" s="11" customFormat="1">
      <c r="B201" s="216"/>
      <c r="C201" s="217"/>
      <c r="D201" s="218" t="s">
        <v>140</v>
      </c>
      <c r="E201" s="219" t="s">
        <v>1</v>
      </c>
      <c r="F201" s="220" t="s">
        <v>870</v>
      </c>
      <c r="G201" s="217"/>
      <c r="H201" s="221">
        <v>74.200000000000003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78</v>
      </c>
      <c r="AV201" s="11" t="s">
        <v>78</v>
      </c>
      <c r="AW201" s="11" t="s">
        <v>31</v>
      </c>
      <c r="AX201" s="11" t="s">
        <v>76</v>
      </c>
      <c r="AY201" s="227" t="s">
        <v>131</v>
      </c>
    </row>
    <row r="202" s="1" customFormat="1" ht="16.5" customHeight="1">
      <c r="B202" s="36"/>
      <c r="C202" s="204" t="s">
        <v>871</v>
      </c>
      <c r="D202" s="204" t="s">
        <v>134</v>
      </c>
      <c r="E202" s="205" t="s">
        <v>579</v>
      </c>
      <c r="F202" s="206" t="s">
        <v>580</v>
      </c>
      <c r="G202" s="207" t="s">
        <v>137</v>
      </c>
      <c r="H202" s="208">
        <v>5</v>
      </c>
      <c r="I202" s="209"/>
      <c r="J202" s="210">
        <f>ROUND(I202*H202,2)</f>
        <v>0</v>
      </c>
      <c r="K202" s="206" t="s">
        <v>151</v>
      </c>
      <c r="L202" s="41"/>
      <c r="M202" s="211" t="s">
        <v>1</v>
      </c>
      <c r="N202" s="212" t="s">
        <v>39</v>
      </c>
      <c r="O202" s="77"/>
      <c r="P202" s="213">
        <f>O202*H202</f>
        <v>0</v>
      </c>
      <c r="Q202" s="213">
        <v>0.29221000000000003</v>
      </c>
      <c r="R202" s="213">
        <f>Q202*H202</f>
        <v>1.4610500000000002</v>
      </c>
      <c r="S202" s="213">
        <v>0</v>
      </c>
      <c r="T202" s="214">
        <f>S202*H202</f>
        <v>0</v>
      </c>
      <c r="AR202" s="15" t="s">
        <v>138</v>
      </c>
      <c r="AT202" s="15" t="s">
        <v>134</v>
      </c>
      <c r="AU202" s="15" t="s">
        <v>78</v>
      </c>
      <c r="AY202" s="15" t="s">
        <v>131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5" t="s">
        <v>76</v>
      </c>
      <c r="BK202" s="215">
        <f>ROUND(I202*H202,2)</f>
        <v>0</v>
      </c>
      <c r="BL202" s="15" t="s">
        <v>138</v>
      </c>
      <c r="BM202" s="15" t="s">
        <v>872</v>
      </c>
    </row>
    <row r="203" s="1" customFormat="1" ht="16.5" customHeight="1">
      <c r="B203" s="36"/>
      <c r="C203" s="228" t="s">
        <v>573</v>
      </c>
      <c r="D203" s="228" t="s">
        <v>193</v>
      </c>
      <c r="E203" s="229" t="s">
        <v>873</v>
      </c>
      <c r="F203" s="230" t="s">
        <v>874</v>
      </c>
      <c r="G203" s="231" t="s">
        <v>137</v>
      </c>
      <c r="H203" s="232">
        <v>4</v>
      </c>
      <c r="I203" s="233"/>
      <c r="J203" s="234">
        <f>ROUND(I203*H203,2)</f>
        <v>0</v>
      </c>
      <c r="K203" s="230" t="s">
        <v>151</v>
      </c>
      <c r="L203" s="235"/>
      <c r="M203" s="236" t="s">
        <v>1</v>
      </c>
      <c r="N203" s="237" t="s">
        <v>39</v>
      </c>
      <c r="O203" s="77"/>
      <c r="P203" s="213">
        <f>O203*H203</f>
        <v>0</v>
      </c>
      <c r="Q203" s="213">
        <v>0.015599999999999999</v>
      </c>
      <c r="R203" s="213">
        <f>Q203*H203</f>
        <v>0.062399999999999997</v>
      </c>
      <c r="S203" s="213">
        <v>0</v>
      </c>
      <c r="T203" s="214">
        <f>S203*H203</f>
        <v>0</v>
      </c>
      <c r="AR203" s="15" t="s">
        <v>187</v>
      </c>
      <c r="AT203" s="15" t="s">
        <v>193</v>
      </c>
      <c r="AU203" s="15" t="s">
        <v>78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76</v>
      </c>
      <c r="BK203" s="215">
        <f>ROUND(I203*H203,2)</f>
        <v>0</v>
      </c>
      <c r="BL203" s="15" t="s">
        <v>138</v>
      </c>
      <c r="BM203" s="15" t="s">
        <v>875</v>
      </c>
    </row>
    <row r="204" s="1" customFormat="1" ht="16.5" customHeight="1">
      <c r="B204" s="36"/>
      <c r="C204" s="228" t="s">
        <v>751</v>
      </c>
      <c r="D204" s="228" t="s">
        <v>193</v>
      </c>
      <c r="E204" s="229" t="s">
        <v>599</v>
      </c>
      <c r="F204" s="230" t="s">
        <v>600</v>
      </c>
      <c r="G204" s="231" t="s">
        <v>196</v>
      </c>
      <c r="H204" s="232">
        <v>2</v>
      </c>
      <c r="I204" s="233"/>
      <c r="J204" s="234">
        <f>ROUND(I204*H204,2)</f>
        <v>0</v>
      </c>
      <c r="K204" s="230" t="s">
        <v>151</v>
      </c>
      <c r="L204" s="235"/>
      <c r="M204" s="236" t="s">
        <v>1</v>
      </c>
      <c r="N204" s="237" t="s">
        <v>39</v>
      </c>
      <c r="O204" s="77"/>
      <c r="P204" s="213">
        <f>O204*H204</f>
        <v>0</v>
      </c>
      <c r="Q204" s="213">
        <v>0.0074000000000000003</v>
      </c>
      <c r="R204" s="213">
        <f>Q204*H204</f>
        <v>0.014800000000000001</v>
      </c>
      <c r="S204" s="213">
        <v>0</v>
      </c>
      <c r="T204" s="214">
        <f>S204*H204</f>
        <v>0</v>
      </c>
      <c r="AR204" s="15" t="s">
        <v>187</v>
      </c>
      <c r="AT204" s="15" t="s">
        <v>193</v>
      </c>
      <c r="AU204" s="15" t="s">
        <v>78</v>
      </c>
      <c r="AY204" s="15" t="s">
        <v>131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76</v>
      </c>
      <c r="BK204" s="215">
        <f>ROUND(I204*H204,2)</f>
        <v>0</v>
      </c>
      <c r="BL204" s="15" t="s">
        <v>138</v>
      </c>
      <c r="BM204" s="15" t="s">
        <v>876</v>
      </c>
    </row>
    <row r="205" s="11" customFormat="1">
      <c r="B205" s="216"/>
      <c r="C205" s="217"/>
      <c r="D205" s="218" t="s">
        <v>140</v>
      </c>
      <c r="E205" s="219" t="s">
        <v>1</v>
      </c>
      <c r="F205" s="220" t="s">
        <v>877</v>
      </c>
      <c r="G205" s="217"/>
      <c r="H205" s="221">
        <v>2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140</v>
      </c>
      <c r="AU205" s="227" t="s">
        <v>78</v>
      </c>
      <c r="AV205" s="11" t="s">
        <v>78</v>
      </c>
      <c r="AW205" s="11" t="s">
        <v>31</v>
      </c>
      <c r="AX205" s="11" t="s">
        <v>76</v>
      </c>
      <c r="AY205" s="227" t="s">
        <v>131</v>
      </c>
    </row>
    <row r="206" s="1" customFormat="1" ht="16.5" customHeight="1">
      <c r="B206" s="36"/>
      <c r="C206" s="228" t="s">
        <v>504</v>
      </c>
      <c r="D206" s="228" t="s">
        <v>193</v>
      </c>
      <c r="E206" s="229" t="s">
        <v>595</v>
      </c>
      <c r="F206" s="230" t="s">
        <v>596</v>
      </c>
      <c r="G206" s="231" t="s">
        <v>137</v>
      </c>
      <c r="H206" s="232">
        <v>4</v>
      </c>
      <c r="I206" s="233"/>
      <c r="J206" s="234">
        <f>ROUND(I206*H206,2)</f>
        <v>0</v>
      </c>
      <c r="K206" s="230" t="s">
        <v>151</v>
      </c>
      <c r="L206" s="235"/>
      <c r="M206" s="236" t="s">
        <v>1</v>
      </c>
      <c r="N206" s="237" t="s">
        <v>39</v>
      </c>
      <c r="O206" s="77"/>
      <c r="P206" s="213">
        <f>O206*H206</f>
        <v>0</v>
      </c>
      <c r="Q206" s="213">
        <v>0.0041999999999999997</v>
      </c>
      <c r="R206" s="213">
        <f>Q206*H206</f>
        <v>0.016799999999999999</v>
      </c>
      <c r="S206" s="213">
        <v>0</v>
      </c>
      <c r="T206" s="214">
        <f>S206*H206</f>
        <v>0</v>
      </c>
      <c r="AR206" s="15" t="s">
        <v>187</v>
      </c>
      <c r="AT206" s="15" t="s">
        <v>193</v>
      </c>
      <c r="AU206" s="15" t="s">
        <v>78</v>
      </c>
      <c r="AY206" s="15" t="s">
        <v>131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76</v>
      </c>
      <c r="BK206" s="215">
        <f>ROUND(I206*H206,2)</f>
        <v>0</v>
      </c>
      <c r="BL206" s="15" t="s">
        <v>138</v>
      </c>
      <c r="BM206" s="15" t="s">
        <v>878</v>
      </c>
    </row>
    <row r="207" s="11" customFormat="1">
      <c r="B207" s="216"/>
      <c r="C207" s="217"/>
      <c r="D207" s="218" t="s">
        <v>140</v>
      </c>
      <c r="E207" s="219" t="s">
        <v>1</v>
      </c>
      <c r="F207" s="220" t="s">
        <v>879</v>
      </c>
      <c r="G207" s="217"/>
      <c r="H207" s="221">
        <v>4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140</v>
      </c>
      <c r="AU207" s="227" t="s">
        <v>78</v>
      </c>
      <c r="AV207" s="11" t="s">
        <v>78</v>
      </c>
      <c r="AW207" s="11" t="s">
        <v>31</v>
      </c>
      <c r="AX207" s="11" t="s">
        <v>76</v>
      </c>
      <c r="AY207" s="227" t="s">
        <v>131</v>
      </c>
    </row>
    <row r="208" s="1" customFormat="1" ht="16.5" customHeight="1">
      <c r="B208" s="36"/>
      <c r="C208" s="228" t="s">
        <v>604</v>
      </c>
      <c r="D208" s="228" t="s">
        <v>193</v>
      </c>
      <c r="E208" s="229" t="s">
        <v>880</v>
      </c>
      <c r="F208" s="230" t="s">
        <v>881</v>
      </c>
      <c r="G208" s="231" t="s">
        <v>137</v>
      </c>
      <c r="H208" s="232">
        <v>1</v>
      </c>
      <c r="I208" s="233"/>
      <c r="J208" s="234">
        <f>ROUND(I208*H208,2)</f>
        <v>0</v>
      </c>
      <c r="K208" s="230" t="s">
        <v>151</v>
      </c>
      <c r="L208" s="235"/>
      <c r="M208" s="236" t="s">
        <v>1</v>
      </c>
      <c r="N208" s="237" t="s">
        <v>39</v>
      </c>
      <c r="O208" s="77"/>
      <c r="P208" s="213">
        <f>O208*H208</f>
        <v>0</v>
      </c>
      <c r="Q208" s="213">
        <v>0.0166</v>
      </c>
      <c r="R208" s="213">
        <f>Q208*H208</f>
        <v>0.0166</v>
      </c>
      <c r="S208" s="213">
        <v>0</v>
      </c>
      <c r="T208" s="214">
        <f>S208*H208</f>
        <v>0</v>
      </c>
      <c r="AR208" s="15" t="s">
        <v>187</v>
      </c>
      <c r="AT208" s="15" t="s">
        <v>193</v>
      </c>
      <c r="AU208" s="15" t="s">
        <v>78</v>
      </c>
      <c r="AY208" s="15" t="s">
        <v>131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76</v>
      </c>
      <c r="BK208" s="215">
        <f>ROUND(I208*H208,2)</f>
        <v>0</v>
      </c>
      <c r="BL208" s="15" t="s">
        <v>138</v>
      </c>
      <c r="BM208" s="15" t="s">
        <v>882</v>
      </c>
    </row>
    <row r="209" s="1" customFormat="1" ht="16.5" customHeight="1">
      <c r="B209" s="36"/>
      <c r="C209" s="228" t="s">
        <v>609</v>
      </c>
      <c r="D209" s="228" t="s">
        <v>193</v>
      </c>
      <c r="E209" s="229" t="s">
        <v>583</v>
      </c>
      <c r="F209" s="230" t="s">
        <v>584</v>
      </c>
      <c r="G209" s="231" t="s">
        <v>196</v>
      </c>
      <c r="H209" s="232">
        <v>2</v>
      </c>
      <c r="I209" s="233"/>
      <c r="J209" s="234">
        <f>ROUND(I209*H209,2)</f>
        <v>0</v>
      </c>
      <c r="K209" s="230" t="s">
        <v>151</v>
      </c>
      <c r="L209" s="235"/>
      <c r="M209" s="236" t="s">
        <v>1</v>
      </c>
      <c r="N209" s="237" t="s">
        <v>39</v>
      </c>
      <c r="O209" s="77"/>
      <c r="P209" s="213">
        <f>O209*H209</f>
        <v>0</v>
      </c>
      <c r="Q209" s="213">
        <v>0.0013500000000000001</v>
      </c>
      <c r="R209" s="213">
        <f>Q209*H209</f>
        <v>0.0027000000000000001</v>
      </c>
      <c r="S209" s="213">
        <v>0</v>
      </c>
      <c r="T209" s="214">
        <f>S209*H209</f>
        <v>0</v>
      </c>
      <c r="AR209" s="15" t="s">
        <v>187</v>
      </c>
      <c r="AT209" s="15" t="s">
        <v>193</v>
      </c>
      <c r="AU209" s="15" t="s">
        <v>78</v>
      </c>
      <c r="AY209" s="15" t="s">
        <v>131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76</v>
      </c>
      <c r="BK209" s="215">
        <f>ROUND(I209*H209,2)</f>
        <v>0</v>
      </c>
      <c r="BL209" s="15" t="s">
        <v>138</v>
      </c>
      <c r="BM209" s="15" t="s">
        <v>883</v>
      </c>
    </row>
    <row r="210" s="1" customFormat="1" ht="16.5" customHeight="1">
      <c r="B210" s="36"/>
      <c r="C210" s="228" t="s">
        <v>614</v>
      </c>
      <c r="D210" s="228" t="s">
        <v>193</v>
      </c>
      <c r="E210" s="229" t="s">
        <v>884</v>
      </c>
      <c r="F210" s="230" t="s">
        <v>885</v>
      </c>
      <c r="G210" s="231" t="s">
        <v>196</v>
      </c>
      <c r="H210" s="232">
        <v>1</v>
      </c>
      <c r="I210" s="233"/>
      <c r="J210" s="234">
        <f>ROUND(I210*H210,2)</f>
        <v>0</v>
      </c>
      <c r="K210" s="230" t="s">
        <v>1</v>
      </c>
      <c r="L210" s="235"/>
      <c r="M210" s="236" t="s">
        <v>1</v>
      </c>
      <c r="N210" s="237" t="s">
        <v>39</v>
      </c>
      <c r="O210" s="7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5" t="s">
        <v>187</v>
      </c>
      <c r="AT210" s="15" t="s">
        <v>193</v>
      </c>
      <c r="AU210" s="15" t="s">
        <v>78</v>
      </c>
      <c r="AY210" s="15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76</v>
      </c>
      <c r="BK210" s="215">
        <f>ROUND(I210*H210,2)</f>
        <v>0</v>
      </c>
      <c r="BL210" s="15" t="s">
        <v>138</v>
      </c>
      <c r="BM210" s="15" t="s">
        <v>886</v>
      </c>
    </row>
    <row r="211" s="10" customFormat="1" ht="22.8" customHeight="1">
      <c r="B211" s="188"/>
      <c r="C211" s="189"/>
      <c r="D211" s="190" t="s">
        <v>67</v>
      </c>
      <c r="E211" s="202" t="s">
        <v>602</v>
      </c>
      <c r="F211" s="202" t="s">
        <v>603</v>
      </c>
      <c r="G211" s="189"/>
      <c r="H211" s="189"/>
      <c r="I211" s="192"/>
      <c r="J211" s="203">
        <f>BK211</f>
        <v>0</v>
      </c>
      <c r="K211" s="189"/>
      <c r="L211" s="194"/>
      <c r="M211" s="195"/>
      <c r="N211" s="196"/>
      <c r="O211" s="196"/>
      <c r="P211" s="197">
        <f>SUM(P212:P227)</f>
        <v>0</v>
      </c>
      <c r="Q211" s="196"/>
      <c r="R211" s="197">
        <f>SUM(R212:R227)</f>
        <v>0</v>
      </c>
      <c r="S211" s="196"/>
      <c r="T211" s="198">
        <f>SUM(T212:T227)</f>
        <v>0</v>
      </c>
      <c r="AR211" s="199" t="s">
        <v>76</v>
      </c>
      <c r="AT211" s="200" t="s">
        <v>67</v>
      </c>
      <c r="AU211" s="200" t="s">
        <v>76</v>
      </c>
      <c r="AY211" s="199" t="s">
        <v>131</v>
      </c>
      <c r="BK211" s="201">
        <f>SUM(BK212:BK227)</f>
        <v>0</v>
      </c>
    </row>
    <row r="212" s="1" customFormat="1" ht="16.5" customHeight="1">
      <c r="B212" s="36"/>
      <c r="C212" s="204" t="s">
        <v>476</v>
      </c>
      <c r="D212" s="204" t="s">
        <v>134</v>
      </c>
      <c r="E212" s="205" t="s">
        <v>605</v>
      </c>
      <c r="F212" s="206" t="s">
        <v>606</v>
      </c>
      <c r="G212" s="207" t="s">
        <v>262</v>
      </c>
      <c r="H212" s="208">
        <v>20.457999999999998</v>
      </c>
      <c r="I212" s="209"/>
      <c r="J212" s="210">
        <f>ROUND(I212*H212,2)</f>
        <v>0</v>
      </c>
      <c r="K212" s="206" t="s">
        <v>174</v>
      </c>
      <c r="L212" s="41"/>
      <c r="M212" s="211" t="s">
        <v>1</v>
      </c>
      <c r="N212" s="212" t="s">
        <v>39</v>
      </c>
      <c r="O212" s="7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15" t="s">
        <v>138</v>
      </c>
      <c r="AT212" s="15" t="s">
        <v>134</v>
      </c>
      <c r="AU212" s="15" t="s">
        <v>78</v>
      </c>
      <c r="AY212" s="15" t="s">
        <v>131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76</v>
      </c>
      <c r="BK212" s="215">
        <f>ROUND(I212*H212,2)</f>
        <v>0</v>
      </c>
      <c r="BL212" s="15" t="s">
        <v>138</v>
      </c>
      <c r="BM212" s="15" t="s">
        <v>607</v>
      </c>
    </row>
    <row r="213" s="11" customFormat="1">
      <c r="B213" s="216"/>
      <c r="C213" s="217"/>
      <c r="D213" s="218" t="s">
        <v>140</v>
      </c>
      <c r="E213" s="219" t="s">
        <v>1</v>
      </c>
      <c r="F213" s="220" t="s">
        <v>887</v>
      </c>
      <c r="G213" s="217"/>
      <c r="H213" s="221">
        <v>20.457999999999998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140</v>
      </c>
      <c r="AU213" s="227" t="s">
        <v>78</v>
      </c>
      <c r="AV213" s="11" t="s">
        <v>78</v>
      </c>
      <c r="AW213" s="11" t="s">
        <v>31</v>
      </c>
      <c r="AX213" s="11" t="s">
        <v>76</v>
      </c>
      <c r="AY213" s="227" t="s">
        <v>131</v>
      </c>
    </row>
    <row r="214" s="1" customFormat="1" ht="22.5" customHeight="1">
      <c r="B214" s="36"/>
      <c r="C214" s="204" t="s">
        <v>135</v>
      </c>
      <c r="D214" s="204" t="s">
        <v>134</v>
      </c>
      <c r="E214" s="205" t="s">
        <v>610</v>
      </c>
      <c r="F214" s="206" t="s">
        <v>611</v>
      </c>
      <c r="G214" s="207" t="s">
        <v>262</v>
      </c>
      <c r="H214" s="208">
        <v>467.39499999999998</v>
      </c>
      <c r="I214" s="209"/>
      <c r="J214" s="210">
        <f>ROUND(I214*H214,2)</f>
        <v>0</v>
      </c>
      <c r="K214" s="206" t="s">
        <v>174</v>
      </c>
      <c r="L214" s="41"/>
      <c r="M214" s="211" t="s">
        <v>1</v>
      </c>
      <c r="N214" s="212" t="s">
        <v>39</v>
      </c>
      <c r="O214" s="77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AR214" s="15" t="s">
        <v>138</v>
      </c>
      <c r="AT214" s="15" t="s">
        <v>134</v>
      </c>
      <c r="AU214" s="15" t="s">
        <v>78</v>
      </c>
      <c r="AY214" s="15" t="s">
        <v>131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76</v>
      </c>
      <c r="BK214" s="215">
        <f>ROUND(I214*H214,2)</f>
        <v>0</v>
      </c>
      <c r="BL214" s="15" t="s">
        <v>138</v>
      </c>
      <c r="BM214" s="15" t="s">
        <v>888</v>
      </c>
    </row>
    <row r="215" s="11" customFormat="1">
      <c r="B215" s="216"/>
      <c r="C215" s="217"/>
      <c r="D215" s="218" t="s">
        <v>140</v>
      </c>
      <c r="E215" s="219" t="s">
        <v>1</v>
      </c>
      <c r="F215" s="220" t="s">
        <v>889</v>
      </c>
      <c r="G215" s="217"/>
      <c r="H215" s="221">
        <v>467.39499999999998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140</v>
      </c>
      <c r="AU215" s="227" t="s">
        <v>78</v>
      </c>
      <c r="AV215" s="11" t="s">
        <v>78</v>
      </c>
      <c r="AW215" s="11" t="s">
        <v>31</v>
      </c>
      <c r="AX215" s="11" t="s">
        <v>76</v>
      </c>
      <c r="AY215" s="227" t="s">
        <v>131</v>
      </c>
    </row>
    <row r="216" s="1" customFormat="1" ht="16.5" customHeight="1">
      <c r="B216" s="36"/>
      <c r="C216" s="204" t="s">
        <v>484</v>
      </c>
      <c r="D216" s="204" t="s">
        <v>134</v>
      </c>
      <c r="E216" s="205" t="s">
        <v>615</v>
      </c>
      <c r="F216" s="206" t="s">
        <v>616</v>
      </c>
      <c r="G216" s="207" t="s">
        <v>262</v>
      </c>
      <c r="H216" s="208">
        <v>7.673</v>
      </c>
      <c r="I216" s="209"/>
      <c r="J216" s="210">
        <f>ROUND(I216*H216,2)</f>
        <v>0</v>
      </c>
      <c r="K216" s="206" t="s">
        <v>174</v>
      </c>
      <c r="L216" s="41"/>
      <c r="M216" s="211" t="s">
        <v>1</v>
      </c>
      <c r="N216" s="212" t="s">
        <v>39</v>
      </c>
      <c r="O216" s="7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5" t="s">
        <v>138</v>
      </c>
      <c r="AT216" s="15" t="s">
        <v>134</v>
      </c>
      <c r="AU216" s="15" t="s">
        <v>78</v>
      </c>
      <c r="AY216" s="15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76</v>
      </c>
      <c r="BK216" s="215">
        <f>ROUND(I216*H216,2)</f>
        <v>0</v>
      </c>
      <c r="BL216" s="15" t="s">
        <v>138</v>
      </c>
      <c r="BM216" s="15" t="s">
        <v>617</v>
      </c>
    </row>
    <row r="217" s="11" customFormat="1">
      <c r="B217" s="216"/>
      <c r="C217" s="217"/>
      <c r="D217" s="218" t="s">
        <v>140</v>
      </c>
      <c r="E217" s="219" t="s">
        <v>1</v>
      </c>
      <c r="F217" s="220" t="s">
        <v>890</v>
      </c>
      <c r="G217" s="217"/>
      <c r="H217" s="221">
        <v>7.673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140</v>
      </c>
      <c r="AU217" s="227" t="s">
        <v>78</v>
      </c>
      <c r="AV217" s="11" t="s">
        <v>78</v>
      </c>
      <c r="AW217" s="11" t="s">
        <v>31</v>
      </c>
      <c r="AX217" s="11" t="s">
        <v>76</v>
      </c>
      <c r="AY217" s="227" t="s">
        <v>131</v>
      </c>
    </row>
    <row r="218" s="1" customFormat="1" ht="22.5" customHeight="1">
      <c r="B218" s="36"/>
      <c r="C218" s="204" t="s">
        <v>488</v>
      </c>
      <c r="D218" s="204" t="s">
        <v>134</v>
      </c>
      <c r="E218" s="205" t="s">
        <v>620</v>
      </c>
      <c r="F218" s="206" t="s">
        <v>611</v>
      </c>
      <c r="G218" s="207" t="s">
        <v>262</v>
      </c>
      <c r="H218" s="208">
        <v>168.80600000000001</v>
      </c>
      <c r="I218" s="209"/>
      <c r="J218" s="210">
        <f>ROUND(I218*H218,2)</f>
        <v>0</v>
      </c>
      <c r="K218" s="206" t="s">
        <v>174</v>
      </c>
      <c r="L218" s="41"/>
      <c r="M218" s="211" t="s">
        <v>1</v>
      </c>
      <c r="N218" s="212" t="s">
        <v>39</v>
      </c>
      <c r="O218" s="77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15" t="s">
        <v>138</v>
      </c>
      <c r="AT218" s="15" t="s">
        <v>134</v>
      </c>
      <c r="AU218" s="15" t="s">
        <v>78</v>
      </c>
      <c r="AY218" s="15" t="s">
        <v>131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76</v>
      </c>
      <c r="BK218" s="215">
        <f>ROUND(I218*H218,2)</f>
        <v>0</v>
      </c>
      <c r="BL218" s="15" t="s">
        <v>138</v>
      </c>
      <c r="BM218" s="15" t="s">
        <v>621</v>
      </c>
    </row>
    <row r="219" s="11" customFormat="1">
      <c r="B219" s="216"/>
      <c r="C219" s="217"/>
      <c r="D219" s="218" t="s">
        <v>140</v>
      </c>
      <c r="E219" s="219" t="s">
        <v>1</v>
      </c>
      <c r="F219" s="220" t="s">
        <v>891</v>
      </c>
      <c r="G219" s="217"/>
      <c r="H219" s="221">
        <v>168.80600000000001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140</v>
      </c>
      <c r="AU219" s="227" t="s">
        <v>78</v>
      </c>
      <c r="AV219" s="11" t="s">
        <v>78</v>
      </c>
      <c r="AW219" s="11" t="s">
        <v>31</v>
      </c>
      <c r="AX219" s="11" t="s">
        <v>76</v>
      </c>
      <c r="AY219" s="227" t="s">
        <v>131</v>
      </c>
    </row>
    <row r="220" s="1" customFormat="1" ht="16.5" customHeight="1">
      <c r="B220" s="36"/>
      <c r="C220" s="204" t="s">
        <v>492</v>
      </c>
      <c r="D220" s="204" t="s">
        <v>134</v>
      </c>
      <c r="E220" s="205" t="s">
        <v>624</v>
      </c>
      <c r="F220" s="206" t="s">
        <v>625</v>
      </c>
      <c r="G220" s="207" t="s">
        <v>262</v>
      </c>
      <c r="H220" s="208">
        <v>3.6400000000000001</v>
      </c>
      <c r="I220" s="209"/>
      <c r="J220" s="210">
        <f>ROUND(I220*H220,2)</f>
        <v>0</v>
      </c>
      <c r="K220" s="206" t="s">
        <v>174</v>
      </c>
      <c r="L220" s="41"/>
      <c r="M220" s="211" t="s">
        <v>1</v>
      </c>
      <c r="N220" s="212" t="s">
        <v>39</v>
      </c>
      <c r="O220" s="77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AR220" s="15" t="s">
        <v>138</v>
      </c>
      <c r="AT220" s="15" t="s">
        <v>134</v>
      </c>
      <c r="AU220" s="15" t="s">
        <v>78</v>
      </c>
      <c r="AY220" s="15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76</v>
      </c>
      <c r="BK220" s="215">
        <f>ROUND(I220*H220,2)</f>
        <v>0</v>
      </c>
      <c r="BL220" s="15" t="s">
        <v>138</v>
      </c>
      <c r="BM220" s="15" t="s">
        <v>626</v>
      </c>
    </row>
    <row r="221" s="11" customFormat="1">
      <c r="B221" s="216"/>
      <c r="C221" s="217"/>
      <c r="D221" s="218" t="s">
        <v>140</v>
      </c>
      <c r="E221" s="219" t="s">
        <v>1</v>
      </c>
      <c r="F221" s="220" t="s">
        <v>892</v>
      </c>
      <c r="G221" s="217"/>
      <c r="H221" s="221">
        <v>3.6400000000000001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140</v>
      </c>
      <c r="AU221" s="227" t="s">
        <v>78</v>
      </c>
      <c r="AV221" s="11" t="s">
        <v>78</v>
      </c>
      <c r="AW221" s="11" t="s">
        <v>31</v>
      </c>
      <c r="AX221" s="11" t="s">
        <v>76</v>
      </c>
      <c r="AY221" s="227" t="s">
        <v>131</v>
      </c>
    </row>
    <row r="222" s="1" customFormat="1" ht="16.5" customHeight="1">
      <c r="B222" s="36"/>
      <c r="C222" s="204" t="s">
        <v>496</v>
      </c>
      <c r="D222" s="204" t="s">
        <v>134</v>
      </c>
      <c r="E222" s="205" t="s">
        <v>629</v>
      </c>
      <c r="F222" s="206" t="s">
        <v>630</v>
      </c>
      <c r="G222" s="207" t="s">
        <v>262</v>
      </c>
      <c r="H222" s="208">
        <v>4.0330000000000004</v>
      </c>
      <c r="I222" s="209"/>
      <c r="J222" s="210">
        <f>ROUND(I222*H222,2)</f>
        <v>0</v>
      </c>
      <c r="K222" s="206" t="s">
        <v>174</v>
      </c>
      <c r="L222" s="41"/>
      <c r="M222" s="211" t="s">
        <v>1</v>
      </c>
      <c r="N222" s="212" t="s">
        <v>39</v>
      </c>
      <c r="O222" s="77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15" t="s">
        <v>138</v>
      </c>
      <c r="AT222" s="15" t="s">
        <v>134</v>
      </c>
      <c r="AU222" s="15" t="s">
        <v>78</v>
      </c>
      <c r="AY222" s="15" t="s">
        <v>131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76</v>
      </c>
      <c r="BK222" s="215">
        <f>ROUND(I222*H222,2)</f>
        <v>0</v>
      </c>
      <c r="BL222" s="15" t="s">
        <v>138</v>
      </c>
      <c r="BM222" s="15" t="s">
        <v>631</v>
      </c>
    </row>
    <row r="223" s="11" customFormat="1">
      <c r="B223" s="216"/>
      <c r="C223" s="217"/>
      <c r="D223" s="218" t="s">
        <v>140</v>
      </c>
      <c r="E223" s="219" t="s">
        <v>1</v>
      </c>
      <c r="F223" s="220" t="s">
        <v>893</v>
      </c>
      <c r="G223" s="217"/>
      <c r="H223" s="221">
        <v>4.0330000000000004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140</v>
      </c>
      <c r="AU223" s="227" t="s">
        <v>78</v>
      </c>
      <c r="AV223" s="11" t="s">
        <v>78</v>
      </c>
      <c r="AW223" s="11" t="s">
        <v>31</v>
      </c>
      <c r="AX223" s="11" t="s">
        <v>76</v>
      </c>
      <c r="AY223" s="227" t="s">
        <v>131</v>
      </c>
    </row>
    <row r="224" s="1" customFormat="1" ht="16.5" customHeight="1">
      <c r="B224" s="36"/>
      <c r="C224" s="204" t="s">
        <v>894</v>
      </c>
      <c r="D224" s="204" t="s">
        <v>134</v>
      </c>
      <c r="E224" s="205" t="s">
        <v>634</v>
      </c>
      <c r="F224" s="206" t="s">
        <v>630</v>
      </c>
      <c r="G224" s="207" t="s">
        <v>262</v>
      </c>
      <c r="H224" s="208">
        <v>17.318999999999999</v>
      </c>
      <c r="I224" s="209"/>
      <c r="J224" s="210">
        <f>ROUND(I224*H224,2)</f>
        <v>0</v>
      </c>
      <c r="K224" s="206" t="s">
        <v>1</v>
      </c>
      <c r="L224" s="41"/>
      <c r="M224" s="211" t="s">
        <v>1</v>
      </c>
      <c r="N224" s="212" t="s">
        <v>39</v>
      </c>
      <c r="O224" s="7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AR224" s="15" t="s">
        <v>138</v>
      </c>
      <c r="AT224" s="15" t="s">
        <v>134</v>
      </c>
      <c r="AU224" s="15" t="s">
        <v>78</v>
      </c>
      <c r="AY224" s="15" t="s">
        <v>131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5" t="s">
        <v>76</v>
      </c>
      <c r="BK224" s="215">
        <f>ROUND(I224*H224,2)</f>
        <v>0</v>
      </c>
      <c r="BL224" s="15" t="s">
        <v>138</v>
      </c>
      <c r="BM224" s="15" t="s">
        <v>895</v>
      </c>
    </row>
    <row r="225" s="11" customFormat="1">
      <c r="B225" s="216"/>
      <c r="C225" s="217"/>
      <c r="D225" s="218" t="s">
        <v>140</v>
      </c>
      <c r="E225" s="219" t="s">
        <v>1</v>
      </c>
      <c r="F225" s="220" t="s">
        <v>896</v>
      </c>
      <c r="G225" s="217"/>
      <c r="H225" s="221">
        <v>17.318999999999999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140</v>
      </c>
      <c r="AU225" s="227" t="s">
        <v>78</v>
      </c>
      <c r="AV225" s="11" t="s">
        <v>78</v>
      </c>
      <c r="AW225" s="11" t="s">
        <v>31</v>
      </c>
      <c r="AX225" s="11" t="s">
        <v>76</v>
      </c>
      <c r="AY225" s="227" t="s">
        <v>131</v>
      </c>
    </row>
    <row r="226" s="1" customFormat="1" ht="16.5" customHeight="1">
      <c r="B226" s="36"/>
      <c r="C226" s="204" t="s">
        <v>500</v>
      </c>
      <c r="D226" s="204" t="s">
        <v>134</v>
      </c>
      <c r="E226" s="205" t="s">
        <v>638</v>
      </c>
      <c r="F226" s="206" t="s">
        <v>639</v>
      </c>
      <c r="G226" s="207" t="s">
        <v>262</v>
      </c>
      <c r="H226" s="208">
        <v>3.1389999999999998</v>
      </c>
      <c r="I226" s="209"/>
      <c r="J226" s="210">
        <f>ROUND(I226*H226,2)</f>
        <v>0</v>
      </c>
      <c r="K226" s="206" t="s">
        <v>174</v>
      </c>
      <c r="L226" s="41"/>
      <c r="M226" s="211" t="s">
        <v>1</v>
      </c>
      <c r="N226" s="212" t="s">
        <v>39</v>
      </c>
      <c r="O226" s="7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AR226" s="15" t="s">
        <v>138</v>
      </c>
      <c r="AT226" s="15" t="s">
        <v>134</v>
      </c>
      <c r="AU226" s="15" t="s">
        <v>78</v>
      </c>
      <c r="AY226" s="15" t="s">
        <v>131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5" t="s">
        <v>76</v>
      </c>
      <c r="BK226" s="215">
        <f>ROUND(I226*H226,2)</f>
        <v>0</v>
      </c>
      <c r="BL226" s="15" t="s">
        <v>138</v>
      </c>
      <c r="BM226" s="15" t="s">
        <v>640</v>
      </c>
    </row>
    <row r="227" s="11" customFormat="1">
      <c r="B227" s="216"/>
      <c r="C227" s="217"/>
      <c r="D227" s="218" t="s">
        <v>140</v>
      </c>
      <c r="E227" s="219" t="s">
        <v>1</v>
      </c>
      <c r="F227" s="220" t="s">
        <v>897</v>
      </c>
      <c r="G227" s="217"/>
      <c r="H227" s="221">
        <v>3.1389999999999998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140</v>
      </c>
      <c r="AU227" s="227" t="s">
        <v>78</v>
      </c>
      <c r="AV227" s="11" t="s">
        <v>78</v>
      </c>
      <c r="AW227" s="11" t="s">
        <v>31</v>
      </c>
      <c r="AX227" s="11" t="s">
        <v>76</v>
      </c>
      <c r="AY227" s="227" t="s">
        <v>131</v>
      </c>
    </row>
    <row r="228" s="10" customFormat="1" ht="22.8" customHeight="1">
      <c r="B228" s="188"/>
      <c r="C228" s="189"/>
      <c r="D228" s="190" t="s">
        <v>67</v>
      </c>
      <c r="E228" s="202" t="s">
        <v>642</v>
      </c>
      <c r="F228" s="202" t="s">
        <v>643</v>
      </c>
      <c r="G228" s="189"/>
      <c r="H228" s="189"/>
      <c r="I228" s="192"/>
      <c r="J228" s="203">
        <f>BK228</f>
        <v>0</v>
      </c>
      <c r="K228" s="189"/>
      <c r="L228" s="194"/>
      <c r="M228" s="195"/>
      <c r="N228" s="196"/>
      <c r="O228" s="196"/>
      <c r="P228" s="197">
        <f>P229</f>
        <v>0</v>
      </c>
      <c r="Q228" s="196"/>
      <c r="R228" s="197">
        <f>R229</f>
        <v>0</v>
      </c>
      <c r="S228" s="196"/>
      <c r="T228" s="198">
        <f>T229</f>
        <v>0</v>
      </c>
      <c r="AR228" s="199" t="s">
        <v>76</v>
      </c>
      <c r="AT228" s="200" t="s">
        <v>67</v>
      </c>
      <c r="AU228" s="200" t="s">
        <v>76</v>
      </c>
      <c r="AY228" s="199" t="s">
        <v>131</v>
      </c>
      <c r="BK228" s="201">
        <f>BK229</f>
        <v>0</v>
      </c>
    </row>
    <row r="229" s="1" customFormat="1" ht="16.5" customHeight="1">
      <c r="B229" s="36"/>
      <c r="C229" s="204" t="s">
        <v>696</v>
      </c>
      <c r="D229" s="204" t="s">
        <v>134</v>
      </c>
      <c r="E229" s="205" t="s">
        <v>645</v>
      </c>
      <c r="F229" s="206" t="s">
        <v>646</v>
      </c>
      <c r="G229" s="207" t="s">
        <v>262</v>
      </c>
      <c r="H229" s="208">
        <v>37.103999999999999</v>
      </c>
      <c r="I229" s="209"/>
      <c r="J229" s="210">
        <f>ROUND(I229*H229,2)</f>
        <v>0</v>
      </c>
      <c r="K229" s="206" t="s">
        <v>174</v>
      </c>
      <c r="L229" s="41"/>
      <c r="M229" s="249" t="s">
        <v>1</v>
      </c>
      <c r="N229" s="250" t="s">
        <v>39</v>
      </c>
      <c r="O229" s="251"/>
      <c r="P229" s="252">
        <f>O229*H229</f>
        <v>0</v>
      </c>
      <c r="Q229" s="252">
        <v>0</v>
      </c>
      <c r="R229" s="252">
        <f>Q229*H229</f>
        <v>0</v>
      </c>
      <c r="S229" s="252">
        <v>0</v>
      </c>
      <c r="T229" s="253">
        <f>S229*H229</f>
        <v>0</v>
      </c>
      <c r="AR229" s="15" t="s">
        <v>138</v>
      </c>
      <c r="AT229" s="15" t="s">
        <v>134</v>
      </c>
      <c r="AU229" s="15" t="s">
        <v>78</v>
      </c>
      <c r="AY229" s="15" t="s">
        <v>131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76</v>
      </c>
      <c r="BK229" s="215">
        <f>ROUND(I229*H229,2)</f>
        <v>0</v>
      </c>
      <c r="BL229" s="15" t="s">
        <v>138</v>
      </c>
      <c r="BM229" s="15" t="s">
        <v>647</v>
      </c>
    </row>
    <row r="230" s="1" customFormat="1" ht="6.96" customHeight="1">
      <c r="B230" s="55"/>
      <c r="C230" s="56"/>
      <c r="D230" s="56"/>
      <c r="E230" s="56"/>
      <c r="F230" s="56"/>
      <c r="G230" s="56"/>
      <c r="H230" s="56"/>
      <c r="I230" s="153"/>
      <c r="J230" s="56"/>
      <c r="K230" s="56"/>
      <c r="L230" s="41"/>
    </row>
  </sheetData>
  <sheetProtection sheet="1" autoFilter="0" formatColumns="0" formatRows="0" objects="1" scenarios="1" spinCount="100000" saltValue="A5Z1kzQDJw7k8c6Od+5JnMUlVKRvNrVean/LQA1/8iNaTOISeeG1WsJJ+ET23YEUTvOiqPUFrSZTHRLwENWHdg==" hashValue="J2qY9bLl64G+k9S6LxL38BJNr5hMIWld/XxonqEWZIQqqRyyBxmpDkvaDBj9NdQEHyKtHvxTzkrIu2MbjExIoA==" algorithmName="SHA-512" password="CC35"/>
  <autoFilter ref="C86:K22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898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ROUND(J88,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ROUND((SUM(BE88:BE277)),  2)</f>
        <v>0</v>
      </c>
      <c r="I33" s="142">
        <v>0.20999999999999999</v>
      </c>
      <c r="J33" s="141">
        <f>ROUND(((SUM(BE88:BE277))*I33),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ROUND((SUM(BF88:BF277)),  2)</f>
        <v>0</v>
      </c>
      <c r="I34" s="142">
        <v>0.14999999999999999</v>
      </c>
      <c r="J34" s="141">
        <f>ROUND(((SUM(BF88:BF277))*I34),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ROUND((SUM(BG88:BG277)),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ROUND((SUM(BH88:BH277)),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ROUND((SUM(BI88:BI277)),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USEKN3 -  Komunikace a terénní úpravy v úseku N3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J88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J89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J90</f>
        <v>0</v>
      </c>
      <c r="K61" s="171"/>
      <c r="L61" s="176"/>
    </row>
    <row r="62" s="8" customFormat="1" ht="19.92" customHeight="1">
      <c r="B62" s="170"/>
      <c r="C62" s="171"/>
      <c r="D62" s="172" t="s">
        <v>899</v>
      </c>
      <c r="E62" s="173"/>
      <c r="F62" s="173"/>
      <c r="G62" s="173"/>
      <c r="H62" s="173"/>
      <c r="I62" s="174"/>
      <c r="J62" s="175">
        <f>J160</f>
        <v>0</v>
      </c>
      <c r="K62" s="171"/>
      <c r="L62" s="176"/>
    </row>
    <row r="63" s="8" customFormat="1" ht="19.92" customHeight="1">
      <c r="B63" s="170"/>
      <c r="C63" s="171"/>
      <c r="D63" s="172" t="s">
        <v>110</v>
      </c>
      <c r="E63" s="173"/>
      <c r="F63" s="173"/>
      <c r="G63" s="173"/>
      <c r="H63" s="173"/>
      <c r="I63" s="174"/>
      <c r="J63" s="175">
        <f>J162</f>
        <v>0</v>
      </c>
      <c r="K63" s="171"/>
      <c r="L63" s="176"/>
    </row>
    <row r="64" s="8" customFormat="1" ht="19.92" customHeight="1">
      <c r="B64" s="170"/>
      <c r="C64" s="171"/>
      <c r="D64" s="172" t="s">
        <v>111</v>
      </c>
      <c r="E64" s="173"/>
      <c r="F64" s="173"/>
      <c r="G64" s="173"/>
      <c r="H64" s="173"/>
      <c r="I64" s="174"/>
      <c r="J64" s="175">
        <f>J172</f>
        <v>0</v>
      </c>
      <c r="K64" s="171"/>
      <c r="L64" s="176"/>
    </row>
    <row r="65" s="8" customFormat="1" ht="19.92" customHeight="1">
      <c r="B65" s="170"/>
      <c r="C65" s="171"/>
      <c r="D65" s="172" t="s">
        <v>112</v>
      </c>
      <c r="E65" s="173"/>
      <c r="F65" s="173"/>
      <c r="G65" s="173"/>
      <c r="H65" s="173"/>
      <c r="I65" s="174"/>
      <c r="J65" s="175">
        <f>J195</f>
        <v>0</v>
      </c>
      <c r="K65" s="171"/>
      <c r="L65" s="176"/>
    </row>
    <row r="66" s="8" customFormat="1" ht="19.92" customHeight="1">
      <c r="B66" s="170"/>
      <c r="C66" s="171"/>
      <c r="D66" s="172" t="s">
        <v>113</v>
      </c>
      <c r="E66" s="173"/>
      <c r="F66" s="173"/>
      <c r="G66" s="173"/>
      <c r="H66" s="173"/>
      <c r="I66" s="174"/>
      <c r="J66" s="175">
        <f>J222</f>
        <v>0</v>
      </c>
      <c r="K66" s="171"/>
      <c r="L66" s="176"/>
    </row>
    <row r="67" s="8" customFormat="1" ht="19.92" customHeight="1">
      <c r="B67" s="170"/>
      <c r="C67" s="171"/>
      <c r="D67" s="172" t="s">
        <v>114</v>
      </c>
      <c r="E67" s="173"/>
      <c r="F67" s="173"/>
      <c r="G67" s="173"/>
      <c r="H67" s="173"/>
      <c r="I67" s="174"/>
      <c r="J67" s="175">
        <f>J259</f>
        <v>0</v>
      </c>
      <c r="K67" s="171"/>
      <c r="L67" s="176"/>
    </row>
    <row r="68" s="8" customFormat="1" ht="19.92" customHeight="1">
      <c r="B68" s="170"/>
      <c r="C68" s="171"/>
      <c r="D68" s="172" t="s">
        <v>115</v>
      </c>
      <c r="E68" s="173"/>
      <c r="F68" s="173"/>
      <c r="G68" s="173"/>
      <c r="H68" s="173"/>
      <c r="I68" s="174"/>
      <c r="J68" s="175">
        <f>J276</f>
        <v>0</v>
      </c>
      <c r="K68" s="171"/>
      <c r="L68" s="176"/>
    </row>
    <row r="69" s="1" customFormat="1" ht="21.84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41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56"/>
      <c r="J74" s="58"/>
      <c r="K74" s="58"/>
      <c r="L74" s="41"/>
    </row>
    <row r="75" s="1" customFormat="1" ht="24.96" customHeight="1">
      <c r="B75" s="36"/>
      <c r="C75" s="21" t="s">
        <v>116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16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157" t="str">
        <f>E7</f>
        <v>Komunikace pro chodce-2.stavba</v>
      </c>
      <c r="F78" s="30"/>
      <c r="G78" s="30"/>
      <c r="H78" s="30"/>
      <c r="I78" s="129"/>
      <c r="J78" s="37"/>
      <c r="K78" s="37"/>
      <c r="L78" s="41"/>
    </row>
    <row r="79" s="1" customFormat="1" ht="12" customHeight="1">
      <c r="B79" s="36"/>
      <c r="C79" s="30" t="s">
        <v>101</v>
      </c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E9</f>
        <v xml:space="preserve">USEKN3 -  Komunikace a terénní úpravy v úseku N3</v>
      </c>
      <c r="F80" s="37"/>
      <c r="G80" s="37"/>
      <c r="H80" s="37"/>
      <c r="I80" s="129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2" customHeight="1">
      <c r="B82" s="36"/>
      <c r="C82" s="30" t="s">
        <v>20</v>
      </c>
      <c r="D82" s="37"/>
      <c r="E82" s="37"/>
      <c r="F82" s="25" t="str">
        <f>F12</f>
        <v>Kosičky</v>
      </c>
      <c r="G82" s="37"/>
      <c r="H82" s="37"/>
      <c r="I82" s="131" t="s">
        <v>22</v>
      </c>
      <c r="J82" s="65" t="str">
        <f>IF(J12="","",J12)</f>
        <v>19. 11. 2019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1" customFormat="1" ht="13.65" customHeight="1">
      <c r="B84" s="36"/>
      <c r="C84" s="30" t="s">
        <v>24</v>
      </c>
      <c r="D84" s="37"/>
      <c r="E84" s="37"/>
      <c r="F84" s="25" t="str">
        <f>E15</f>
        <v xml:space="preserve"> </v>
      </c>
      <c r="G84" s="37"/>
      <c r="H84" s="37"/>
      <c r="I84" s="131" t="s">
        <v>30</v>
      </c>
      <c r="J84" s="34" t="str">
        <f>E21</f>
        <v xml:space="preserve"> </v>
      </c>
      <c r="K84" s="37"/>
      <c r="L84" s="41"/>
    </row>
    <row r="85" s="1" customFormat="1" ht="13.65" customHeight="1">
      <c r="B85" s="36"/>
      <c r="C85" s="30" t="s">
        <v>28</v>
      </c>
      <c r="D85" s="37"/>
      <c r="E85" s="37"/>
      <c r="F85" s="25" t="str">
        <f>IF(E18="","",E18)</f>
        <v>Vyplň údaj</v>
      </c>
      <c r="G85" s="37"/>
      <c r="H85" s="37"/>
      <c r="I85" s="131" t="s">
        <v>32</v>
      </c>
      <c r="J85" s="34" t="str">
        <f>E24</f>
        <v xml:space="preserve"> 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9" customFormat="1" ht="29.28" customHeight="1">
      <c r="B87" s="177"/>
      <c r="C87" s="178" t="s">
        <v>117</v>
      </c>
      <c r="D87" s="179" t="s">
        <v>53</v>
      </c>
      <c r="E87" s="179" t="s">
        <v>49</v>
      </c>
      <c r="F87" s="179" t="s">
        <v>50</v>
      </c>
      <c r="G87" s="179" t="s">
        <v>118</v>
      </c>
      <c r="H87" s="179" t="s">
        <v>119</v>
      </c>
      <c r="I87" s="180" t="s">
        <v>120</v>
      </c>
      <c r="J87" s="181" t="s">
        <v>105</v>
      </c>
      <c r="K87" s="182" t="s">
        <v>121</v>
      </c>
      <c r="L87" s="183"/>
      <c r="M87" s="86" t="s">
        <v>1</v>
      </c>
      <c r="N87" s="87" t="s">
        <v>38</v>
      </c>
      <c r="O87" s="87" t="s">
        <v>122</v>
      </c>
      <c r="P87" s="87" t="s">
        <v>123</v>
      </c>
      <c r="Q87" s="87" t="s">
        <v>124</v>
      </c>
      <c r="R87" s="87" t="s">
        <v>125</v>
      </c>
      <c r="S87" s="87" t="s">
        <v>126</v>
      </c>
      <c r="T87" s="88" t="s">
        <v>127</v>
      </c>
    </row>
    <row r="88" s="1" customFormat="1" ht="22.8" customHeight="1">
      <c r="B88" s="36"/>
      <c r="C88" s="93" t="s">
        <v>128</v>
      </c>
      <c r="D88" s="37"/>
      <c r="E88" s="37"/>
      <c r="F88" s="37"/>
      <c r="G88" s="37"/>
      <c r="H88" s="37"/>
      <c r="I88" s="129"/>
      <c r="J88" s="184">
        <f>BK88</f>
        <v>0</v>
      </c>
      <c r="K88" s="37"/>
      <c r="L88" s="41"/>
      <c r="M88" s="89"/>
      <c r="N88" s="90"/>
      <c r="O88" s="90"/>
      <c r="P88" s="185">
        <f>P89</f>
        <v>0</v>
      </c>
      <c r="Q88" s="90"/>
      <c r="R88" s="185">
        <f>R89</f>
        <v>137.72062819999999</v>
      </c>
      <c r="S88" s="90"/>
      <c r="T88" s="186">
        <f>T89</f>
        <v>154.97755000000001</v>
      </c>
      <c r="AT88" s="15" t="s">
        <v>67</v>
      </c>
      <c r="AU88" s="15" t="s">
        <v>107</v>
      </c>
      <c r="BK88" s="187">
        <f>BK89</f>
        <v>0</v>
      </c>
    </row>
    <row r="89" s="10" customFormat="1" ht="25.92" customHeight="1">
      <c r="B89" s="188"/>
      <c r="C89" s="189"/>
      <c r="D89" s="190" t="s">
        <v>67</v>
      </c>
      <c r="E89" s="191" t="s">
        <v>129</v>
      </c>
      <c r="F89" s="191" t="s">
        <v>130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P90+P160+P162+P172+P195+P222+P259+P276</f>
        <v>0</v>
      </c>
      <c r="Q89" s="196"/>
      <c r="R89" s="197">
        <f>R90+R160+R162+R172+R195+R222+R259+R276</f>
        <v>137.72062819999999</v>
      </c>
      <c r="S89" s="196"/>
      <c r="T89" s="198">
        <f>T90+T160+T162+T172+T195+T222+T259+T276</f>
        <v>154.97755000000001</v>
      </c>
      <c r="AR89" s="199" t="s">
        <v>76</v>
      </c>
      <c r="AT89" s="200" t="s">
        <v>67</v>
      </c>
      <c r="AU89" s="200" t="s">
        <v>68</v>
      </c>
      <c r="AY89" s="199" t="s">
        <v>131</v>
      </c>
      <c r="BK89" s="201">
        <f>BK90+BK160+BK162+BK172+BK195+BK222+BK259+BK276</f>
        <v>0</v>
      </c>
    </row>
    <row r="90" s="10" customFormat="1" ht="22.8" customHeight="1">
      <c r="B90" s="188"/>
      <c r="C90" s="189"/>
      <c r="D90" s="190" t="s">
        <v>67</v>
      </c>
      <c r="E90" s="202" t="s">
        <v>76</v>
      </c>
      <c r="F90" s="202" t="s">
        <v>132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SUM(P91:P159)</f>
        <v>0</v>
      </c>
      <c r="Q90" s="196"/>
      <c r="R90" s="197">
        <f>SUM(R91:R159)</f>
        <v>1.6288405000000001</v>
      </c>
      <c r="S90" s="196"/>
      <c r="T90" s="198">
        <f>SUM(T91:T159)</f>
        <v>154.97755000000001</v>
      </c>
      <c r="AR90" s="199" t="s">
        <v>76</v>
      </c>
      <c r="AT90" s="200" t="s">
        <v>67</v>
      </c>
      <c r="AU90" s="200" t="s">
        <v>76</v>
      </c>
      <c r="AY90" s="199" t="s">
        <v>131</v>
      </c>
      <c r="BK90" s="201">
        <f>SUM(BK91:BK159)</f>
        <v>0</v>
      </c>
    </row>
    <row r="91" s="1" customFormat="1" ht="16.5" customHeight="1">
      <c r="B91" s="36"/>
      <c r="C91" s="204" t="s">
        <v>76</v>
      </c>
      <c r="D91" s="204" t="s">
        <v>134</v>
      </c>
      <c r="E91" s="205" t="s">
        <v>135</v>
      </c>
      <c r="F91" s="206" t="s">
        <v>770</v>
      </c>
      <c r="G91" s="207" t="s">
        <v>137</v>
      </c>
      <c r="H91" s="208">
        <v>37</v>
      </c>
      <c r="I91" s="209"/>
      <c r="J91" s="210">
        <f>ROUND(I91*H91,2)</f>
        <v>0</v>
      </c>
      <c r="K91" s="206" t="s">
        <v>1</v>
      </c>
      <c r="L91" s="41"/>
      <c r="M91" s="211" t="s">
        <v>1</v>
      </c>
      <c r="N91" s="212" t="s">
        <v>39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138</v>
      </c>
      <c r="AT91" s="15" t="s">
        <v>134</v>
      </c>
      <c r="AU91" s="15" t="s">
        <v>78</v>
      </c>
      <c r="AY91" s="15" t="s">
        <v>131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76</v>
      </c>
      <c r="BK91" s="215">
        <f>ROUND(I91*H91,2)</f>
        <v>0</v>
      </c>
      <c r="BL91" s="15" t="s">
        <v>138</v>
      </c>
      <c r="BM91" s="15" t="s">
        <v>771</v>
      </c>
    </row>
    <row r="92" s="11" customFormat="1">
      <c r="B92" s="216"/>
      <c r="C92" s="217"/>
      <c r="D92" s="218" t="s">
        <v>140</v>
      </c>
      <c r="E92" s="219" t="s">
        <v>1</v>
      </c>
      <c r="F92" s="220" t="s">
        <v>900</v>
      </c>
      <c r="G92" s="217"/>
      <c r="H92" s="221">
        <v>37</v>
      </c>
      <c r="I92" s="222"/>
      <c r="J92" s="217"/>
      <c r="K92" s="217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140</v>
      </c>
      <c r="AU92" s="227" t="s">
        <v>78</v>
      </c>
      <c r="AV92" s="11" t="s">
        <v>78</v>
      </c>
      <c r="AW92" s="11" t="s">
        <v>31</v>
      </c>
      <c r="AX92" s="11" t="s">
        <v>76</v>
      </c>
      <c r="AY92" s="227" t="s">
        <v>131</v>
      </c>
    </row>
    <row r="93" s="1" customFormat="1" ht="16.5" customHeight="1">
      <c r="B93" s="36"/>
      <c r="C93" s="204" t="s">
        <v>78</v>
      </c>
      <c r="D93" s="204" t="s">
        <v>134</v>
      </c>
      <c r="E93" s="205" t="s">
        <v>143</v>
      </c>
      <c r="F93" s="206" t="s">
        <v>144</v>
      </c>
      <c r="G93" s="207" t="s">
        <v>145</v>
      </c>
      <c r="H93" s="208">
        <v>2</v>
      </c>
      <c r="I93" s="209"/>
      <c r="J93" s="210">
        <f>ROUND(I93*H93,2)</f>
        <v>0</v>
      </c>
      <c r="K93" s="206" t="s">
        <v>1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901</v>
      </c>
    </row>
    <row r="94" s="1" customFormat="1" ht="22.5" customHeight="1">
      <c r="B94" s="36"/>
      <c r="C94" s="204" t="s">
        <v>338</v>
      </c>
      <c r="D94" s="204" t="s">
        <v>134</v>
      </c>
      <c r="E94" s="205" t="s">
        <v>148</v>
      </c>
      <c r="F94" s="206" t="s">
        <v>149</v>
      </c>
      <c r="G94" s="207" t="s">
        <v>150</v>
      </c>
      <c r="H94" s="208">
        <v>7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39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5" t="s">
        <v>138</v>
      </c>
      <c r="AT94" s="15" t="s">
        <v>134</v>
      </c>
      <c r="AU94" s="15" t="s">
        <v>78</v>
      </c>
      <c r="AY94" s="15" t="s">
        <v>131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76</v>
      </c>
      <c r="BK94" s="215">
        <f>ROUND(I94*H94,2)</f>
        <v>0</v>
      </c>
      <c r="BL94" s="15" t="s">
        <v>138</v>
      </c>
      <c r="BM94" s="15" t="s">
        <v>902</v>
      </c>
    </row>
    <row r="95" s="11" customFormat="1">
      <c r="B95" s="216"/>
      <c r="C95" s="217"/>
      <c r="D95" s="218" t="s">
        <v>140</v>
      </c>
      <c r="E95" s="219" t="s">
        <v>1</v>
      </c>
      <c r="F95" s="220" t="s">
        <v>903</v>
      </c>
      <c r="G95" s="217"/>
      <c r="H95" s="221">
        <v>7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140</v>
      </c>
      <c r="AU95" s="227" t="s">
        <v>78</v>
      </c>
      <c r="AV95" s="11" t="s">
        <v>78</v>
      </c>
      <c r="AW95" s="11" t="s">
        <v>31</v>
      </c>
      <c r="AX95" s="11" t="s">
        <v>76</v>
      </c>
      <c r="AY95" s="227" t="s">
        <v>131</v>
      </c>
    </row>
    <row r="96" s="1" customFormat="1" ht="16.5" customHeight="1">
      <c r="B96" s="36"/>
      <c r="C96" s="204" t="s">
        <v>334</v>
      </c>
      <c r="D96" s="204" t="s">
        <v>134</v>
      </c>
      <c r="E96" s="205" t="s">
        <v>904</v>
      </c>
      <c r="F96" s="206" t="s">
        <v>905</v>
      </c>
      <c r="G96" s="207" t="s">
        <v>196</v>
      </c>
      <c r="H96" s="208">
        <v>1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39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138</v>
      </c>
      <c r="AT96" s="15" t="s">
        <v>134</v>
      </c>
      <c r="AU96" s="15" t="s">
        <v>78</v>
      </c>
      <c r="AY96" s="15" t="s">
        <v>131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76</v>
      </c>
      <c r="BK96" s="215">
        <f>ROUND(I96*H96,2)</f>
        <v>0</v>
      </c>
      <c r="BL96" s="15" t="s">
        <v>138</v>
      </c>
      <c r="BM96" s="15" t="s">
        <v>906</v>
      </c>
    </row>
    <row r="97" s="1" customFormat="1" ht="16.5" customHeight="1">
      <c r="B97" s="36"/>
      <c r="C97" s="204" t="s">
        <v>318</v>
      </c>
      <c r="D97" s="204" t="s">
        <v>134</v>
      </c>
      <c r="E97" s="205" t="s">
        <v>907</v>
      </c>
      <c r="F97" s="206" t="s">
        <v>908</v>
      </c>
      <c r="G97" s="207" t="s">
        <v>196</v>
      </c>
      <c r="H97" s="208">
        <v>1</v>
      </c>
      <c r="I97" s="209"/>
      <c r="J97" s="210">
        <f>ROUND(I97*H97,2)</f>
        <v>0</v>
      </c>
      <c r="K97" s="206" t="s">
        <v>151</v>
      </c>
      <c r="L97" s="41"/>
      <c r="M97" s="211" t="s">
        <v>1</v>
      </c>
      <c r="N97" s="212" t="s">
        <v>39</v>
      </c>
      <c r="O97" s="77"/>
      <c r="P97" s="213">
        <f>O97*H97</f>
        <v>0</v>
      </c>
      <c r="Q97" s="213">
        <v>5.0000000000000002E-05</v>
      </c>
      <c r="R97" s="213">
        <f>Q97*H97</f>
        <v>5.0000000000000002E-05</v>
      </c>
      <c r="S97" s="213">
        <v>0</v>
      </c>
      <c r="T97" s="214">
        <f>S97*H97</f>
        <v>0</v>
      </c>
      <c r="AR97" s="15" t="s">
        <v>138</v>
      </c>
      <c r="AT97" s="15" t="s">
        <v>134</v>
      </c>
      <c r="AU97" s="15" t="s">
        <v>78</v>
      </c>
      <c r="AY97" s="15" t="s">
        <v>131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76</v>
      </c>
      <c r="BK97" s="215">
        <f>ROUND(I97*H97,2)</f>
        <v>0</v>
      </c>
      <c r="BL97" s="15" t="s">
        <v>138</v>
      </c>
      <c r="BM97" s="15" t="s">
        <v>909</v>
      </c>
    </row>
    <row r="98" s="1" customFormat="1" ht="33.75" customHeight="1">
      <c r="B98" s="36"/>
      <c r="C98" s="204" t="s">
        <v>910</v>
      </c>
      <c r="D98" s="204" t="s">
        <v>134</v>
      </c>
      <c r="E98" s="205" t="s">
        <v>649</v>
      </c>
      <c r="F98" s="206" t="s">
        <v>650</v>
      </c>
      <c r="G98" s="207" t="s">
        <v>150</v>
      </c>
      <c r="H98" s="208">
        <v>68.400000000000006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39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0.255</v>
      </c>
      <c r="T98" s="214">
        <f>S98*H98</f>
        <v>17.442</v>
      </c>
      <c r="AR98" s="15" t="s">
        <v>138</v>
      </c>
      <c r="AT98" s="15" t="s">
        <v>134</v>
      </c>
      <c r="AU98" s="15" t="s">
        <v>78</v>
      </c>
      <c r="AY98" s="15" t="s">
        <v>131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76</v>
      </c>
      <c r="BK98" s="215">
        <f>ROUND(I98*H98,2)</f>
        <v>0</v>
      </c>
      <c r="BL98" s="15" t="s">
        <v>138</v>
      </c>
      <c r="BM98" s="15" t="s">
        <v>911</v>
      </c>
    </row>
    <row r="99" s="11" customFormat="1">
      <c r="B99" s="216"/>
      <c r="C99" s="217"/>
      <c r="D99" s="218" t="s">
        <v>140</v>
      </c>
      <c r="E99" s="219" t="s">
        <v>1</v>
      </c>
      <c r="F99" s="220" t="s">
        <v>912</v>
      </c>
      <c r="G99" s="217"/>
      <c r="H99" s="221">
        <v>68.400000000000006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1" t="s">
        <v>78</v>
      </c>
      <c r="AW99" s="11" t="s">
        <v>31</v>
      </c>
      <c r="AX99" s="11" t="s">
        <v>76</v>
      </c>
      <c r="AY99" s="227" t="s">
        <v>131</v>
      </c>
    </row>
    <row r="100" s="1" customFormat="1" ht="22.5" customHeight="1">
      <c r="B100" s="36"/>
      <c r="C100" s="204" t="s">
        <v>913</v>
      </c>
      <c r="D100" s="204" t="s">
        <v>134</v>
      </c>
      <c r="E100" s="205" t="s">
        <v>158</v>
      </c>
      <c r="F100" s="206" t="s">
        <v>159</v>
      </c>
      <c r="G100" s="207" t="s">
        <v>150</v>
      </c>
      <c r="H100" s="208">
        <v>68.400000000000006</v>
      </c>
      <c r="I100" s="209"/>
      <c r="J100" s="210">
        <f>ROUND(I100*H100,2)</f>
        <v>0</v>
      </c>
      <c r="K100" s="206" t="s">
        <v>151</v>
      </c>
      <c r="L100" s="41"/>
      <c r="M100" s="211" t="s">
        <v>1</v>
      </c>
      <c r="N100" s="212" t="s">
        <v>39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0.17999999999999999</v>
      </c>
      <c r="T100" s="214">
        <f>S100*H100</f>
        <v>12.312000000000001</v>
      </c>
      <c r="AR100" s="15" t="s">
        <v>138</v>
      </c>
      <c r="AT100" s="15" t="s">
        <v>134</v>
      </c>
      <c r="AU100" s="15" t="s">
        <v>78</v>
      </c>
      <c r="AY100" s="15" t="s">
        <v>131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76</v>
      </c>
      <c r="BK100" s="215">
        <f>ROUND(I100*H100,2)</f>
        <v>0</v>
      </c>
      <c r="BL100" s="15" t="s">
        <v>138</v>
      </c>
      <c r="BM100" s="15" t="s">
        <v>914</v>
      </c>
    </row>
    <row r="101" s="1" customFormat="1" ht="22.5" customHeight="1">
      <c r="B101" s="36"/>
      <c r="C101" s="204" t="s">
        <v>915</v>
      </c>
      <c r="D101" s="204" t="s">
        <v>134</v>
      </c>
      <c r="E101" s="205" t="s">
        <v>162</v>
      </c>
      <c r="F101" s="206" t="s">
        <v>163</v>
      </c>
      <c r="G101" s="207" t="s">
        <v>150</v>
      </c>
      <c r="H101" s="208">
        <v>177.5</v>
      </c>
      <c r="I101" s="209"/>
      <c r="J101" s="210">
        <f>ROUND(I101*H101,2)</f>
        <v>0</v>
      </c>
      <c r="K101" s="206" t="s">
        <v>151</v>
      </c>
      <c r="L101" s="41"/>
      <c r="M101" s="211" t="s">
        <v>1</v>
      </c>
      <c r="N101" s="212" t="s">
        <v>39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0.28999999999999998</v>
      </c>
      <c r="T101" s="214">
        <f>S101*H101</f>
        <v>51.474999999999994</v>
      </c>
      <c r="AR101" s="15" t="s">
        <v>138</v>
      </c>
      <c r="AT101" s="15" t="s">
        <v>134</v>
      </c>
      <c r="AU101" s="15" t="s">
        <v>78</v>
      </c>
      <c r="AY101" s="15" t="s">
        <v>131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76</v>
      </c>
      <c r="BK101" s="215">
        <f>ROUND(I101*H101,2)</f>
        <v>0</v>
      </c>
      <c r="BL101" s="15" t="s">
        <v>138</v>
      </c>
      <c r="BM101" s="15" t="s">
        <v>916</v>
      </c>
    </row>
    <row r="102" s="11" customFormat="1">
      <c r="B102" s="216"/>
      <c r="C102" s="217"/>
      <c r="D102" s="218" t="s">
        <v>140</v>
      </c>
      <c r="E102" s="219" t="s">
        <v>1</v>
      </c>
      <c r="F102" s="220" t="s">
        <v>917</v>
      </c>
      <c r="G102" s="217"/>
      <c r="H102" s="221">
        <v>177.5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1" t="s">
        <v>78</v>
      </c>
      <c r="AW102" s="11" t="s">
        <v>31</v>
      </c>
      <c r="AX102" s="11" t="s">
        <v>76</v>
      </c>
      <c r="AY102" s="227" t="s">
        <v>131</v>
      </c>
    </row>
    <row r="103" s="1" customFormat="1" ht="22.5" customHeight="1">
      <c r="B103" s="36"/>
      <c r="C103" s="204" t="s">
        <v>918</v>
      </c>
      <c r="D103" s="204" t="s">
        <v>134</v>
      </c>
      <c r="E103" s="205" t="s">
        <v>919</v>
      </c>
      <c r="F103" s="206" t="s">
        <v>920</v>
      </c>
      <c r="G103" s="207" t="s">
        <v>150</v>
      </c>
      <c r="H103" s="208">
        <v>7.5999999999999996</v>
      </c>
      <c r="I103" s="209"/>
      <c r="J103" s="210">
        <f>ROUND(I103*H103,2)</f>
        <v>0</v>
      </c>
      <c r="K103" s="206" t="s">
        <v>151</v>
      </c>
      <c r="L103" s="41"/>
      <c r="M103" s="211" t="s">
        <v>1</v>
      </c>
      <c r="N103" s="212" t="s">
        <v>39</v>
      </c>
      <c r="O103" s="77"/>
      <c r="P103" s="213">
        <f>O103*H103</f>
        <v>0</v>
      </c>
      <c r="Q103" s="213">
        <v>0</v>
      </c>
      <c r="R103" s="213">
        <f>Q103*H103</f>
        <v>0</v>
      </c>
      <c r="S103" s="213">
        <v>0.32500000000000001</v>
      </c>
      <c r="T103" s="214">
        <f>S103*H103</f>
        <v>2.4699999999999998</v>
      </c>
      <c r="AR103" s="15" t="s">
        <v>138</v>
      </c>
      <c r="AT103" s="15" t="s">
        <v>134</v>
      </c>
      <c r="AU103" s="15" t="s">
        <v>78</v>
      </c>
      <c r="AY103" s="15" t="s">
        <v>131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76</v>
      </c>
      <c r="BK103" s="215">
        <f>ROUND(I103*H103,2)</f>
        <v>0</v>
      </c>
      <c r="BL103" s="15" t="s">
        <v>138</v>
      </c>
      <c r="BM103" s="15" t="s">
        <v>921</v>
      </c>
    </row>
    <row r="104" s="1" customFormat="1" ht="22.5" customHeight="1">
      <c r="B104" s="36"/>
      <c r="C104" s="204" t="s">
        <v>922</v>
      </c>
      <c r="D104" s="204" t="s">
        <v>134</v>
      </c>
      <c r="E104" s="205" t="s">
        <v>167</v>
      </c>
      <c r="F104" s="206" t="s">
        <v>168</v>
      </c>
      <c r="G104" s="207" t="s">
        <v>150</v>
      </c>
      <c r="H104" s="208">
        <v>150.77000000000001</v>
      </c>
      <c r="I104" s="209"/>
      <c r="J104" s="210">
        <f>ROUND(I104*H104,2)</f>
        <v>0</v>
      </c>
      <c r="K104" s="206" t="s">
        <v>151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0.22</v>
      </c>
      <c r="T104" s="214">
        <f>S104*H104</f>
        <v>33.169400000000003</v>
      </c>
      <c r="AR104" s="15" t="s">
        <v>138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923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924</v>
      </c>
      <c r="G105" s="217"/>
      <c r="H105" s="221">
        <v>150.77000000000001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22.5" customHeight="1">
      <c r="B106" s="36"/>
      <c r="C106" s="204" t="s">
        <v>187</v>
      </c>
      <c r="D106" s="204" t="s">
        <v>134</v>
      </c>
      <c r="E106" s="205" t="s">
        <v>172</v>
      </c>
      <c r="F106" s="206" t="s">
        <v>173</v>
      </c>
      <c r="G106" s="207" t="s">
        <v>150</v>
      </c>
      <c r="H106" s="208">
        <v>24.050000000000001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3.0000000000000001E-05</v>
      </c>
      <c r="R106" s="213">
        <f>Q106*H106</f>
        <v>0.00072150000000000003</v>
      </c>
      <c r="S106" s="213">
        <v>0.10299999999999999</v>
      </c>
      <c r="T106" s="214">
        <f>S106*H106</f>
        <v>2.47715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175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925</v>
      </c>
      <c r="G107" s="217"/>
      <c r="H107" s="221">
        <v>24.050000000000001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359</v>
      </c>
      <c r="D108" s="204" t="s">
        <v>134</v>
      </c>
      <c r="E108" s="205" t="s">
        <v>926</v>
      </c>
      <c r="F108" s="206" t="s">
        <v>927</v>
      </c>
      <c r="G108" s="207" t="s">
        <v>137</v>
      </c>
      <c r="H108" s="208">
        <v>12.800000000000001</v>
      </c>
      <c r="I108" s="209"/>
      <c r="J108" s="210">
        <f>ROUND(I108*H108,2)</f>
        <v>0</v>
      </c>
      <c r="K108" s="206" t="s">
        <v>151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0.28999999999999998</v>
      </c>
      <c r="T108" s="214">
        <f>S108*H108</f>
        <v>3.7119999999999997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928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929</v>
      </c>
      <c r="G109" s="217"/>
      <c r="H109" s="221">
        <v>12.800000000000001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22.5" customHeight="1">
      <c r="B110" s="36"/>
      <c r="C110" s="204" t="s">
        <v>203</v>
      </c>
      <c r="D110" s="204" t="s">
        <v>134</v>
      </c>
      <c r="E110" s="205" t="s">
        <v>178</v>
      </c>
      <c r="F110" s="206" t="s">
        <v>179</v>
      </c>
      <c r="G110" s="207" t="s">
        <v>137</v>
      </c>
      <c r="H110" s="208">
        <v>151.19999999999999</v>
      </c>
      <c r="I110" s="209"/>
      <c r="J110" s="210">
        <f>ROUND(I110*H110,2)</f>
        <v>0</v>
      </c>
      <c r="K110" s="206" t="s">
        <v>174</v>
      </c>
      <c r="L110" s="41"/>
      <c r="M110" s="211" t="s">
        <v>1</v>
      </c>
      <c r="N110" s="212" t="s">
        <v>39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0.20499999999999999</v>
      </c>
      <c r="T110" s="214">
        <f>S110*H110</f>
        <v>30.995999999999995</v>
      </c>
      <c r="AR110" s="15" t="s">
        <v>138</v>
      </c>
      <c r="AT110" s="15" t="s">
        <v>134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180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930</v>
      </c>
      <c r="G111" s="217"/>
      <c r="H111" s="221">
        <v>151.19999999999999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31</v>
      </c>
      <c r="AX111" s="11" t="s">
        <v>76</v>
      </c>
      <c r="AY111" s="227" t="s">
        <v>131</v>
      </c>
    </row>
    <row r="112" s="1" customFormat="1" ht="22.5" customHeight="1">
      <c r="B112" s="36"/>
      <c r="C112" s="204" t="s">
        <v>216</v>
      </c>
      <c r="D112" s="204" t="s">
        <v>134</v>
      </c>
      <c r="E112" s="205" t="s">
        <v>183</v>
      </c>
      <c r="F112" s="206" t="s">
        <v>184</v>
      </c>
      <c r="G112" s="207" t="s">
        <v>137</v>
      </c>
      <c r="H112" s="208">
        <v>23.100000000000001</v>
      </c>
      <c r="I112" s="209"/>
      <c r="J112" s="210">
        <f>ROUND(I112*H112,2)</f>
        <v>0</v>
      </c>
      <c r="K112" s="206" t="s">
        <v>174</v>
      </c>
      <c r="L112" s="41"/>
      <c r="M112" s="211" t="s">
        <v>1</v>
      </c>
      <c r="N112" s="212" t="s">
        <v>39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0.040000000000000001</v>
      </c>
      <c r="T112" s="214">
        <f>S112*H112</f>
        <v>0.92400000000000004</v>
      </c>
      <c r="AR112" s="15" t="s">
        <v>138</v>
      </c>
      <c r="AT112" s="15" t="s">
        <v>134</v>
      </c>
      <c r="AU112" s="15" t="s">
        <v>78</v>
      </c>
      <c r="AY112" s="15" t="s">
        <v>131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76</v>
      </c>
      <c r="BK112" s="215">
        <f>ROUND(I112*H112,2)</f>
        <v>0</v>
      </c>
      <c r="BL112" s="15" t="s">
        <v>138</v>
      </c>
      <c r="BM112" s="15" t="s">
        <v>185</v>
      </c>
    </row>
    <row r="113" s="11" customFormat="1">
      <c r="B113" s="216"/>
      <c r="C113" s="217"/>
      <c r="D113" s="218" t="s">
        <v>140</v>
      </c>
      <c r="E113" s="219" t="s">
        <v>1</v>
      </c>
      <c r="F113" s="220" t="s">
        <v>931</v>
      </c>
      <c r="G113" s="217"/>
      <c r="H113" s="221">
        <v>23.100000000000001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1" t="s">
        <v>78</v>
      </c>
      <c r="AW113" s="11" t="s">
        <v>31</v>
      </c>
      <c r="AX113" s="11" t="s">
        <v>76</v>
      </c>
      <c r="AY113" s="227" t="s">
        <v>131</v>
      </c>
    </row>
    <row r="114" s="1" customFormat="1" ht="22.5" customHeight="1">
      <c r="B114" s="36"/>
      <c r="C114" s="204" t="s">
        <v>225</v>
      </c>
      <c r="D114" s="204" t="s">
        <v>134</v>
      </c>
      <c r="E114" s="205" t="s">
        <v>188</v>
      </c>
      <c r="F114" s="206" t="s">
        <v>189</v>
      </c>
      <c r="G114" s="207" t="s">
        <v>190</v>
      </c>
      <c r="H114" s="208">
        <v>27.109999999999999</v>
      </c>
      <c r="I114" s="209"/>
      <c r="J114" s="210">
        <f>ROUND(I114*H114,2)</f>
        <v>0</v>
      </c>
      <c r="K114" s="206" t="s">
        <v>174</v>
      </c>
      <c r="L114" s="41"/>
      <c r="M114" s="211" t="s">
        <v>1</v>
      </c>
      <c r="N114" s="212" t="s">
        <v>39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138</v>
      </c>
      <c r="AT114" s="15" t="s">
        <v>134</v>
      </c>
      <c r="AU114" s="15" t="s">
        <v>78</v>
      </c>
      <c r="AY114" s="15" t="s">
        <v>131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76</v>
      </c>
      <c r="BK114" s="215">
        <f>ROUND(I114*H114,2)</f>
        <v>0</v>
      </c>
      <c r="BL114" s="15" t="s">
        <v>138</v>
      </c>
      <c r="BM114" s="15" t="s">
        <v>191</v>
      </c>
    </row>
    <row r="115" s="11" customFormat="1">
      <c r="B115" s="216"/>
      <c r="C115" s="217"/>
      <c r="D115" s="218" t="s">
        <v>140</v>
      </c>
      <c r="E115" s="219" t="s">
        <v>1</v>
      </c>
      <c r="F115" s="220" t="s">
        <v>932</v>
      </c>
      <c r="G115" s="217"/>
      <c r="H115" s="221">
        <v>27.109999999999999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1" t="s">
        <v>78</v>
      </c>
      <c r="AW115" s="11" t="s">
        <v>31</v>
      </c>
      <c r="AX115" s="11" t="s">
        <v>76</v>
      </c>
      <c r="AY115" s="227" t="s">
        <v>131</v>
      </c>
    </row>
    <row r="116" s="1" customFormat="1" ht="22.5" customHeight="1">
      <c r="B116" s="36"/>
      <c r="C116" s="204" t="s">
        <v>933</v>
      </c>
      <c r="D116" s="204" t="s">
        <v>134</v>
      </c>
      <c r="E116" s="205" t="s">
        <v>204</v>
      </c>
      <c r="F116" s="206" t="s">
        <v>205</v>
      </c>
      <c r="G116" s="207" t="s">
        <v>190</v>
      </c>
      <c r="H116" s="208">
        <v>88.075000000000003</v>
      </c>
      <c r="I116" s="209"/>
      <c r="J116" s="210">
        <f>ROUND(I116*H116,2)</f>
        <v>0</v>
      </c>
      <c r="K116" s="206" t="s">
        <v>174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138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206</v>
      </c>
    </row>
    <row r="117" s="11" customFormat="1">
      <c r="B117" s="216"/>
      <c r="C117" s="217"/>
      <c r="D117" s="218" t="s">
        <v>140</v>
      </c>
      <c r="E117" s="219" t="s">
        <v>1</v>
      </c>
      <c r="F117" s="220" t="s">
        <v>934</v>
      </c>
      <c r="G117" s="217"/>
      <c r="H117" s="221">
        <v>88.075000000000003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1" t="s">
        <v>78</v>
      </c>
      <c r="AW117" s="11" t="s">
        <v>4</v>
      </c>
      <c r="AX117" s="11" t="s">
        <v>76</v>
      </c>
      <c r="AY117" s="227" t="s">
        <v>131</v>
      </c>
    </row>
    <row r="118" s="1" customFormat="1" ht="22.5" customHeight="1">
      <c r="B118" s="36"/>
      <c r="C118" s="204" t="s">
        <v>255</v>
      </c>
      <c r="D118" s="204" t="s">
        <v>134</v>
      </c>
      <c r="E118" s="205" t="s">
        <v>212</v>
      </c>
      <c r="F118" s="206" t="s">
        <v>935</v>
      </c>
      <c r="G118" s="207" t="s">
        <v>190</v>
      </c>
      <c r="H118" s="208">
        <v>8.8439999999999994</v>
      </c>
      <c r="I118" s="209"/>
      <c r="J118" s="210">
        <f>ROUND(I118*H118,2)</f>
        <v>0</v>
      </c>
      <c r="K118" s="206" t="s">
        <v>174</v>
      </c>
      <c r="L118" s="41"/>
      <c r="M118" s="211" t="s">
        <v>1</v>
      </c>
      <c r="N118" s="212" t="s">
        <v>39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134</v>
      </c>
      <c r="AU118" s="15" t="s">
        <v>78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76</v>
      </c>
      <c r="BK118" s="215">
        <f>ROUND(I118*H118,2)</f>
        <v>0</v>
      </c>
      <c r="BL118" s="15" t="s">
        <v>138</v>
      </c>
      <c r="BM118" s="15" t="s">
        <v>936</v>
      </c>
    </row>
    <row r="119" s="11" customFormat="1">
      <c r="B119" s="216"/>
      <c r="C119" s="217"/>
      <c r="D119" s="218" t="s">
        <v>140</v>
      </c>
      <c r="E119" s="219" t="s">
        <v>1</v>
      </c>
      <c r="F119" s="220" t="s">
        <v>937</v>
      </c>
      <c r="G119" s="217"/>
      <c r="H119" s="221">
        <v>5.5499999999999998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1" t="s">
        <v>78</v>
      </c>
      <c r="AW119" s="11" t="s">
        <v>31</v>
      </c>
      <c r="AX119" s="11" t="s">
        <v>68</v>
      </c>
      <c r="AY119" s="227" t="s">
        <v>131</v>
      </c>
    </row>
    <row r="120" s="11" customFormat="1">
      <c r="B120" s="216"/>
      <c r="C120" s="217"/>
      <c r="D120" s="218" t="s">
        <v>140</v>
      </c>
      <c r="E120" s="219" t="s">
        <v>1</v>
      </c>
      <c r="F120" s="220" t="s">
        <v>938</v>
      </c>
      <c r="G120" s="217"/>
      <c r="H120" s="221">
        <v>0.45000000000000001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78</v>
      </c>
      <c r="AV120" s="11" t="s">
        <v>78</v>
      </c>
      <c r="AW120" s="11" t="s">
        <v>31</v>
      </c>
      <c r="AX120" s="11" t="s">
        <v>68</v>
      </c>
      <c r="AY120" s="227" t="s">
        <v>131</v>
      </c>
    </row>
    <row r="121" s="11" customFormat="1">
      <c r="B121" s="216"/>
      <c r="C121" s="217"/>
      <c r="D121" s="218" t="s">
        <v>140</v>
      </c>
      <c r="E121" s="219" t="s">
        <v>1</v>
      </c>
      <c r="F121" s="220" t="s">
        <v>939</v>
      </c>
      <c r="G121" s="217"/>
      <c r="H121" s="221">
        <v>2.8439999999999999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1" t="s">
        <v>78</v>
      </c>
      <c r="AW121" s="11" t="s">
        <v>31</v>
      </c>
      <c r="AX121" s="11" t="s">
        <v>68</v>
      </c>
      <c r="AY121" s="227" t="s">
        <v>131</v>
      </c>
    </row>
    <row r="122" s="12" customFormat="1">
      <c r="B122" s="238"/>
      <c r="C122" s="239"/>
      <c r="D122" s="218" t="s">
        <v>140</v>
      </c>
      <c r="E122" s="240" t="s">
        <v>1</v>
      </c>
      <c r="F122" s="241" t="s">
        <v>210</v>
      </c>
      <c r="G122" s="239"/>
      <c r="H122" s="242">
        <v>8.8439999999999994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AT122" s="248" t="s">
        <v>140</v>
      </c>
      <c r="AU122" s="248" t="s">
        <v>78</v>
      </c>
      <c r="AV122" s="12" t="s">
        <v>138</v>
      </c>
      <c r="AW122" s="12" t="s">
        <v>31</v>
      </c>
      <c r="AX122" s="12" t="s">
        <v>76</v>
      </c>
      <c r="AY122" s="248" t="s">
        <v>131</v>
      </c>
    </row>
    <row r="123" s="1" customFormat="1" ht="16.5" customHeight="1">
      <c r="B123" s="36"/>
      <c r="C123" s="228" t="s">
        <v>8</v>
      </c>
      <c r="D123" s="228" t="s">
        <v>193</v>
      </c>
      <c r="E123" s="229" t="s">
        <v>194</v>
      </c>
      <c r="F123" s="230" t="s">
        <v>791</v>
      </c>
      <c r="G123" s="231" t="s">
        <v>196</v>
      </c>
      <c r="H123" s="232">
        <v>74</v>
      </c>
      <c r="I123" s="233"/>
      <c r="J123" s="234">
        <f>ROUND(I123*H123,2)</f>
        <v>0</v>
      </c>
      <c r="K123" s="230" t="s">
        <v>1</v>
      </c>
      <c r="L123" s="235"/>
      <c r="M123" s="236" t="s">
        <v>1</v>
      </c>
      <c r="N123" s="237" t="s">
        <v>39</v>
      </c>
      <c r="O123" s="77"/>
      <c r="P123" s="213">
        <f>O123*H123</f>
        <v>0</v>
      </c>
      <c r="Q123" s="213">
        <v>0.0060000000000000001</v>
      </c>
      <c r="R123" s="213">
        <f>Q123*H123</f>
        <v>0.44400000000000001</v>
      </c>
      <c r="S123" s="213">
        <v>0</v>
      </c>
      <c r="T123" s="214">
        <f>S123*H123</f>
        <v>0</v>
      </c>
      <c r="AR123" s="15" t="s">
        <v>187</v>
      </c>
      <c r="AT123" s="15" t="s">
        <v>193</v>
      </c>
      <c r="AU123" s="15" t="s">
        <v>78</v>
      </c>
      <c r="AY123" s="15" t="s">
        <v>131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76</v>
      </c>
      <c r="BK123" s="215">
        <f>ROUND(I123*H123,2)</f>
        <v>0</v>
      </c>
      <c r="BL123" s="15" t="s">
        <v>138</v>
      </c>
      <c r="BM123" s="15" t="s">
        <v>792</v>
      </c>
    </row>
    <row r="124" s="11" customFormat="1">
      <c r="B124" s="216"/>
      <c r="C124" s="217"/>
      <c r="D124" s="218" t="s">
        <v>140</v>
      </c>
      <c r="E124" s="219" t="s">
        <v>1</v>
      </c>
      <c r="F124" s="220" t="s">
        <v>940</v>
      </c>
      <c r="G124" s="217"/>
      <c r="H124" s="221">
        <v>74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1" t="s">
        <v>78</v>
      </c>
      <c r="AW124" s="11" t="s">
        <v>31</v>
      </c>
      <c r="AX124" s="11" t="s">
        <v>76</v>
      </c>
      <c r="AY124" s="227" t="s">
        <v>131</v>
      </c>
    </row>
    <row r="125" s="1" customFormat="1" ht="16.5" customHeight="1">
      <c r="B125" s="36"/>
      <c r="C125" s="228" t="s">
        <v>276</v>
      </c>
      <c r="D125" s="228" t="s">
        <v>193</v>
      </c>
      <c r="E125" s="229" t="s">
        <v>200</v>
      </c>
      <c r="F125" s="230" t="s">
        <v>201</v>
      </c>
      <c r="G125" s="231" t="s">
        <v>137</v>
      </c>
      <c r="H125" s="232">
        <v>37</v>
      </c>
      <c r="I125" s="233"/>
      <c r="J125" s="234">
        <f>ROUND(I125*H125,2)</f>
        <v>0</v>
      </c>
      <c r="K125" s="230" t="s">
        <v>151</v>
      </c>
      <c r="L125" s="235"/>
      <c r="M125" s="236" t="s">
        <v>1</v>
      </c>
      <c r="N125" s="237" t="s">
        <v>39</v>
      </c>
      <c r="O125" s="77"/>
      <c r="P125" s="213">
        <f>O125*H125</f>
        <v>0</v>
      </c>
      <c r="Q125" s="213">
        <v>0.032000000000000001</v>
      </c>
      <c r="R125" s="213">
        <f>Q125*H125</f>
        <v>1.1839999999999999</v>
      </c>
      <c r="S125" s="213">
        <v>0</v>
      </c>
      <c r="T125" s="214">
        <f>S125*H125</f>
        <v>0</v>
      </c>
      <c r="AR125" s="15" t="s">
        <v>187</v>
      </c>
      <c r="AT125" s="15" t="s">
        <v>193</v>
      </c>
      <c r="AU125" s="15" t="s">
        <v>78</v>
      </c>
      <c r="AY125" s="15" t="s">
        <v>131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76</v>
      </c>
      <c r="BK125" s="215">
        <f>ROUND(I125*H125,2)</f>
        <v>0</v>
      </c>
      <c r="BL125" s="15" t="s">
        <v>138</v>
      </c>
      <c r="BM125" s="15" t="s">
        <v>941</v>
      </c>
    </row>
    <row r="126" s="1" customFormat="1" ht="22.5" customHeight="1">
      <c r="B126" s="36"/>
      <c r="C126" s="204" t="s">
        <v>286</v>
      </c>
      <c r="D126" s="204" t="s">
        <v>134</v>
      </c>
      <c r="E126" s="205" t="s">
        <v>217</v>
      </c>
      <c r="F126" s="206" t="s">
        <v>218</v>
      </c>
      <c r="G126" s="207" t="s">
        <v>190</v>
      </c>
      <c r="H126" s="208">
        <v>8.7479999999999993</v>
      </c>
      <c r="I126" s="209"/>
      <c r="J126" s="210">
        <f>ROUND(I126*H126,2)</f>
        <v>0</v>
      </c>
      <c r="K126" s="206" t="s">
        <v>174</v>
      </c>
      <c r="L126" s="41"/>
      <c r="M126" s="211" t="s">
        <v>1</v>
      </c>
      <c r="N126" s="212" t="s">
        <v>39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138</v>
      </c>
      <c r="AT126" s="15" t="s">
        <v>134</v>
      </c>
      <c r="AU126" s="15" t="s">
        <v>78</v>
      </c>
      <c r="AY126" s="15" t="s">
        <v>131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76</v>
      </c>
      <c r="BK126" s="215">
        <f>ROUND(I126*H126,2)</f>
        <v>0</v>
      </c>
      <c r="BL126" s="15" t="s">
        <v>138</v>
      </c>
      <c r="BM126" s="15" t="s">
        <v>219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717</v>
      </c>
      <c r="G127" s="217"/>
      <c r="H127" s="221">
        <v>8.7479999999999993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76</v>
      </c>
      <c r="AY127" s="227" t="s">
        <v>131</v>
      </c>
    </row>
    <row r="128" s="1" customFormat="1" ht="22.5" customHeight="1">
      <c r="B128" s="36"/>
      <c r="C128" s="204" t="s">
        <v>590</v>
      </c>
      <c r="D128" s="204" t="s">
        <v>134</v>
      </c>
      <c r="E128" s="205" t="s">
        <v>942</v>
      </c>
      <c r="F128" s="206" t="s">
        <v>943</v>
      </c>
      <c r="G128" s="207" t="s">
        <v>190</v>
      </c>
      <c r="H128" s="208">
        <v>0.38400000000000001</v>
      </c>
      <c r="I128" s="209"/>
      <c r="J128" s="210">
        <f>ROUND(I128*H128,2)</f>
        <v>0</v>
      </c>
      <c r="K128" s="206" t="s">
        <v>151</v>
      </c>
      <c r="L128" s="41"/>
      <c r="M128" s="211" t="s">
        <v>1</v>
      </c>
      <c r="N128" s="212" t="s">
        <v>39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138</v>
      </c>
      <c r="AT128" s="15" t="s">
        <v>134</v>
      </c>
      <c r="AU128" s="15" t="s">
        <v>78</v>
      </c>
      <c r="AY128" s="15" t="s">
        <v>131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76</v>
      </c>
      <c r="BK128" s="215">
        <f>ROUND(I128*H128,2)</f>
        <v>0</v>
      </c>
      <c r="BL128" s="15" t="s">
        <v>138</v>
      </c>
      <c r="BM128" s="15" t="s">
        <v>944</v>
      </c>
    </row>
    <row r="129" s="11" customFormat="1">
      <c r="B129" s="216"/>
      <c r="C129" s="217"/>
      <c r="D129" s="218" t="s">
        <v>140</v>
      </c>
      <c r="E129" s="219" t="s">
        <v>1</v>
      </c>
      <c r="F129" s="220" t="s">
        <v>945</v>
      </c>
      <c r="G129" s="217"/>
      <c r="H129" s="221">
        <v>0.38400000000000001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1" t="s">
        <v>78</v>
      </c>
      <c r="AW129" s="11" t="s">
        <v>31</v>
      </c>
      <c r="AX129" s="11" t="s">
        <v>76</v>
      </c>
      <c r="AY129" s="227" t="s">
        <v>131</v>
      </c>
    </row>
    <row r="130" s="1" customFormat="1" ht="22.5" customHeight="1">
      <c r="B130" s="36"/>
      <c r="C130" s="204" t="s">
        <v>291</v>
      </c>
      <c r="D130" s="204" t="s">
        <v>134</v>
      </c>
      <c r="E130" s="205" t="s">
        <v>226</v>
      </c>
      <c r="F130" s="206" t="s">
        <v>227</v>
      </c>
      <c r="G130" s="207" t="s">
        <v>190</v>
      </c>
      <c r="H130" s="208">
        <v>27.34</v>
      </c>
      <c r="I130" s="209"/>
      <c r="J130" s="210">
        <f>ROUND(I130*H130,2)</f>
        <v>0</v>
      </c>
      <c r="K130" s="206" t="s">
        <v>174</v>
      </c>
      <c r="L130" s="41"/>
      <c r="M130" s="211" t="s">
        <v>1</v>
      </c>
      <c r="N130" s="212" t="s">
        <v>39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138</v>
      </c>
      <c r="AT130" s="15" t="s">
        <v>134</v>
      </c>
      <c r="AU130" s="15" t="s">
        <v>78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76</v>
      </c>
      <c r="BK130" s="215">
        <f>ROUND(I130*H130,2)</f>
        <v>0</v>
      </c>
      <c r="BL130" s="15" t="s">
        <v>138</v>
      </c>
      <c r="BM130" s="15" t="s">
        <v>228</v>
      </c>
    </row>
    <row r="131" s="11" customFormat="1">
      <c r="B131" s="216"/>
      <c r="C131" s="217"/>
      <c r="D131" s="218" t="s">
        <v>140</v>
      </c>
      <c r="E131" s="219" t="s">
        <v>1</v>
      </c>
      <c r="F131" s="220" t="s">
        <v>946</v>
      </c>
      <c r="G131" s="217"/>
      <c r="H131" s="221">
        <v>27.34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78</v>
      </c>
      <c r="AV131" s="11" t="s">
        <v>78</v>
      </c>
      <c r="AW131" s="11" t="s">
        <v>31</v>
      </c>
      <c r="AX131" s="11" t="s">
        <v>76</v>
      </c>
      <c r="AY131" s="227" t="s">
        <v>131</v>
      </c>
    </row>
    <row r="132" s="1" customFormat="1" ht="22.5" customHeight="1">
      <c r="B132" s="36"/>
      <c r="C132" s="204" t="s">
        <v>133</v>
      </c>
      <c r="D132" s="204" t="s">
        <v>134</v>
      </c>
      <c r="E132" s="205" t="s">
        <v>235</v>
      </c>
      <c r="F132" s="206" t="s">
        <v>236</v>
      </c>
      <c r="G132" s="207" t="s">
        <v>190</v>
      </c>
      <c r="H132" s="208">
        <v>98.061000000000007</v>
      </c>
      <c r="I132" s="209"/>
      <c r="J132" s="210">
        <f>ROUND(I132*H132,2)</f>
        <v>0</v>
      </c>
      <c r="K132" s="206" t="s">
        <v>237</v>
      </c>
      <c r="L132" s="41"/>
      <c r="M132" s="211" t="s">
        <v>1</v>
      </c>
      <c r="N132" s="212" t="s">
        <v>39</v>
      </c>
      <c r="O132" s="7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5" t="s">
        <v>138</v>
      </c>
      <c r="AT132" s="15" t="s">
        <v>134</v>
      </c>
      <c r="AU132" s="15" t="s">
        <v>78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76</v>
      </c>
      <c r="BK132" s="215">
        <f>ROUND(I132*H132,2)</f>
        <v>0</v>
      </c>
      <c r="BL132" s="15" t="s">
        <v>138</v>
      </c>
      <c r="BM132" s="15" t="s">
        <v>947</v>
      </c>
    </row>
    <row r="133" s="11" customFormat="1">
      <c r="B133" s="216"/>
      <c r="C133" s="217"/>
      <c r="D133" s="218" t="s">
        <v>140</v>
      </c>
      <c r="E133" s="219" t="s">
        <v>1</v>
      </c>
      <c r="F133" s="220" t="s">
        <v>948</v>
      </c>
      <c r="G133" s="217"/>
      <c r="H133" s="221">
        <v>98.061000000000007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1" t="s">
        <v>78</v>
      </c>
      <c r="AW133" s="11" t="s">
        <v>31</v>
      </c>
      <c r="AX133" s="11" t="s">
        <v>76</v>
      </c>
      <c r="AY133" s="227" t="s">
        <v>131</v>
      </c>
    </row>
    <row r="134" s="1" customFormat="1" ht="22.5" customHeight="1">
      <c r="B134" s="36"/>
      <c r="C134" s="204" t="s">
        <v>135</v>
      </c>
      <c r="D134" s="204" t="s">
        <v>134</v>
      </c>
      <c r="E134" s="205" t="s">
        <v>241</v>
      </c>
      <c r="F134" s="206" t="s">
        <v>242</v>
      </c>
      <c r="G134" s="207" t="s">
        <v>190</v>
      </c>
      <c r="H134" s="208">
        <v>1274.7929999999999</v>
      </c>
      <c r="I134" s="209"/>
      <c r="J134" s="210">
        <f>ROUND(I134*H134,2)</f>
        <v>0</v>
      </c>
      <c r="K134" s="206" t="s">
        <v>237</v>
      </c>
      <c r="L134" s="41"/>
      <c r="M134" s="211" t="s">
        <v>1</v>
      </c>
      <c r="N134" s="212" t="s">
        <v>39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138</v>
      </c>
      <c r="AT134" s="15" t="s">
        <v>134</v>
      </c>
      <c r="AU134" s="15" t="s">
        <v>78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76</v>
      </c>
      <c r="BK134" s="215">
        <f>ROUND(I134*H134,2)</f>
        <v>0</v>
      </c>
      <c r="BL134" s="15" t="s">
        <v>138</v>
      </c>
      <c r="BM134" s="15" t="s">
        <v>949</v>
      </c>
    </row>
    <row r="135" s="11" customFormat="1">
      <c r="B135" s="216"/>
      <c r="C135" s="217"/>
      <c r="D135" s="218" t="s">
        <v>140</v>
      </c>
      <c r="E135" s="219" t="s">
        <v>1</v>
      </c>
      <c r="F135" s="220" t="s">
        <v>950</v>
      </c>
      <c r="G135" s="217"/>
      <c r="H135" s="221">
        <v>1274.7929999999999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1" t="s">
        <v>78</v>
      </c>
      <c r="AW135" s="11" t="s">
        <v>31</v>
      </c>
      <c r="AX135" s="11" t="s">
        <v>76</v>
      </c>
      <c r="AY135" s="227" t="s">
        <v>131</v>
      </c>
    </row>
    <row r="136" s="1" customFormat="1" ht="16.5" customHeight="1">
      <c r="B136" s="36"/>
      <c r="C136" s="204" t="s">
        <v>301</v>
      </c>
      <c r="D136" s="204" t="s">
        <v>134</v>
      </c>
      <c r="E136" s="205" t="s">
        <v>256</v>
      </c>
      <c r="F136" s="206" t="s">
        <v>257</v>
      </c>
      <c r="G136" s="207" t="s">
        <v>190</v>
      </c>
      <c r="H136" s="208">
        <v>98.061000000000007</v>
      </c>
      <c r="I136" s="209"/>
      <c r="J136" s="210">
        <f>ROUND(I136*H136,2)</f>
        <v>0</v>
      </c>
      <c r="K136" s="206" t="s">
        <v>174</v>
      </c>
      <c r="L136" s="41"/>
      <c r="M136" s="211" t="s">
        <v>1</v>
      </c>
      <c r="N136" s="212" t="s">
        <v>39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138</v>
      </c>
      <c r="AT136" s="15" t="s">
        <v>134</v>
      </c>
      <c r="AU136" s="15" t="s">
        <v>78</v>
      </c>
      <c r="AY136" s="15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76</v>
      </c>
      <c r="BK136" s="215">
        <f>ROUND(I136*H136,2)</f>
        <v>0</v>
      </c>
      <c r="BL136" s="15" t="s">
        <v>138</v>
      </c>
      <c r="BM136" s="15" t="s">
        <v>258</v>
      </c>
    </row>
    <row r="137" s="1" customFormat="1" ht="16.5" customHeight="1">
      <c r="B137" s="36"/>
      <c r="C137" s="204" t="s">
        <v>143</v>
      </c>
      <c r="D137" s="204" t="s">
        <v>134</v>
      </c>
      <c r="E137" s="205" t="s">
        <v>260</v>
      </c>
      <c r="F137" s="206" t="s">
        <v>261</v>
      </c>
      <c r="G137" s="207" t="s">
        <v>262</v>
      </c>
      <c r="H137" s="208">
        <v>147.09200000000001</v>
      </c>
      <c r="I137" s="209"/>
      <c r="J137" s="210">
        <f>ROUND(I137*H137,2)</f>
        <v>0</v>
      </c>
      <c r="K137" s="206" t="s">
        <v>237</v>
      </c>
      <c r="L137" s="41"/>
      <c r="M137" s="211" t="s">
        <v>1</v>
      </c>
      <c r="N137" s="212" t="s">
        <v>39</v>
      </c>
      <c r="O137" s="7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15" t="s">
        <v>138</v>
      </c>
      <c r="AT137" s="15" t="s">
        <v>134</v>
      </c>
      <c r="AU137" s="15" t="s">
        <v>78</v>
      </c>
      <c r="AY137" s="15" t="s">
        <v>131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76</v>
      </c>
      <c r="BK137" s="215">
        <f>ROUND(I137*H137,2)</f>
        <v>0</v>
      </c>
      <c r="BL137" s="15" t="s">
        <v>138</v>
      </c>
      <c r="BM137" s="15" t="s">
        <v>951</v>
      </c>
    </row>
    <row r="138" s="11" customFormat="1">
      <c r="B138" s="216"/>
      <c r="C138" s="217"/>
      <c r="D138" s="218" t="s">
        <v>140</v>
      </c>
      <c r="E138" s="219" t="s">
        <v>1</v>
      </c>
      <c r="F138" s="220" t="s">
        <v>952</v>
      </c>
      <c r="G138" s="217"/>
      <c r="H138" s="221">
        <v>147.09200000000001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78</v>
      </c>
      <c r="AV138" s="11" t="s">
        <v>78</v>
      </c>
      <c r="AW138" s="11" t="s">
        <v>31</v>
      </c>
      <c r="AX138" s="11" t="s">
        <v>76</v>
      </c>
      <c r="AY138" s="227" t="s">
        <v>131</v>
      </c>
    </row>
    <row r="139" s="1" customFormat="1" ht="22.5" customHeight="1">
      <c r="B139" s="36"/>
      <c r="C139" s="204" t="s">
        <v>306</v>
      </c>
      <c r="D139" s="204" t="s">
        <v>134</v>
      </c>
      <c r="E139" s="205" t="s">
        <v>266</v>
      </c>
      <c r="F139" s="206" t="s">
        <v>267</v>
      </c>
      <c r="G139" s="207" t="s">
        <v>190</v>
      </c>
      <c r="H139" s="208">
        <v>7.9900000000000002</v>
      </c>
      <c r="I139" s="209"/>
      <c r="J139" s="210">
        <f>ROUND(I139*H139,2)</f>
        <v>0</v>
      </c>
      <c r="K139" s="206" t="s">
        <v>174</v>
      </c>
      <c r="L139" s="41"/>
      <c r="M139" s="211" t="s">
        <v>1</v>
      </c>
      <c r="N139" s="212" t="s">
        <v>39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138</v>
      </c>
      <c r="AT139" s="15" t="s">
        <v>134</v>
      </c>
      <c r="AU139" s="15" t="s">
        <v>78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76</v>
      </c>
      <c r="BK139" s="215">
        <f>ROUND(I139*H139,2)</f>
        <v>0</v>
      </c>
      <c r="BL139" s="15" t="s">
        <v>138</v>
      </c>
      <c r="BM139" s="15" t="s">
        <v>268</v>
      </c>
    </row>
    <row r="140" s="11" customFormat="1">
      <c r="B140" s="216"/>
      <c r="C140" s="217"/>
      <c r="D140" s="218" t="s">
        <v>140</v>
      </c>
      <c r="E140" s="219" t="s">
        <v>1</v>
      </c>
      <c r="F140" s="220" t="s">
        <v>953</v>
      </c>
      <c r="G140" s="217"/>
      <c r="H140" s="221">
        <v>2.5899999999999999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1" t="s">
        <v>78</v>
      </c>
      <c r="AW140" s="11" t="s">
        <v>31</v>
      </c>
      <c r="AX140" s="11" t="s">
        <v>68</v>
      </c>
      <c r="AY140" s="227" t="s">
        <v>131</v>
      </c>
    </row>
    <row r="141" s="11" customFormat="1">
      <c r="B141" s="216"/>
      <c r="C141" s="217"/>
      <c r="D141" s="218" t="s">
        <v>140</v>
      </c>
      <c r="E141" s="219" t="s">
        <v>1</v>
      </c>
      <c r="F141" s="220" t="s">
        <v>954</v>
      </c>
      <c r="G141" s="217"/>
      <c r="H141" s="221">
        <v>5.4000000000000004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140</v>
      </c>
      <c r="AU141" s="227" t="s">
        <v>78</v>
      </c>
      <c r="AV141" s="11" t="s">
        <v>78</v>
      </c>
      <c r="AW141" s="11" t="s">
        <v>31</v>
      </c>
      <c r="AX141" s="11" t="s">
        <v>68</v>
      </c>
      <c r="AY141" s="227" t="s">
        <v>131</v>
      </c>
    </row>
    <row r="142" s="12" customFormat="1">
      <c r="B142" s="238"/>
      <c r="C142" s="239"/>
      <c r="D142" s="218" t="s">
        <v>140</v>
      </c>
      <c r="E142" s="240" t="s">
        <v>1</v>
      </c>
      <c r="F142" s="241" t="s">
        <v>210</v>
      </c>
      <c r="G142" s="239"/>
      <c r="H142" s="242">
        <v>7.9900000000000002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140</v>
      </c>
      <c r="AU142" s="248" t="s">
        <v>78</v>
      </c>
      <c r="AV142" s="12" t="s">
        <v>138</v>
      </c>
      <c r="AW142" s="12" t="s">
        <v>31</v>
      </c>
      <c r="AX142" s="12" t="s">
        <v>76</v>
      </c>
      <c r="AY142" s="248" t="s">
        <v>131</v>
      </c>
    </row>
    <row r="143" s="1" customFormat="1" ht="22.5" customHeight="1">
      <c r="B143" s="36"/>
      <c r="C143" s="204" t="s">
        <v>7</v>
      </c>
      <c r="D143" s="204" t="s">
        <v>134</v>
      </c>
      <c r="E143" s="205" t="s">
        <v>272</v>
      </c>
      <c r="F143" s="206" t="s">
        <v>273</v>
      </c>
      <c r="G143" s="207" t="s">
        <v>190</v>
      </c>
      <c r="H143" s="208">
        <v>1.5800000000000001</v>
      </c>
      <c r="I143" s="209"/>
      <c r="J143" s="210">
        <f>ROUND(I143*H143,2)</f>
        <v>0</v>
      </c>
      <c r="K143" s="206" t="s">
        <v>174</v>
      </c>
      <c r="L143" s="41"/>
      <c r="M143" s="211" t="s">
        <v>1</v>
      </c>
      <c r="N143" s="212" t="s">
        <v>39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138</v>
      </c>
      <c r="AT143" s="15" t="s">
        <v>134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138</v>
      </c>
      <c r="BM143" s="15" t="s">
        <v>955</v>
      </c>
    </row>
    <row r="144" s="11" customFormat="1">
      <c r="B144" s="216"/>
      <c r="C144" s="217"/>
      <c r="D144" s="218" t="s">
        <v>140</v>
      </c>
      <c r="E144" s="219" t="s">
        <v>1</v>
      </c>
      <c r="F144" s="220" t="s">
        <v>956</v>
      </c>
      <c r="G144" s="217"/>
      <c r="H144" s="221">
        <v>1.5800000000000001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1" t="s">
        <v>78</v>
      </c>
      <c r="AW144" s="11" t="s">
        <v>31</v>
      </c>
      <c r="AX144" s="11" t="s">
        <v>76</v>
      </c>
      <c r="AY144" s="227" t="s">
        <v>131</v>
      </c>
    </row>
    <row r="145" s="1" customFormat="1" ht="16.5" customHeight="1">
      <c r="B145" s="36"/>
      <c r="C145" s="204" t="s">
        <v>322</v>
      </c>
      <c r="D145" s="204" t="s">
        <v>134</v>
      </c>
      <c r="E145" s="205" t="s">
        <v>287</v>
      </c>
      <c r="F145" s="206" t="s">
        <v>288</v>
      </c>
      <c r="G145" s="207" t="s">
        <v>150</v>
      </c>
      <c r="H145" s="208">
        <v>2.2999999999999998</v>
      </c>
      <c r="I145" s="209"/>
      <c r="J145" s="210">
        <f>ROUND(I145*H145,2)</f>
        <v>0</v>
      </c>
      <c r="K145" s="206" t="s">
        <v>174</v>
      </c>
      <c r="L145" s="41"/>
      <c r="M145" s="211" t="s">
        <v>1</v>
      </c>
      <c r="N145" s="212" t="s">
        <v>39</v>
      </c>
      <c r="O145" s="7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5" t="s">
        <v>138</v>
      </c>
      <c r="AT145" s="15" t="s">
        <v>134</v>
      </c>
      <c r="AU145" s="15" t="s">
        <v>78</v>
      </c>
      <c r="AY145" s="15" t="s">
        <v>131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76</v>
      </c>
      <c r="BK145" s="215">
        <f>ROUND(I145*H145,2)</f>
        <v>0</v>
      </c>
      <c r="BL145" s="15" t="s">
        <v>138</v>
      </c>
      <c r="BM145" s="15" t="s">
        <v>957</v>
      </c>
    </row>
    <row r="146" s="1" customFormat="1" ht="22.5" customHeight="1">
      <c r="B146" s="36"/>
      <c r="C146" s="204" t="s">
        <v>326</v>
      </c>
      <c r="D146" s="204" t="s">
        <v>134</v>
      </c>
      <c r="E146" s="205" t="s">
        <v>292</v>
      </c>
      <c r="F146" s="206" t="s">
        <v>293</v>
      </c>
      <c r="G146" s="207" t="s">
        <v>150</v>
      </c>
      <c r="H146" s="208">
        <v>2.2999999999999998</v>
      </c>
      <c r="I146" s="209"/>
      <c r="J146" s="210">
        <f>ROUND(I146*H146,2)</f>
        <v>0</v>
      </c>
      <c r="K146" s="206" t="s">
        <v>174</v>
      </c>
      <c r="L146" s="41"/>
      <c r="M146" s="211" t="s">
        <v>1</v>
      </c>
      <c r="N146" s="212" t="s">
        <v>39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15" t="s">
        <v>138</v>
      </c>
      <c r="AT146" s="15" t="s">
        <v>134</v>
      </c>
      <c r="AU146" s="15" t="s">
        <v>78</v>
      </c>
      <c r="AY146" s="15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76</v>
      </c>
      <c r="BK146" s="215">
        <f>ROUND(I146*H146,2)</f>
        <v>0</v>
      </c>
      <c r="BL146" s="15" t="s">
        <v>138</v>
      </c>
      <c r="BM146" s="15" t="s">
        <v>294</v>
      </c>
    </row>
    <row r="147" s="1" customFormat="1" ht="16.5" customHeight="1">
      <c r="B147" s="36"/>
      <c r="C147" s="228" t="s">
        <v>330</v>
      </c>
      <c r="D147" s="228" t="s">
        <v>193</v>
      </c>
      <c r="E147" s="229" t="s">
        <v>296</v>
      </c>
      <c r="F147" s="230" t="s">
        <v>297</v>
      </c>
      <c r="G147" s="231" t="s">
        <v>298</v>
      </c>
      <c r="H147" s="232">
        <v>0.069000000000000006</v>
      </c>
      <c r="I147" s="233"/>
      <c r="J147" s="234">
        <f>ROUND(I147*H147,2)</f>
        <v>0</v>
      </c>
      <c r="K147" s="230" t="s">
        <v>174</v>
      </c>
      <c r="L147" s="235"/>
      <c r="M147" s="236" t="s">
        <v>1</v>
      </c>
      <c r="N147" s="237" t="s">
        <v>39</v>
      </c>
      <c r="O147" s="77"/>
      <c r="P147" s="213">
        <f>O147*H147</f>
        <v>0</v>
      </c>
      <c r="Q147" s="213">
        <v>0.001</v>
      </c>
      <c r="R147" s="213">
        <f>Q147*H147</f>
        <v>6.900000000000001E-05</v>
      </c>
      <c r="S147" s="213">
        <v>0</v>
      </c>
      <c r="T147" s="214">
        <f>S147*H147</f>
        <v>0</v>
      </c>
      <c r="AR147" s="15" t="s">
        <v>187</v>
      </c>
      <c r="AT147" s="15" t="s">
        <v>193</v>
      </c>
      <c r="AU147" s="15" t="s">
        <v>78</v>
      </c>
      <c r="AY147" s="15" t="s">
        <v>131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76</v>
      </c>
      <c r="BK147" s="215">
        <f>ROUND(I147*H147,2)</f>
        <v>0</v>
      </c>
      <c r="BL147" s="15" t="s">
        <v>138</v>
      </c>
      <c r="BM147" s="15" t="s">
        <v>299</v>
      </c>
    </row>
    <row r="148" s="11" customFormat="1">
      <c r="B148" s="216"/>
      <c r="C148" s="217"/>
      <c r="D148" s="218" t="s">
        <v>140</v>
      </c>
      <c r="E148" s="219" t="s">
        <v>1</v>
      </c>
      <c r="F148" s="220" t="s">
        <v>724</v>
      </c>
      <c r="G148" s="217"/>
      <c r="H148" s="221">
        <v>0.069000000000000006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1" t="s">
        <v>78</v>
      </c>
      <c r="AW148" s="11" t="s">
        <v>31</v>
      </c>
      <c r="AX148" s="11" t="s">
        <v>76</v>
      </c>
      <c r="AY148" s="227" t="s">
        <v>131</v>
      </c>
    </row>
    <row r="149" s="1" customFormat="1" ht="16.5" customHeight="1">
      <c r="B149" s="36"/>
      <c r="C149" s="204" t="s">
        <v>355</v>
      </c>
      <c r="D149" s="204" t="s">
        <v>134</v>
      </c>
      <c r="E149" s="205" t="s">
        <v>302</v>
      </c>
      <c r="F149" s="206" t="s">
        <v>303</v>
      </c>
      <c r="G149" s="207" t="s">
        <v>150</v>
      </c>
      <c r="H149" s="208">
        <v>2.0499999999999998</v>
      </c>
      <c r="I149" s="209"/>
      <c r="J149" s="210">
        <f>ROUND(I149*H149,2)</f>
        <v>0</v>
      </c>
      <c r="K149" s="206" t="s">
        <v>174</v>
      </c>
      <c r="L149" s="41"/>
      <c r="M149" s="211" t="s">
        <v>1</v>
      </c>
      <c r="N149" s="212" t="s">
        <v>39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138</v>
      </c>
      <c r="AT149" s="15" t="s">
        <v>134</v>
      </c>
      <c r="AU149" s="15" t="s">
        <v>78</v>
      </c>
      <c r="AY149" s="15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76</v>
      </c>
      <c r="BK149" s="215">
        <f>ROUND(I149*H149,2)</f>
        <v>0</v>
      </c>
      <c r="BL149" s="15" t="s">
        <v>138</v>
      </c>
      <c r="BM149" s="15" t="s">
        <v>304</v>
      </c>
    </row>
    <row r="150" s="11" customFormat="1">
      <c r="B150" s="216"/>
      <c r="C150" s="217"/>
      <c r="D150" s="218" t="s">
        <v>140</v>
      </c>
      <c r="E150" s="219" t="s">
        <v>1</v>
      </c>
      <c r="F150" s="220" t="s">
        <v>958</v>
      </c>
      <c r="G150" s="217"/>
      <c r="H150" s="221">
        <v>2.0499999999999998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1" t="s">
        <v>78</v>
      </c>
      <c r="AW150" s="11" t="s">
        <v>31</v>
      </c>
      <c r="AX150" s="11" t="s">
        <v>76</v>
      </c>
      <c r="AY150" s="227" t="s">
        <v>131</v>
      </c>
    </row>
    <row r="151" s="1" customFormat="1" ht="16.5" customHeight="1">
      <c r="B151" s="36"/>
      <c r="C151" s="204" t="s">
        <v>363</v>
      </c>
      <c r="D151" s="204" t="s">
        <v>134</v>
      </c>
      <c r="E151" s="205" t="s">
        <v>307</v>
      </c>
      <c r="F151" s="206" t="s">
        <v>308</v>
      </c>
      <c r="G151" s="207" t="s">
        <v>150</v>
      </c>
      <c r="H151" s="208">
        <v>392.78800000000001</v>
      </c>
      <c r="I151" s="209"/>
      <c r="J151" s="210">
        <f>ROUND(I151*H151,2)</f>
        <v>0</v>
      </c>
      <c r="K151" s="206" t="s">
        <v>174</v>
      </c>
      <c r="L151" s="41"/>
      <c r="M151" s="211" t="s">
        <v>1</v>
      </c>
      <c r="N151" s="212" t="s">
        <v>39</v>
      </c>
      <c r="O151" s="7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5" t="s">
        <v>138</v>
      </c>
      <c r="AT151" s="15" t="s">
        <v>134</v>
      </c>
      <c r="AU151" s="15" t="s">
        <v>78</v>
      </c>
      <c r="AY151" s="15" t="s">
        <v>131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76</v>
      </c>
      <c r="BK151" s="215">
        <f>ROUND(I151*H151,2)</f>
        <v>0</v>
      </c>
      <c r="BL151" s="15" t="s">
        <v>138</v>
      </c>
      <c r="BM151" s="15" t="s">
        <v>309</v>
      </c>
    </row>
    <row r="152" s="11" customFormat="1">
      <c r="B152" s="216"/>
      <c r="C152" s="217"/>
      <c r="D152" s="218" t="s">
        <v>140</v>
      </c>
      <c r="E152" s="219" t="s">
        <v>1</v>
      </c>
      <c r="F152" s="220" t="s">
        <v>959</v>
      </c>
      <c r="G152" s="217"/>
      <c r="H152" s="221">
        <v>392.78800000000001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1" t="s">
        <v>78</v>
      </c>
      <c r="AW152" s="11" t="s">
        <v>31</v>
      </c>
      <c r="AX152" s="11" t="s">
        <v>76</v>
      </c>
      <c r="AY152" s="227" t="s">
        <v>131</v>
      </c>
    </row>
    <row r="153" s="1" customFormat="1" ht="16.5" customHeight="1">
      <c r="B153" s="36"/>
      <c r="C153" s="204" t="s">
        <v>960</v>
      </c>
      <c r="D153" s="204" t="s">
        <v>134</v>
      </c>
      <c r="E153" s="205" t="s">
        <v>315</v>
      </c>
      <c r="F153" s="206" t="s">
        <v>316</v>
      </c>
      <c r="G153" s="207" t="s">
        <v>150</v>
      </c>
      <c r="H153" s="208">
        <v>2.2999999999999998</v>
      </c>
      <c r="I153" s="209"/>
      <c r="J153" s="210">
        <f>ROUND(I153*H153,2)</f>
        <v>0</v>
      </c>
      <c r="K153" s="206" t="s">
        <v>174</v>
      </c>
      <c r="L153" s="41"/>
      <c r="M153" s="211" t="s">
        <v>1</v>
      </c>
      <c r="N153" s="212" t="s">
        <v>39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138</v>
      </c>
      <c r="AT153" s="15" t="s">
        <v>134</v>
      </c>
      <c r="AU153" s="15" t="s">
        <v>78</v>
      </c>
      <c r="AY153" s="15" t="s">
        <v>131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76</v>
      </c>
      <c r="BK153" s="215">
        <f>ROUND(I153*H153,2)</f>
        <v>0</v>
      </c>
      <c r="BL153" s="15" t="s">
        <v>138</v>
      </c>
      <c r="BM153" s="15" t="s">
        <v>317</v>
      </c>
    </row>
    <row r="154" s="1" customFormat="1" ht="16.5" customHeight="1">
      <c r="B154" s="36"/>
      <c r="C154" s="204" t="s">
        <v>677</v>
      </c>
      <c r="D154" s="204" t="s">
        <v>134</v>
      </c>
      <c r="E154" s="205" t="s">
        <v>323</v>
      </c>
      <c r="F154" s="206" t="s">
        <v>324</v>
      </c>
      <c r="G154" s="207" t="s">
        <v>150</v>
      </c>
      <c r="H154" s="208">
        <v>2.2999999999999998</v>
      </c>
      <c r="I154" s="209"/>
      <c r="J154" s="210">
        <f>ROUND(I154*H154,2)</f>
        <v>0</v>
      </c>
      <c r="K154" s="206" t="s">
        <v>174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138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138</v>
      </c>
      <c r="BM154" s="15" t="s">
        <v>325</v>
      </c>
    </row>
    <row r="155" s="1" customFormat="1" ht="16.5" customHeight="1">
      <c r="B155" s="36"/>
      <c r="C155" s="204" t="s">
        <v>369</v>
      </c>
      <c r="D155" s="204" t="s">
        <v>134</v>
      </c>
      <c r="E155" s="205" t="s">
        <v>327</v>
      </c>
      <c r="F155" s="206" t="s">
        <v>328</v>
      </c>
      <c r="G155" s="207" t="s">
        <v>150</v>
      </c>
      <c r="H155" s="208">
        <v>2.2999999999999998</v>
      </c>
      <c r="I155" s="209"/>
      <c r="J155" s="210">
        <f>ROUND(I155*H155,2)</f>
        <v>0</v>
      </c>
      <c r="K155" s="206" t="s">
        <v>174</v>
      </c>
      <c r="L155" s="41"/>
      <c r="M155" s="211" t="s">
        <v>1</v>
      </c>
      <c r="N155" s="212" t="s">
        <v>39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138</v>
      </c>
      <c r="AT155" s="15" t="s">
        <v>134</v>
      </c>
      <c r="AU155" s="15" t="s">
        <v>78</v>
      </c>
      <c r="AY155" s="15" t="s">
        <v>131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76</v>
      </c>
      <c r="BK155" s="215">
        <f>ROUND(I155*H155,2)</f>
        <v>0</v>
      </c>
      <c r="BL155" s="15" t="s">
        <v>138</v>
      </c>
      <c r="BM155" s="15" t="s">
        <v>329</v>
      </c>
    </row>
    <row r="156" s="1" customFormat="1" ht="16.5" customHeight="1">
      <c r="B156" s="36"/>
      <c r="C156" s="204" t="s">
        <v>829</v>
      </c>
      <c r="D156" s="204" t="s">
        <v>134</v>
      </c>
      <c r="E156" s="205" t="s">
        <v>331</v>
      </c>
      <c r="F156" s="206" t="s">
        <v>332</v>
      </c>
      <c r="G156" s="207" t="s">
        <v>150</v>
      </c>
      <c r="H156" s="208">
        <v>2.2999999999999998</v>
      </c>
      <c r="I156" s="209"/>
      <c r="J156" s="210">
        <f>ROUND(I156*H156,2)</f>
        <v>0</v>
      </c>
      <c r="K156" s="206" t="s">
        <v>174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138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138</v>
      </c>
      <c r="BM156" s="15" t="s">
        <v>333</v>
      </c>
    </row>
    <row r="157" s="1" customFormat="1" ht="22.5" customHeight="1">
      <c r="B157" s="36"/>
      <c r="C157" s="204" t="s">
        <v>831</v>
      </c>
      <c r="D157" s="204" t="s">
        <v>134</v>
      </c>
      <c r="E157" s="205" t="s">
        <v>356</v>
      </c>
      <c r="F157" s="206" t="s">
        <v>357</v>
      </c>
      <c r="G157" s="207" t="s">
        <v>150</v>
      </c>
      <c r="H157" s="208">
        <v>2.3199999999999998</v>
      </c>
      <c r="I157" s="209"/>
      <c r="J157" s="210">
        <f>ROUND(I157*H157,2)</f>
        <v>0</v>
      </c>
      <c r="K157" s="206" t="s">
        <v>174</v>
      </c>
      <c r="L157" s="41"/>
      <c r="M157" s="211" t="s">
        <v>1</v>
      </c>
      <c r="N157" s="212" t="s">
        <v>39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138</v>
      </c>
      <c r="AT157" s="15" t="s">
        <v>134</v>
      </c>
      <c r="AU157" s="15" t="s">
        <v>78</v>
      </c>
      <c r="AY157" s="15" t="s">
        <v>131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76</v>
      </c>
      <c r="BK157" s="215">
        <f>ROUND(I157*H157,2)</f>
        <v>0</v>
      </c>
      <c r="BL157" s="15" t="s">
        <v>138</v>
      </c>
      <c r="BM157" s="15" t="s">
        <v>358</v>
      </c>
    </row>
    <row r="158" s="1" customFormat="1" ht="16.5" customHeight="1">
      <c r="B158" s="36"/>
      <c r="C158" s="204" t="s">
        <v>385</v>
      </c>
      <c r="D158" s="204" t="s">
        <v>134</v>
      </c>
      <c r="E158" s="205" t="s">
        <v>364</v>
      </c>
      <c r="F158" s="206" t="s">
        <v>365</v>
      </c>
      <c r="G158" s="207" t="s">
        <v>190</v>
      </c>
      <c r="H158" s="208">
        <v>0.045999999999999999</v>
      </c>
      <c r="I158" s="209"/>
      <c r="J158" s="210">
        <f>ROUND(I158*H158,2)</f>
        <v>0</v>
      </c>
      <c r="K158" s="206" t="s">
        <v>174</v>
      </c>
      <c r="L158" s="41"/>
      <c r="M158" s="211" t="s">
        <v>1</v>
      </c>
      <c r="N158" s="212" t="s">
        <v>39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138</v>
      </c>
      <c r="AT158" s="15" t="s">
        <v>134</v>
      </c>
      <c r="AU158" s="15" t="s">
        <v>78</v>
      </c>
      <c r="AY158" s="15" t="s">
        <v>131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76</v>
      </c>
      <c r="BK158" s="215">
        <f>ROUND(I158*H158,2)</f>
        <v>0</v>
      </c>
      <c r="BL158" s="15" t="s">
        <v>138</v>
      </c>
      <c r="BM158" s="15" t="s">
        <v>366</v>
      </c>
    </row>
    <row r="159" s="11" customFormat="1">
      <c r="B159" s="216"/>
      <c r="C159" s="217"/>
      <c r="D159" s="218" t="s">
        <v>140</v>
      </c>
      <c r="E159" s="219" t="s">
        <v>1</v>
      </c>
      <c r="F159" s="220" t="s">
        <v>727</v>
      </c>
      <c r="G159" s="217"/>
      <c r="H159" s="221">
        <v>0.045999999999999999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1" t="s">
        <v>78</v>
      </c>
      <c r="AW159" s="11" t="s">
        <v>31</v>
      </c>
      <c r="AX159" s="11" t="s">
        <v>76</v>
      </c>
      <c r="AY159" s="227" t="s">
        <v>131</v>
      </c>
    </row>
    <row r="160" s="10" customFormat="1" ht="22.8" customHeight="1">
      <c r="B160" s="188"/>
      <c r="C160" s="189"/>
      <c r="D160" s="190" t="s">
        <v>67</v>
      </c>
      <c r="E160" s="202" t="s">
        <v>78</v>
      </c>
      <c r="F160" s="202" t="s">
        <v>961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P161</f>
        <v>0</v>
      </c>
      <c r="Q160" s="196"/>
      <c r="R160" s="197">
        <f>R161</f>
        <v>0.45313999999999999</v>
      </c>
      <c r="S160" s="196"/>
      <c r="T160" s="198">
        <f>T161</f>
        <v>0</v>
      </c>
      <c r="AR160" s="199" t="s">
        <v>76</v>
      </c>
      <c r="AT160" s="200" t="s">
        <v>67</v>
      </c>
      <c r="AU160" s="200" t="s">
        <v>76</v>
      </c>
      <c r="AY160" s="199" t="s">
        <v>131</v>
      </c>
      <c r="BK160" s="201">
        <f>BK161</f>
        <v>0</v>
      </c>
    </row>
    <row r="161" s="1" customFormat="1" ht="22.5" customHeight="1">
      <c r="B161" s="36"/>
      <c r="C161" s="204" t="s">
        <v>390</v>
      </c>
      <c r="D161" s="204" t="s">
        <v>134</v>
      </c>
      <c r="E161" s="205" t="s">
        <v>962</v>
      </c>
      <c r="F161" s="206" t="s">
        <v>963</v>
      </c>
      <c r="G161" s="207" t="s">
        <v>137</v>
      </c>
      <c r="H161" s="208">
        <v>2</v>
      </c>
      <c r="I161" s="209"/>
      <c r="J161" s="210">
        <f>ROUND(I161*H161,2)</f>
        <v>0</v>
      </c>
      <c r="K161" s="206" t="s">
        <v>174</v>
      </c>
      <c r="L161" s="41"/>
      <c r="M161" s="211" t="s">
        <v>1</v>
      </c>
      <c r="N161" s="212" t="s">
        <v>39</v>
      </c>
      <c r="O161" s="77"/>
      <c r="P161" s="213">
        <f>O161*H161</f>
        <v>0</v>
      </c>
      <c r="Q161" s="213">
        <v>0.22656999999999999</v>
      </c>
      <c r="R161" s="213">
        <f>Q161*H161</f>
        <v>0.45313999999999999</v>
      </c>
      <c r="S161" s="213">
        <v>0</v>
      </c>
      <c r="T161" s="214">
        <f>S161*H161</f>
        <v>0</v>
      </c>
      <c r="AR161" s="15" t="s">
        <v>138</v>
      </c>
      <c r="AT161" s="15" t="s">
        <v>134</v>
      </c>
      <c r="AU161" s="15" t="s">
        <v>78</v>
      </c>
      <c r="AY161" s="15" t="s">
        <v>131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76</v>
      </c>
      <c r="BK161" s="215">
        <f>ROUND(I161*H161,2)</f>
        <v>0</v>
      </c>
      <c r="BL161" s="15" t="s">
        <v>138</v>
      </c>
      <c r="BM161" s="15" t="s">
        <v>964</v>
      </c>
    </row>
    <row r="162" s="10" customFormat="1" ht="22.8" customHeight="1">
      <c r="B162" s="188"/>
      <c r="C162" s="189"/>
      <c r="D162" s="190" t="s">
        <v>67</v>
      </c>
      <c r="E162" s="202" t="s">
        <v>138</v>
      </c>
      <c r="F162" s="202" t="s">
        <v>368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SUM(P163:P171)</f>
        <v>0</v>
      </c>
      <c r="Q162" s="196"/>
      <c r="R162" s="197">
        <f>SUM(R163:R171)</f>
        <v>2.1758000000000002</v>
      </c>
      <c r="S162" s="196"/>
      <c r="T162" s="198">
        <f>SUM(T163:T171)</f>
        <v>0</v>
      </c>
      <c r="AR162" s="199" t="s">
        <v>76</v>
      </c>
      <c r="AT162" s="200" t="s">
        <v>67</v>
      </c>
      <c r="AU162" s="200" t="s">
        <v>76</v>
      </c>
      <c r="AY162" s="199" t="s">
        <v>131</v>
      </c>
      <c r="BK162" s="201">
        <f>SUM(BK163:BK171)</f>
        <v>0</v>
      </c>
    </row>
    <row r="163" s="1" customFormat="1" ht="22.5" customHeight="1">
      <c r="B163" s="36"/>
      <c r="C163" s="204" t="s">
        <v>395</v>
      </c>
      <c r="D163" s="204" t="s">
        <v>134</v>
      </c>
      <c r="E163" s="205" t="s">
        <v>965</v>
      </c>
      <c r="F163" s="206" t="s">
        <v>966</v>
      </c>
      <c r="G163" s="207" t="s">
        <v>150</v>
      </c>
      <c r="H163" s="208">
        <v>6.2400000000000002</v>
      </c>
      <c r="I163" s="209"/>
      <c r="J163" s="210">
        <f>ROUND(I163*H163,2)</f>
        <v>0</v>
      </c>
      <c r="K163" s="206" t="s">
        <v>174</v>
      </c>
      <c r="L163" s="41"/>
      <c r="M163" s="211" t="s">
        <v>1</v>
      </c>
      <c r="N163" s="212" t="s">
        <v>39</v>
      </c>
      <c r="O163" s="7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15" t="s">
        <v>138</v>
      </c>
      <c r="AT163" s="15" t="s">
        <v>134</v>
      </c>
      <c r="AU163" s="15" t="s">
        <v>78</v>
      </c>
      <c r="AY163" s="15" t="s">
        <v>131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76</v>
      </c>
      <c r="BK163" s="215">
        <f>ROUND(I163*H163,2)</f>
        <v>0</v>
      </c>
      <c r="BL163" s="15" t="s">
        <v>138</v>
      </c>
      <c r="BM163" s="15" t="s">
        <v>967</v>
      </c>
    </row>
    <row r="164" s="11" customFormat="1">
      <c r="B164" s="216"/>
      <c r="C164" s="217"/>
      <c r="D164" s="218" t="s">
        <v>140</v>
      </c>
      <c r="E164" s="219" t="s">
        <v>1</v>
      </c>
      <c r="F164" s="220" t="s">
        <v>968</v>
      </c>
      <c r="G164" s="217"/>
      <c r="H164" s="221">
        <v>6.2400000000000002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78</v>
      </c>
      <c r="AV164" s="11" t="s">
        <v>78</v>
      </c>
      <c r="AW164" s="11" t="s">
        <v>31</v>
      </c>
      <c r="AX164" s="11" t="s">
        <v>76</v>
      </c>
      <c r="AY164" s="227" t="s">
        <v>131</v>
      </c>
    </row>
    <row r="165" s="1" customFormat="1" ht="22.5" customHeight="1">
      <c r="B165" s="36"/>
      <c r="C165" s="204" t="s">
        <v>736</v>
      </c>
      <c r="D165" s="204" t="s">
        <v>134</v>
      </c>
      <c r="E165" s="205" t="s">
        <v>370</v>
      </c>
      <c r="F165" s="206" t="s">
        <v>371</v>
      </c>
      <c r="G165" s="207" t="s">
        <v>150</v>
      </c>
      <c r="H165" s="208">
        <v>9.7200000000000006</v>
      </c>
      <c r="I165" s="209"/>
      <c r="J165" s="210">
        <f>ROUND(I165*H165,2)</f>
        <v>0</v>
      </c>
      <c r="K165" s="206" t="s">
        <v>174</v>
      </c>
      <c r="L165" s="41"/>
      <c r="M165" s="211" t="s">
        <v>1</v>
      </c>
      <c r="N165" s="212" t="s">
        <v>39</v>
      </c>
      <c r="O165" s="7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5" t="s">
        <v>138</v>
      </c>
      <c r="AT165" s="15" t="s">
        <v>134</v>
      </c>
      <c r="AU165" s="15" t="s">
        <v>78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76</v>
      </c>
      <c r="BK165" s="215">
        <f>ROUND(I165*H165,2)</f>
        <v>0</v>
      </c>
      <c r="BL165" s="15" t="s">
        <v>138</v>
      </c>
      <c r="BM165" s="15" t="s">
        <v>372</v>
      </c>
    </row>
    <row r="166" s="11" customFormat="1">
      <c r="B166" s="216"/>
      <c r="C166" s="217"/>
      <c r="D166" s="218" t="s">
        <v>140</v>
      </c>
      <c r="E166" s="219" t="s">
        <v>1</v>
      </c>
      <c r="F166" s="220" t="s">
        <v>969</v>
      </c>
      <c r="G166" s="217"/>
      <c r="H166" s="221">
        <v>9.7200000000000006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140</v>
      </c>
      <c r="AU166" s="227" t="s">
        <v>78</v>
      </c>
      <c r="AV166" s="11" t="s">
        <v>78</v>
      </c>
      <c r="AW166" s="11" t="s">
        <v>31</v>
      </c>
      <c r="AX166" s="11" t="s">
        <v>76</v>
      </c>
      <c r="AY166" s="227" t="s">
        <v>131</v>
      </c>
    </row>
    <row r="167" s="1" customFormat="1" ht="22.5" customHeight="1">
      <c r="B167" s="36"/>
      <c r="C167" s="228" t="s">
        <v>414</v>
      </c>
      <c r="D167" s="228" t="s">
        <v>193</v>
      </c>
      <c r="E167" s="229" t="s">
        <v>970</v>
      </c>
      <c r="F167" s="230" t="s">
        <v>971</v>
      </c>
      <c r="G167" s="231" t="s">
        <v>262</v>
      </c>
      <c r="H167" s="232">
        <v>1.75</v>
      </c>
      <c r="I167" s="233"/>
      <c r="J167" s="234">
        <f>ROUND(I167*H167,2)</f>
        <v>0</v>
      </c>
      <c r="K167" s="230" t="s">
        <v>174</v>
      </c>
      <c r="L167" s="235"/>
      <c r="M167" s="236" t="s">
        <v>1</v>
      </c>
      <c r="N167" s="237" t="s">
        <v>39</v>
      </c>
      <c r="O167" s="77"/>
      <c r="P167" s="213">
        <f>O167*H167</f>
        <v>0</v>
      </c>
      <c r="Q167" s="213">
        <v>1</v>
      </c>
      <c r="R167" s="213">
        <f>Q167*H167</f>
        <v>1.75</v>
      </c>
      <c r="S167" s="213">
        <v>0</v>
      </c>
      <c r="T167" s="214">
        <f>S167*H167</f>
        <v>0</v>
      </c>
      <c r="AR167" s="15" t="s">
        <v>187</v>
      </c>
      <c r="AT167" s="15" t="s">
        <v>193</v>
      </c>
      <c r="AU167" s="15" t="s">
        <v>78</v>
      </c>
      <c r="AY167" s="15" t="s">
        <v>131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76</v>
      </c>
      <c r="BK167" s="215">
        <f>ROUND(I167*H167,2)</f>
        <v>0</v>
      </c>
      <c r="BL167" s="15" t="s">
        <v>138</v>
      </c>
      <c r="BM167" s="15" t="s">
        <v>972</v>
      </c>
    </row>
    <row r="168" s="11" customFormat="1">
      <c r="B168" s="216"/>
      <c r="C168" s="217"/>
      <c r="D168" s="218" t="s">
        <v>140</v>
      </c>
      <c r="E168" s="219" t="s">
        <v>1</v>
      </c>
      <c r="F168" s="220" t="s">
        <v>729</v>
      </c>
      <c r="G168" s="217"/>
      <c r="H168" s="221">
        <v>1.75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1" t="s">
        <v>78</v>
      </c>
      <c r="AW168" s="11" t="s">
        <v>31</v>
      </c>
      <c r="AX168" s="11" t="s">
        <v>76</v>
      </c>
      <c r="AY168" s="227" t="s">
        <v>131</v>
      </c>
    </row>
    <row r="169" s="1" customFormat="1" ht="16.5" customHeight="1">
      <c r="B169" s="36"/>
      <c r="C169" s="228" t="s">
        <v>973</v>
      </c>
      <c r="D169" s="228" t="s">
        <v>193</v>
      </c>
      <c r="E169" s="229" t="s">
        <v>277</v>
      </c>
      <c r="F169" s="230" t="s">
        <v>278</v>
      </c>
      <c r="G169" s="231" t="s">
        <v>262</v>
      </c>
      <c r="H169" s="232">
        <v>0.40600000000000003</v>
      </c>
      <c r="I169" s="233"/>
      <c r="J169" s="234">
        <f>ROUND(I169*H169,2)</f>
        <v>0</v>
      </c>
      <c r="K169" s="230" t="s">
        <v>151</v>
      </c>
      <c r="L169" s="235"/>
      <c r="M169" s="236" t="s">
        <v>1</v>
      </c>
      <c r="N169" s="237" t="s">
        <v>39</v>
      </c>
      <c r="O169" s="77"/>
      <c r="P169" s="213">
        <f>O169*H169</f>
        <v>0</v>
      </c>
      <c r="Q169" s="213">
        <v>1</v>
      </c>
      <c r="R169" s="213">
        <f>Q169*H169</f>
        <v>0.40600000000000003</v>
      </c>
      <c r="S169" s="213">
        <v>0</v>
      </c>
      <c r="T169" s="214">
        <f>S169*H169</f>
        <v>0</v>
      </c>
      <c r="AR169" s="15" t="s">
        <v>187</v>
      </c>
      <c r="AT169" s="15" t="s">
        <v>193</v>
      </c>
      <c r="AU169" s="15" t="s">
        <v>78</v>
      </c>
      <c r="AY169" s="15" t="s">
        <v>131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76</v>
      </c>
      <c r="BK169" s="215">
        <f>ROUND(I169*H169,2)</f>
        <v>0</v>
      </c>
      <c r="BL169" s="15" t="s">
        <v>138</v>
      </c>
      <c r="BM169" s="15" t="s">
        <v>974</v>
      </c>
    </row>
    <row r="170" s="11" customFormat="1">
      <c r="B170" s="216"/>
      <c r="C170" s="217"/>
      <c r="D170" s="218" t="s">
        <v>140</v>
      </c>
      <c r="E170" s="219" t="s">
        <v>1</v>
      </c>
      <c r="F170" s="220" t="s">
        <v>975</v>
      </c>
      <c r="G170" s="217"/>
      <c r="H170" s="221">
        <v>0.40600000000000003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78</v>
      </c>
      <c r="AV170" s="11" t="s">
        <v>78</v>
      </c>
      <c r="AW170" s="11" t="s">
        <v>31</v>
      </c>
      <c r="AX170" s="11" t="s">
        <v>76</v>
      </c>
      <c r="AY170" s="227" t="s">
        <v>131</v>
      </c>
    </row>
    <row r="171" s="1" customFormat="1" ht="16.5" customHeight="1">
      <c r="B171" s="36"/>
      <c r="C171" s="204" t="s">
        <v>508</v>
      </c>
      <c r="D171" s="204" t="s">
        <v>134</v>
      </c>
      <c r="E171" s="205" t="s">
        <v>376</v>
      </c>
      <c r="F171" s="206" t="s">
        <v>377</v>
      </c>
      <c r="G171" s="207" t="s">
        <v>196</v>
      </c>
      <c r="H171" s="208">
        <v>3</v>
      </c>
      <c r="I171" s="209"/>
      <c r="J171" s="210">
        <f>ROUND(I171*H171,2)</f>
        <v>0</v>
      </c>
      <c r="K171" s="206" t="s">
        <v>151</v>
      </c>
      <c r="L171" s="41"/>
      <c r="M171" s="211" t="s">
        <v>1</v>
      </c>
      <c r="N171" s="212" t="s">
        <v>39</v>
      </c>
      <c r="O171" s="77"/>
      <c r="P171" s="213">
        <f>O171*H171</f>
        <v>0</v>
      </c>
      <c r="Q171" s="213">
        <v>0.0066</v>
      </c>
      <c r="R171" s="213">
        <f>Q171*H171</f>
        <v>0.019799999999999998</v>
      </c>
      <c r="S171" s="213">
        <v>0</v>
      </c>
      <c r="T171" s="214">
        <f>S171*H171</f>
        <v>0</v>
      </c>
      <c r="AR171" s="15" t="s">
        <v>138</v>
      </c>
      <c r="AT171" s="15" t="s">
        <v>134</v>
      </c>
      <c r="AU171" s="15" t="s">
        <v>78</v>
      </c>
      <c r="AY171" s="15" t="s">
        <v>131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76</v>
      </c>
      <c r="BK171" s="215">
        <f>ROUND(I171*H171,2)</f>
        <v>0</v>
      </c>
      <c r="BL171" s="15" t="s">
        <v>138</v>
      </c>
      <c r="BM171" s="15" t="s">
        <v>976</v>
      </c>
    </row>
    <row r="172" s="10" customFormat="1" ht="22.8" customHeight="1">
      <c r="B172" s="188"/>
      <c r="C172" s="189"/>
      <c r="D172" s="190" t="s">
        <v>67</v>
      </c>
      <c r="E172" s="202" t="s">
        <v>171</v>
      </c>
      <c r="F172" s="202" t="s">
        <v>379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SUM(P173:P194)</f>
        <v>0</v>
      </c>
      <c r="Q172" s="196"/>
      <c r="R172" s="197">
        <f>SUM(R173:R194)</f>
        <v>76.809833699999999</v>
      </c>
      <c r="S172" s="196"/>
      <c r="T172" s="198">
        <f>SUM(T173:T194)</f>
        <v>0</v>
      </c>
      <c r="AR172" s="199" t="s">
        <v>76</v>
      </c>
      <c r="AT172" s="200" t="s">
        <v>67</v>
      </c>
      <c r="AU172" s="200" t="s">
        <v>76</v>
      </c>
      <c r="AY172" s="199" t="s">
        <v>131</v>
      </c>
      <c r="BK172" s="201">
        <f>SUM(BK173:BK194)</f>
        <v>0</v>
      </c>
    </row>
    <row r="173" s="1" customFormat="1" ht="16.5" customHeight="1">
      <c r="B173" s="36"/>
      <c r="C173" s="204" t="s">
        <v>245</v>
      </c>
      <c r="D173" s="204" t="s">
        <v>134</v>
      </c>
      <c r="E173" s="205" t="s">
        <v>381</v>
      </c>
      <c r="F173" s="206" t="s">
        <v>382</v>
      </c>
      <c r="G173" s="207" t="s">
        <v>150</v>
      </c>
      <c r="H173" s="208">
        <v>111.714</v>
      </c>
      <c r="I173" s="209"/>
      <c r="J173" s="210">
        <f>ROUND(I173*H173,2)</f>
        <v>0</v>
      </c>
      <c r="K173" s="206" t="s">
        <v>237</v>
      </c>
      <c r="L173" s="41"/>
      <c r="M173" s="211" t="s">
        <v>1</v>
      </c>
      <c r="N173" s="212" t="s">
        <v>39</v>
      </c>
      <c r="O173" s="7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15" t="s">
        <v>138</v>
      </c>
      <c r="AT173" s="15" t="s">
        <v>134</v>
      </c>
      <c r="AU173" s="15" t="s">
        <v>78</v>
      </c>
      <c r="AY173" s="15" t="s">
        <v>131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5" t="s">
        <v>76</v>
      </c>
      <c r="BK173" s="215">
        <f>ROUND(I173*H173,2)</f>
        <v>0</v>
      </c>
      <c r="BL173" s="15" t="s">
        <v>138</v>
      </c>
      <c r="BM173" s="15" t="s">
        <v>977</v>
      </c>
    </row>
    <row r="174" s="11" customFormat="1">
      <c r="B174" s="216"/>
      <c r="C174" s="217"/>
      <c r="D174" s="218" t="s">
        <v>140</v>
      </c>
      <c r="E174" s="219" t="s">
        <v>1</v>
      </c>
      <c r="F174" s="220" t="s">
        <v>978</v>
      </c>
      <c r="G174" s="217"/>
      <c r="H174" s="221">
        <v>111.714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140</v>
      </c>
      <c r="AU174" s="227" t="s">
        <v>78</v>
      </c>
      <c r="AV174" s="11" t="s">
        <v>78</v>
      </c>
      <c r="AW174" s="11" t="s">
        <v>31</v>
      </c>
      <c r="AX174" s="11" t="s">
        <v>76</v>
      </c>
      <c r="AY174" s="227" t="s">
        <v>131</v>
      </c>
    </row>
    <row r="175" s="1" customFormat="1" ht="16.5" customHeight="1">
      <c r="B175" s="36"/>
      <c r="C175" s="204" t="s">
        <v>423</v>
      </c>
      <c r="D175" s="204" t="s">
        <v>134</v>
      </c>
      <c r="E175" s="205" t="s">
        <v>386</v>
      </c>
      <c r="F175" s="206" t="s">
        <v>387</v>
      </c>
      <c r="G175" s="207" t="s">
        <v>150</v>
      </c>
      <c r="H175" s="208">
        <v>251.03</v>
      </c>
      <c r="I175" s="209"/>
      <c r="J175" s="210">
        <f>ROUND(I175*H175,2)</f>
        <v>0</v>
      </c>
      <c r="K175" s="206" t="s">
        <v>174</v>
      </c>
      <c r="L175" s="41"/>
      <c r="M175" s="211" t="s">
        <v>1</v>
      </c>
      <c r="N175" s="212" t="s">
        <v>39</v>
      </c>
      <c r="O175" s="77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15" t="s">
        <v>138</v>
      </c>
      <c r="AT175" s="15" t="s">
        <v>134</v>
      </c>
      <c r="AU175" s="15" t="s">
        <v>78</v>
      </c>
      <c r="AY175" s="15" t="s">
        <v>131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5" t="s">
        <v>76</v>
      </c>
      <c r="BK175" s="215">
        <f>ROUND(I175*H175,2)</f>
        <v>0</v>
      </c>
      <c r="BL175" s="15" t="s">
        <v>138</v>
      </c>
      <c r="BM175" s="15" t="s">
        <v>388</v>
      </c>
    </row>
    <row r="176" s="11" customFormat="1">
      <c r="B176" s="216"/>
      <c r="C176" s="217"/>
      <c r="D176" s="218" t="s">
        <v>140</v>
      </c>
      <c r="E176" s="219" t="s">
        <v>1</v>
      </c>
      <c r="F176" s="220" t="s">
        <v>979</v>
      </c>
      <c r="G176" s="217"/>
      <c r="H176" s="221">
        <v>251.03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78</v>
      </c>
      <c r="AV176" s="11" t="s">
        <v>78</v>
      </c>
      <c r="AW176" s="11" t="s">
        <v>31</v>
      </c>
      <c r="AX176" s="11" t="s">
        <v>76</v>
      </c>
      <c r="AY176" s="227" t="s">
        <v>131</v>
      </c>
    </row>
    <row r="177" s="1" customFormat="1" ht="16.5" customHeight="1">
      <c r="B177" s="36"/>
      <c r="C177" s="204" t="s">
        <v>428</v>
      </c>
      <c r="D177" s="204" t="s">
        <v>134</v>
      </c>
      <c r="E177" s="205" t="s">
        <v>391</v>
      </c>
      <c r="F177" s="206" t="s">
        <v>392</v>
      </c>
      <c r="G177" s="207" t="s">
        <v>150</v>
      </c>
      <c r="H177" s="208">
        <v>56.436</v>
      </c>
      <c r="I177" s="209"/>
      <c r="J177" s="210">
        <f>ROUND(I177*H177,2)</f>
        <v>0</v>
      </c>
      <c r="K177" s="206" t="s">
        <v>174</v>
      </c>
      <c r="L177" s="41"/>
      <c r="M177" s="211" t="s">
        <v>1</v>
      </c>
      <c r="N177" s="212" t="s">
        <v>39</v>
      </c>
      <c r="O177" s="7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15" t="s">
        <v>138</v>
      </c>
      <c r="AT177" s="15" t="s">
        <v>134</v>
      </c>
      <c r="AU177" s="15" t="s">
        <v>78</v>
      </c>
      <c r="AY177" s="15" t="s">
        <v>131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76</v>
      </c>
      <c r="BK177" s="215">
        <f>ROUND(I177*H177,2)</f>
        <v>0</v>
      </c>
      <c r="BL177" s="15" t="s">
        <v>138</v>
      </c>
      <c r="BM177" s="15" t="s">
        <v>393</v>
      </c>
    </row>
    <row r="178" s="11" customFormat="1">
      <c r="B178" s="216"/>
      <c r="C178" s="217"/>
      <c r="D178" s="218" t="s">
        <v>140</v>
      </c>
      <c r="E178" s="219" t="s">
        <v>1</v>
      </c>
      <c r="F178" s="220" t="s">
        <v>980</v>
      </c>
      <c r="G178" s="217"/>
      <c r="H178" s="221">
        <v>56.436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1" t="s">
        <v>78</v>
      </c>
      <c r="AW178" s="11" t="s">
        <v>31</v>
      </c>
      <c r="AX178" s="11" t="s">
        <v>76</v>
      </c>
      <c r="AY178" s="227" t="s">
        <v>131</v>
      </c>
    </row>
    <row r="179" s="1" customFormat="1" ht="22.5" customHeight="1">
      <c r="B179" s="36"/>
      <c r="C179" s="204" t="s">
        <v>433</v>
      </c>
      <c r="D179" s="204" t="s">
        <v>134</v>
      </c>
      <c r="E179" s="205" t="s">
        <v>396</v>
      </c>
      <c r="F179" s="206" t="s">
        <v>397</v>
      </c>
      <c r="G179" s="207" t="s">
        <v>150</v>
      </c>
      <c r="H179" s="208">
        <v>202.68000000000001</v>
      </c>
      <c r="I179" s="209"/>
      <c r="J179" s="210">
        <f>ROUND(I179*H179,2)</f>
        <v>0</v>
      </c>
      <c r="K179" s="206" t="s">
        <v>174</v>
      </c>
      <c r="L179" s="41"/>
      <c r="M179" s="211" t="s">
        <v>1</v>
      </c>
      <c r="N179" s="212" t="s">
        <v>39</v>
      </c>
      <c r="O179" s="7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15" t="s">
        <v>138</v>
      </c>
      <c r="AT179" s="15" t="s">
        <v>134</v>
      </c>
      <c r="AU179" s="15" t="s">
        <v>78</v>
      </c>
      <c r="AY179" s="15" t="s">
        <v>131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5" t="s">
        <v>76</v>
      </c>
      <c r="BK179" s="215">
        <f>ROUND(I179*H179,2)</f>
        <v>0</v>
      </c>
      <c r="BL179" s="15" t="s">
        <v>138</v>
      </c>
      <c r="BM179" s="15" t="s">
        <v>398</v>
      </c>
    </row>
    <row r="180" s="11" customFormat="1">
      <c r="B180" s="216"/>
      <c r="C180" s="217"/>
      <c r="D180" s="218" t="s">
        <v>140</v>
      </c>
      <c r="E180" s="219" t="s">
        <v>1</v>
      </c>
      <c r="F180" s="220" t="s">
        <v>981</v>
      </c>
      <c r="G180" s="217"/>
      <c r="H180" s="221">
        <v>202.68000000000001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140</v>
      </c>
      <c r="AU180" s="227" t="s">
        <v>78</v>
      </c>
      <c r="AV180" s="11" t="s">
        <v>78</v>
      </c>
      <c r="AW180" s="11" t="s">
        <v>31</v>
      </c>
      <c r="AX180" s="11" t="s">
        <v>76</v>
      </c>
      <c r="AY180" s="227" t="s">
        <v>131</v>
      </c>
    </row>
    <row r="181" s="1" customFormat="1" ht="22.5" customHeight="1">
      <c r="B181" s="36"/>
      <c r="C181" s="204" t="s">
        <v>442</v>
      </c>
      <c r="D181" s="204" t="s">
        <v>134</v>
      </c>
      <c r="E181" s="205" t="s">
        <v>401</v>
      </c>
      <c r="F181" s="206" t="s">
        <v>402</v>
      </c>
      <c r="G181" s="207" t="s">
        <v>150</v>
      </c>
      <c r="H181" s="208">
        <v>163.65100000000001</v>
      </c>
      <c r="I181" s="209"/>
      <c r="J181" s="210">
        <f>ROUND(I181*H181,2)</f>
        <v>0</v>
      </c>
      <c r="K181" s="206" t="s">
        <v>174</v>
      </c>
      <c r="L181" s="41"/>
      <c r="M181" s="211" t="s">
        <v>1</v>
      </c>
      <c r="N181" s="212" t="s">
        <v>39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138</v>
      </c>
      <c r="AT181" s="15" t="s">
        <v>134</v>
      </c>
      <c r="AU181" s="15" t="s">
        <v>78</v>
      </c>
      <c r="AY181" s="15" t="s">
        <v>131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76</v>
      </c>
      <c r="BK181" s="215">
        <f>ROUND(I181*H181,2)</f>
        <v>0</v>
      </c>
      <c r="BL181" s="15" t="s">
        <v>138</v>
      </c>
      <c r="BM181" s="15" t="s">
        <v>403</v>
      </c>
    </row>
    <row r="182" s="11" customFormat="1">
      <c r="B182" s="216"/>
      <c r="C182" s="217"/>
      <c r="D182" s="218" t="s">
        <v>140</v>
      </c>
      <c r="E182" s="219" t="s">
        <v>1</v>
      </c>
      <c r="F182" s="220" t="s">
        <v>982</v>
      </c>
      <c r="G182" s="217"/>
      <c r="H182" s="221">
        <v>163.65100000000001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1" t="s">
        <v>78</v>
      </c>
      <c r="AW182" s="11" t="s">
        <v>31</v>
      </c>
      <c r="AX182" s="11" t="s">
        <v>76</v>
      </c>
      <c r="AY182" s="227" t="s">
        <v>131</v>
      </c>
    </row>
    <row r="183" s="1" customFormat="1" ht="16.5" customHeight="1">
      <c r="B183" s="36"/>
      <c r="C183" s="204" t="s">
        <v>281</v>
      </c>
      <c r="D183" s="204" t="s">
        <v>134</v>
      </c>
      <c r="E183" s="205" t="s">
        <v>411</v>
      </c>
      <c r="F183" s="206" t="s">
        <v>412</v>
      </c>
      <c r="G183" s="207" t="s">
        <v>150</v>
      </c>
      <c r="H183" s="208">
        <v>202.68000000000001</v>
      </c>
      <c r="I183" s="209"/>
      <c r="J183" s="210">
        <f>ROUND(I183*H183,2)</f>
        <v>0</v>
      </c>
      <c r="K183" s="206" t="s">
        <v>151</v>
      </c>
      <c r="L183" s="41"/>
      <c r="M183" s="211" t="s">
        <v>1</v>
      </c>
      <c r="N183" s="212" t="s">
        <v>39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138</v>
      </c>
      <c r="AT183" s="15" t="s">
        <v>134</v>
      </c>
      <c r="AU183" s="15" t="s">
        <v>78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76</v>
      </c>
      <c r="BK183" s="215">
        <f>ROUND(I183*H183,2)</f>
        <v>0</v>
      </c>
      <c r="BL183" s="15" t="s">
        <v>138</v>
      </c>
      <c r="BM183" s="15" t="s">
        <v>983</v>
      </c>
    </row>
    <row r="184" s="1" customFormat="1" ht="22.5" customHeight="1">
      <c r="B184" s="36"/>
      <c r="C184" s="204" t="s">
        <v>868</v>
      </c>
      <c r="D184" s="204" t="s">
        <v>134</v>
      </c>
      <c r="E184" s="205" t="s">
        <v>415</v>
      </c>
      <c r="F184" s="206" t="s">
        <v>416</v>
      </c>
      <c r="G184" s="207" t="s">
        <v>150</v>
      </c>
      <c r="H184" s="208">
        <v>202.68000000000001</v>
      </c>
      <c r="I184" s="209"/>
      <c r="J184" s="210">
        <f>ROUND(I184*H184,2)</f>
        <v>0</v>
      </c>
      <c r="K184" s="206" t="s">
        <v>174</v>
      </c>
      <c r="L184" s="41"/>
      <c r="M184" s="211" t="s">
        <v>1</v>
      </c>
      <c r="N184" s="212" t="s">
        <v>39</v>
      </c>
      <c r="O184" s="7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5" t="s">
        <v>138</v>
      </c>
      <c r="AT184" s="15" t="s">
        <v>134</v>
      </c>
      <c r="AU184" s="15" t="s">
        <v>78</v>
      </c>
      <c r="AY184" s="15" t="s">
        <v>131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76</v>
      </c>
      <c r="BK184" s="215">
        <f>ROUND(I184*H184,2)</f>
        <v>0</v>
      </c>
      <c r="BL184" s="15" t="s">
        <v>138</v>
      </c>
      <c r="BM184" s="15" t="s">
        <v>417</v>
      </c>
    </row>
    <row r="185" s="1" customFormat="1" ht="33.75" customHeight="1">
      <c r="B185" s="36"/>
      <c r="C185" s="204" t="s">
        <v>984</v>
      </c>
      <c r="D185" s="204" t="s">
        <v>134</v>
      </c>
      <c r="E185" s="205" t="s">
        <v>419</v>
      </c>
      <c r="F185" s="206" t="s">
        <v>420</v>
      </c>
      <c r="G185" s="207" t="s">
        <v>150</v>
      </c>
      <c r="H185" s="208">
        <v>80.299999999999997</v>
      </c>
      <c r="I185" s="209"/>
      <c r="J185" s="210">
        <f>ROUND(I185*H185,2)</f>
        <v>0</v>
      </c>
      <c r="K185" s="206" t="s">
        <v>174</v>
      </c>
      <c r="L185" s="41"/>
      <c r="M185" s="211" t="s">
        <v>1</v>
      </c>
      <c r="N185" s="212" t="s">
        <v>39</v>
      </c>
      <c r="O185" s="77"/>
      <c r="P185" s="213">
        <f>O185*H185</f>
        <v>0</v>
      </c>
      <c r="Q185" s="213">
        <v>0.085650000000000004</v>
      </c>
      <c r="R185" s="213">
        <f>Q185*H185</f>
        <v>6.8776950000000001</v>
      </c>
      <c r="S185" s="213">
        <v>0</v>
      </c>
      <c r="T185" s="214">
        <f>S185*H185</f>
        <v>0</v>
      </c>
      <c r="AR185" s="15" t="s">
        <v>138</v>
      </c>
      <c r="AT185" s="15" t="s">
        <v>134</v>
      </c>
      <c r="AU185" s="15" t="s">
        <v>78</v>
      </c>
      <c r="AY185" s="15" t="s">
        <v>131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76</v>
      </c>
      <c r="BK185" s="215">
        <f>ROUND(I185*H185,2)</f>
        <v>0</v>
      </c>
      <c r="BL185" s="15" t="s">
        <v>138</v>
      </c>
      <c r="BM185" s="15" t="s">
        <v>421</v>
      </c>
    </row>
    <row r="186" s="11" customFormat="1">
      <c r="B186" s="216"/>
      <c r="C186" s="217"/>
      <c r="D186" s="218" t="s">
        <v>140</v>
      </c>
      <c r="E186" s="219" t="s">
        <v>1</v>
      </c>
      <c r="F186" s="220" t="s">
        <v>985</v>
      </c>
      <c r="G186" s="217"/>
      <c r="H186" s="221">
        <v>80.299999999999997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140</v>
      </c>
      <c r="AU186" s="227" t="s">
        <v>78</v>
      </c>
      <c r="AV186" s="11" t="s">
        <v>78</v>
      </c>
      <c r="AW186" s="11" t="s">
        <v>31</v>
      </c>
      <c r="AX186" s="11" t="s">
        <v>76</v>
      </c>
      <c r="AY186" s="227" t="s">
        <v>131</v>
      </c>
    </row>
    <row r="187" s="1" customFormat="1" ht="33.75" customHeight="1">
      <c r="B187" s="36"/>
      <c r="C187" s="204" t="s">
        <v>472</v>
      </c>
      <c r="D187" s="204" t="s">
        <v>134</v>
      </c>
      <c r="E187" s="205" t="s">
        <v>424</v>
      </c>
      <c r="F187" s="206" t="s">
        <v>425</v>
      </c>
      <c r="G187" s="207" t="s">
        <v>150</v>
      </c>
      <c r="H187" s="208">
        <v>186.71000000000001</v>
      </c>
      <c r="I187" s="209"/>
      <c r="J187" s="210">
        <f>ROUND(I187*H187,2)</f>
        <v>0</v>
      </c>
      <c r="K187" s="206" t="s">
        <v>174</v>
      </c>
      <c r="L187" s="41"/>
      <c r="M187" s="211" t="s">
        <v>1</v>
      </c>
      <c r="N187" s="212" t="s">
        <v>39</v>
      </c>
      <c r="O187" s="77"/>
      <c r="P187" s="213">
        <f>O187*H187</f>
        <v>0</v>
      </c>
      <c r="Q187" s="213">
        <v>0.085650000000000004</v>
      </c>
      <c r="R187" s="213">
        <f>Q187*H187</f>
        <v>15.991711500000001</v>
      </c>
      <c r="S187" s="213">
        <v>0</v>
      </c>
      <c r="T187" s="214">
        <f>S187*H187</f>
        <v>0</v>
      </c>
      <c r="AR187" s="15" t="s">
        <v>138</v>
      </c>
      <c r="AT187" s="15" t="s">
        <v>134</v>
      </c>
      <c r="AU187" s="15" t="s">
        <v>78</v>
      </c>
      <c r="AY187" s="15" t="s">
        <v>131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5" t="s">
        <v>76</v>
      </c>
      <c r="BK187" s="215">
        <f>ROUND(I187*H187,2)</f>
        <v>0</v>
      </c>
      <c r="BL187" s="15" t="s">
        <v>138</v>
      </c>
      <c r="BM187" s="15" t="s">
        <v>426</v>
      </c>
    </row>
    <row r="188" s="11" customFormat="1">
      <c r="B188" s="216"/>
      <c r="C188" s="217"/>
      <c r="D188" s="218" t="s">
        <v>140</v>
      </c>
      <c r="E188" s="219" t="s">
        <v>1</v>
      </c>
      <c r="F188" s="220" t="s">
        <v>986</v>
      </c>
      <c r="G188" s="217"/>
      <c r="H188" s="221">
        <v>186.71000000000001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1" t="s">
        <v>78</v>
      </c>
      <c r="AW188" s="11" t="s">
        <v>31</v>
      </c>
      <c r="AX188" s="11" t="s">
        <v>76</v>
      </c>
      <c r="AY188" s="227" t="s">
        <v>131</v>
      </c>
    </row>
    <row r="189" s="1" customFormat="1" ht="22.5" customHeight="1">
      <c r="B189" s="36"/>
      <c r="C189" s="228" t="s">
        <v>476</v>
      </c>
      <c r="D189" s="228" t="s">
        <v>193</v>
      </c>
      <c r="E189" s="229" t="s">
        <v>429</v>
      </c>
      <c r="F189" s="230" t="s">
        <v>430</v>
      </c>
      <c r="G189" s="231" t="s">
        <v>150</v>
      </c>
      <c r="H189" s="232">
        <v>310.86000000000001</v>
      </c>
      <c r="I189" s="233"/>
      <c r="J189" s="234">
        <f>ROUND(I189*H189,2)</f>
        <v>0</v>
      </c>
      <c r="K189" s="230" t="s">
        <v>1</v>
      </c>
      <c r="L189" s="235"/>
      <c r="M189" s="236" t="s">
        <v>1</v>
      </c>
      <c r="N189" s="237" t="s">
        <v>39</v>
      </c>
      <c r="O189" s="77"/>
      <c r="P189" s="213">
        <f>O189*H189</f>
        <v>0</v>
      </c>
      <c r="Q189" s="213">
        <v>0.152</v>
      </c>
      <c r="R189" s="213">
        <f>Q189*H189</f>
        <v>47.250720000000001</v>
      </c>
      <c r="S189" s="213">
        <v>0</v>
      </c>
      <c r="T189" s="214">
        <f>S189*H189</f>
        <v>0</v>
      </c>
      <c r="AR189" s="15" t="s">
        <v>187</v>
      </c>
      <c r="AT189" s="15" t="s">
        <v>193</v>
      </c>
      <c r="AU189" s="15" t="s">
        <v>78</v>
      </c>
      <c r="AY189" s="15" t="s">
        <v>131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76</v>
      </c>
      <c r="BK189" s="215">
        <f>ROUND(I189*H189,2)</f>
        <v>0</v>
      </c>
      <c r="BL189" s="15" t="s">
        <v>138</v>
      </c>
      <c r="BM189" s="15" t="s">
        <v>431</v>
      </c>
    </row>
    <row r="190" s="11" customFormat="1">
      <c r="B190" s="216"/>
      <c r="C190" s="217"/>
      <c r="D190" s="218" t="s">
        <v>140</v>
      </c>
      <c r="E190" s="219" t="s">
        <v>1</v>
      </c>
      <c r="F190" s="220" t="s">
        <v>987</v>
      </c>
      <c r="G190" s="217"/>
      <c r="H190" s="221">
        <v>310.86000000000001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140</v>
      </c>
      <c r="AU190" s="227" t="s">
        <v>78</v>
      </c>
      <c r="AV190" s="11" t="s">
        <v>78</v>
      </c>
      <c r="AW190" s="11" t="s">
        <v>31</v>
      </c>
      <c r="AX190" s="11" t="s">
        <v>76</v>
      </c>
      <c r="AY190" s="227" t="s">
        <v>131</v>
      </c>
    </row>
    <row r="191" s="1" customFormat="1" ht="16.5" customHeight="1">
      <c r="B191" s="36"/>
      <c r="C191" s="228" t="s">
        <v>480</v>
      </c>
      <c r="D191" s="228" t="s">
        <v>193</v>
      </c>
      <c r="E191" s="229" t="s">
        <v>434</v>
      </c>
      <c r="F191" s="230" t="s">
        <v>435</v>
      </c>
      <c r="G191" s="231" t="s">
        <v>150</v>
      </c>
      <c r="H191" s="232">
        <v>20.710000000000001</v>
      </c>
      <c r="I191" s="233"/>
      <c r="J191" s="234">
        <f>ROUND(I191*H191,2)</f>
        <v>0</v>
      </c>
      <c r="K191" s="230" t="s">
        <v>1</v>
      </c>
      <c r="L191" s="235"/>
      <c r="M191" s="236" t="s">
        <v>1</v>
      </c>
      <c r="N191" s="237" t="s">
        <v>39</v>
      </c>
      <c r="O191" s="7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15" t="s">
        <v>187</v>
      </c>
      <c r="AT191" s="15" t="s">
        <v>193</v>
      </c>
      <c r="AU191" s="15" t="s">
        <v>78</v>
      </c>
      <c r="AY191" s="15" t="s">
        <v>131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5" t="s">
        <v>76</v>
      </c>
      <c r="BK191" s="215">
        <f>ROUND(I191*H191,2)</f>
        <v>0</v>
      </c>
      <c r="BL191" s="15" t="s">
        <v>138</v>
      </c>
      <c r="BM191" s="15" t="s">
        <v>436</v>
      </c>
    </row>
    <row r="192" s="11" customFormat="1">
      <c r="B192" s="216"/>
      <c r="C192" s="217"/>
      <c r="D192" s="218" t="s">
        <v>140</v>
      </c>
      <c r="E192" s="219" t="s">
        <v>1</v>
      </c>
      <c r="F192" s="220" t="s">
        <v>988</v>
      </c>
      <c r="G192" s="217"/>
      <c r="H192" s="221">
        <v>20.710000000000001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140</v>
      </c>
      <c r="AU192" s="227" t="s">
        <v>78</v>
      </c>
      <c r="AV192" s="11" t="s">
        <v>78</v>
      </c>
      <c r="AW192" s="11" t="s">
        <v>31</v>
      </c>
      <c r="AX192" s="11" t="s">
        <v>76</v>
      </c>
      <c r="AY192" s="227" t="s">
        <v>131</v>
      </c>
    </row>
    <row r="193" s="1" customFormat="1" ht="33.75" customHeight="1">
      <c r="B193" s="36"/>
      <c r="C193" s="204" t="s">
        <v>484</v>
      </c>
      <c r="D193" s="204" t="s">
        <v>134</v>
      </c>
      <c r="E193" s="205" t="s">
        <v>443</v>
      </c>
      <c r="F193" s="206" t="s">
        <v>444</v>
      </c>
      <c r="G193" s="207" t="s">
        <v>150</v>
      </c>
      <c r="H193" s="208">
        <v>64.560000000000002</v>
      </c>
      <c r="I193" s="209"/>
      <c r="J193" s="210">
        <f>ROUND(I193*H193,2)</f>
        <v>0</v>
      </c>
      <c r="K193" s="206" t="s">
        <v>174</v>
      </c>
      <c r="L193" s="41"/>
      <c r="M193" s="211" t="s">
        <v>1</v>
      </c>
      <c r="N193" s="212" t="s">
        <v>39</v>
      </c>
      <c r="O193" s="77"/>
      <c r="P193" s="213">
        <f>O193*H193</f>
        <v>0</v>
      </c>
      <c r="Q193" s="213">
        <v>0.10362</v>
      </c>
      <c r="R193" s="213">
        <f>Q193*H193</f>
        <v>6.6897072000000009</v>
      </c>
      <c r="S193" s="213">
        <v>0</v>
      </c>
      <c r="T193" s="214">
        <f>S193*H193</f>
        <v>0</v>
      </c>
      <c r="AR193" s="15" t="s">
        <v>138</v>
      </c>
      <c r="AT193" s="15" t="s">
        <v>134</v>
      </c>
      <c r="AU193" s="15" t="s">
        <v>78</v>
      </c>
      <c r="AY193" s="15" t="s">
        <v>131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5" t="s">
        <v>76</v>
      </c>
      <c r="BK193" s="215">
        <f>ROUND(I193*H193,2)</f>
        <v>0</v>
      </c>
      <c r="BL193" s="15" t="s">
        <v>138</v>
      </c>
      <c r="BM193" s="15" t="s">
        <v>445</v>
      </c>
    </row>
    <row r="194" s="11" customFormat="1">
      <c r="B194" s="216"/>
      <c r="C194" s="217"/>
      <c r="D194" s="218" t="s">
        <v>140</v>
      </c>
      <c r="E194" s="219" t="s">
        <v>1</v>
      </c>
      <c r="F194" s="220" t="s">
        <v>989</v>
      </c>
      <c r="G194" s="217"/>
      <c r="H194" s="221">
        <v>64.560000000000002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78</v>
      </c>
      <c r="AV194" s="11" t="s">
        <v>78</v>
      </c>
      <c r="AW194" s="11" t="s">
        <v>31</v>
      </c>
      <c r="AX194" s="11" t="s">
        <v>76</v>
      </c>
      <c r="AY194" s="227" t="s">
        <v>131</v>
      </c>
    </row>
    <row r="195" s="10" customFormat="1" ht="22.8" customHeight="1">
      <c r="B195" s="188"/>
      <c r="C195" s="189"/>
      <c r="D195" s="190" t="s">
        <v>67</v>
      </c>
      <c r="E195" s="202" t="s">
        <v>187</v>
      </c>
      <c r="F195" s="202" t="s">
        <v>447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SUM(P196:P221)</f>
        <v>0</v>
      </c>
      <c r="Q195" s="196"/>
      <c r="R195" s="197">
        <f>SUM(R196:R221)</f>
        <v>3.4411599999999996</v>
      </c>
      <c r="S195" s="196"/>
      <c r="T195" s="198">
        <f>SUM(T196:T221)</f>
        <v>0</v>
      </c>
      <c r="AR195" s="199" t="s">
        <v>76</v>
      </c>
      <c r="AT195" s="200" t="s">
        <v>67</v>
      </c>
      <c r="AU195" s="200" t="s">
        <v>76</v>
      </c>
      <c r="AY195" s="199" t="s">
        <v>131</v>
      </c>
      <c r="BK195" s="201">
        <f>SUM(BK196:BK221)</f>
        <v>0</v>
      </c>
    </row>
    <row r="196" s="1" customFormat="1" ht="16.5" customHeight="1">
      <c r="B196" s="36"/>
      <c r="C196" s="204" t="s">
        <v>990</v>
      </c>
      <c r="D196" s="204" t="s">
        <v>134</v>
      </c>
      <c r="E196" s="205" t="s">
        <v>991</v>
      </c>
      <c r="F196" s="206" t="s">
        <v>992</v>
      </c>
      <c r="G196" s="207" t="s">
        <v>145</v>
      </c>
      <c r="H196" s="208">
        <v>3</v>
      </c>
      <c r="I196" s="209"/>
      <c r="J196" s="210">
        <f>ROUND(I196*H196,2)</f>
        <v>0</v>
      </c>
      <c r="K196" s="206" t="s">
        <v>1</v>
      </c>
      <c r="L196" s="41"/>
      <c r="M196" s="211" t="s">
        <v>1</v>
      </c>
      <c r="N196" s="212" t="s">
        <v>39</v>
      </c>
      <c r="O196" s="7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AR196" s="15" t="s">
        <v>138</v>
      </c>
      <c r="AT196" s="15" t="s">
        <v>134</v>
      </c>
      <c r="AU196" s="15" t="s">
        <v>78</v>
      </c>
      <c r="AY196" s="15" t="s">
        <v>131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76</v>
      </c>
      <c r="BK196" s="215">
        <f>ROUND(I196*H196,2)</f>
        <v>0</v>
      </c>
      <c r="BL196" s="15" t="s">
        <v>138</v>
      </c>
      <c r="BM196" s="15" t="s">
        <v>993</v>
      </c>
    </row>
    <row r="197" s="1" customFormat="1" ht="22.5" customHeight="1">
      <c r="B197" s="36"/>
      <c r="C197" s="204" t="s">
        <v>221</v>
      </c>
      <c r="D197" s="204" t="s">
        <v>134</v>
      </c>
      <c r="E197" s="205" t="s">
        <v>453</v>
      </c>
      <c r="F197" s="206" t="s">
        <v>454</v>
      </c>
      <c r="G197" s="207" t="s">
        <v>137</v>
      </c>
      <c r="H197" s="208">
        <v>3</v>
      </c>
      <c r="I197" s="209"/>
      <c r="J197" s="210">
        <f>ROUND(I197*H197,2)</f>
        <v>0</v>
      </c>
      <c r="K197" s="206" t="s">
        <v>237</v>
      </c>
      <c r="L197" s="41"/>
      <c r="M197" s="211" t="s">
        <v>1</v>
      </c>
      <c r="N197" s="212" t="s">
        <v>39</v>
      </c>
      <c r="O197" s="77"/>
      <c r="P197" s="213">
        <f>O197*H197</f>
        <v>0</v>
      </c>
      <c r="Q197" s="213">
        <v>1.0000000000000001E-05</v>
      </c>
      <c r="R197" s="213">
        <f>Q197*H197</f>
        <v>3.0000000000000004E-05</v>
      </c>
      <c r="S197" s="213">
        <v>0</v>
      </c>
      <c r="T197" s="214">
        <f>S197*H197</f>
        <v>0</v>
      </c>
      <c r="AR197" s="15" t="s">
        <v>138</v>
      </c>
      <c r="AT197" s="15" t="s">
        <v>134</v>
      </c>
      <c r="AU197" s="15" t="s">
        <v>78</v>
      </c>
      <c r="AY197" s="15" t="s">
        <v>131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76</v>
      </c>
      <c r="BK197" s="215">
        <f>ROUND(I197*H197,2)</f>
        <v>0</v>
      </c>
      <c r="BL197" s="15" t="s">
        <v>138</v>
      </c>
      <c r="BM197" s="15" t="s">
        <v>994</v>
      </c>
    </row>
    <row r="198" s="11" customFormat="1">
      <c r="B198" s="216"/>
      <c r="C198" s="217"/>
      <c r="D198" s="218" t="s">
        <v>140</v>
      </c>
      <c r="E198" s="219" t="s">
        <v>1</v>
      </c>
      <c r="F198" s="220" t="s">
        <v>995</v>
      </c>
      <c r="G198" s="217"/>
      <c r="H198" s="221">
        <v>3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140</v>
      </c>
      <c r="AU198" s="227" t="s">
        <v>78</v>
      </c>
      <c r="AV198" s="11" t="s">
        <v>78</v>
      </c>
      <c r="AW198" s="11" t="s">
        <v>31</v>
      </c>
      <c r="AX198" s="11" t="s">
        <v>76</v>
      </c>
      <c r="AY198" s="227" t="s">
        <v>131</v>
      </c>
    </row>
    <row r="199" s="1" customFormat="1" ht="16.5" customHeight="1">
      <c r="B199" s="36"/>
      <c r="C199" s="228" t="s">
        <v>520</v>
      </c>
      <c r="D199" s="228" t="s">
        <v>193</v>
      </c>
      <c r="E199" s="229" t="s">
        <v>457</v>
      </c>
      <c r="F199" s="230" t="s">
        <v>458</v>
      </c>
      <c r="G199" s="231" t="s">
        <v>137</v>
      </c>
      <c r="H199" s="232">
        <v>1</v>
      </c>
      <c r="I199" s="233"/>
      <c r="J199" s="234">
        <f>ROUND(I199*H199,2)</f>
        <v>0</v>
      </c>
      <c r="K199" s="230" t="s">
        <v>151</v>
      </c>
      <c r="L199" s="235"/>
      <c r="M199" s="236" t="s">
        <v>1</v>
      </c>
      <c r="N199" s="237" t="s">
        <v>39</v>
      </c>
      <c r="O199" s="77"/>
      <c r="P199" s="213">
        <f>O199*H199</f>
        <v>0</v>
      </c>
      <c r="Q199" s="213">
        <v>0.0016999999999999999</v>
      </c>
      <c r="R199" s="213">
        <f>Q199*H199</f>
        <v>0.0016999999999999999</v>
      </c>
      <c r="S199" s="213">
        <v>0</v>
      </c>
      <c r="T199" s="214">
        <f>S199*H199</f>
        <v>0</v>
      </c>
      <c r="AR199" s="15" t="s">
        <v>187</v>
      </c>
      <c r="AT199" s="15" t="s">
        <v>193</v>
      </c>
      <c r="AU199" s="15" t="s">
        <v>78</v>
      </c>
      <c r="AY199" s="15" t="s">
        <v>131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5" t="s">
        <v>76</v>
      </c>
      <c r="BK199" s="215">
        <f>ROUND(I199*H199,2)</f>
        <v>0</v>
      </c>
      <c r="BL199" s="15" t="s">
        <v>138</v>
      </c>
      <c r="BM199" s="15" t="s">
        <v>996</v>
      </c>
    </row>
    <row r="200" s="1" customFormat="1" ht="16.5" customHeight="1">
      <c r="B200" s="36"/>
      <c r="C200" s="228" t="s">
        <v>524</v>
      </c>
      <c r="D200" s="228" t="s">
        <v>193</v>
      </c>
      <c r="E200" s="229" t="s">
        <v>461</v>
      </c>
      <c r="F200" s="230" t="s">
        <v>462</v>
      </c>
      <c r="G200" s="231" t="s">
        <v>137</v>
      </c>
      <c r="H200" s="232">
        <v>1</v>
      </c>
      <c r="I200" s="233"/>
      <c r="J200" s="234">
        <f>ROUND(I200*H200,2)</f>
        <v>0</v>
      </c>
      <c r="K200" s="230" t="s">
        <v>151</v>
      </c>
      <c r="L200" s="235"/>
      <c r="M200" s="236" t="s">
        <v>1</v>
      </c>
      <c r="N200" s="237" t="s">
        <v>39</v>
      </c>
      <c r="O200" s="77"/>
      <c r="P200" s="213">
        <f>O200*H200</f>
        <v>0</v>
      </c>
      <c r="Q200" s="213">
        <v>0.0016299999999999999</v>
      </c>
      <c r="R200" s="213">
        <f>Q200*H200</f>
        <v>0.0016299999999999999</v>
      </c>
      <c r="S200" s="213">
        <v>0</v>
      </c>
      <c r="T200" s="214">
        <f>S200*H200</f>
        <v>0</v>
      </c>
      <c r="AR200" s="15" t="s">
        <v>187</v>
      </c>
      <c r="AT200" s="15" t="s">
        <v>193</v>
      </c>
      <c r="AU200" s="15" t="s">
        <v>78</v>
      </c>
      <c r="AY200" s="15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76</v>
      </c>
      <c r="BK200" s="215">
        <f>ROUND(I200*H200,2)</f>
        <v>0</v>
      </c>
      <c r="BL200" s="15" t="s">
        <v>138</v>
      </c>
      <c r="BM200" s="15" t="s">
        <v>997</v>
      </c>
    </row>
    <row r="201" s="1" customFormat="1" ht="16.5" customHeight="1">
      <c r="B201" s="36"/>
      <c r="C201" s="204" t="s">
        <v>492</v>
      </c>
      <c r="D201" s="204" t="s">
        <v>134</v>
      </c>
      <c r="E201" s="205" t="s">
        <v>998</v>
      </c>
      <c r="F201" s="206" t="s">
        <v>999</v>
      </c>
      <c r="G201" s="207" t="s">
        <v>137</v>
      </c>
      <c r="H201" s="208">
        <v>7.9000000000000004</v>
      </c>
      <c r="I201" s="209"/>
      <c r="J201" s="210">
        <f>ROUND(I201*H201,2)</f>
        <v>0</v>
      </c>
      <c r="K201" s="206" t="s">
        <v>174</v>
      </c>
      <c r="L201" s="41"/>
      <c r="M201" s="211" t="s">
        <v>1</v>
      </c>
      <c r="N201" s="212" t="s">
        <v>39</v>
      </c>
      <c r="O201" s="7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AR201" s="15" t="s">
        <v>138</v>
      </c>
      <c r="AT201" s="15" t="s">
        <v>134</v>
      </c>
      <c r="AU201" s="15" t="s">
        <v>78</v>
      </c>
      <c r="AY201" s="15" t="s">
        <v>131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5" t="s">
        <v>76</v>
      </c>
      <c r="BK201" s="215">
        <f>ROUND(I201*H201,2)</f>
        <v>0</v>
      </c>
      <c r="BL201" s="15" t="s">
        <v>138</v>
      </c>
      <c r="BM201" s="15" t="s">
        <v>1000</v>
      </c>
    </row>
    <row r="202" s="11" customFormat="1">
      <c r="B202" s="216"/>
      <c r="C202" s="217"/>
      <c r="D202" s="218" t="s">
        <v>140</v>
      </c>
      <c r="E202" s="219" t="s">
        <v>1</v>
      </c>
      <c r="F202" s="220" t="s">
        <v>1001</v>
      </c>
      <c r="G202" s="217"/>
      <c r="H202" s="221">
        <v>7.9000000000000004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78</v>
      </c>
      <c r="AV202" s="11" t="s">
        <v>78</v>
      </c>
      <c r="AW202" s="11" t="s">
        <v>31</v>
      </c>
      <c r="AX202" s="11" t="s">
        <v>76</v>
      </c>
      <c r="AY202" s="227" t="s">
        <v>131</v>
      </c>
    </row>
    <row r="203" s="1" customFormat="1" ht="16.5" customHeight="1">
      <c r="B203" s="36"/>
      <c r="C203" s="228" t="s">
        <v>346</v>
      </c>
      <c r="D203" s="228" t="s">
        <v>193</v>
      </c>
      <c r="E203" s="229" t="s">
        <v>1002</v>
      </c>
      <c r="F203" s="230" t="s">
        <v>1003</v>
      </c>
      <c r="G203" s="231" t="s">
        <v>137</v>
      </c>
      <c r="H203" s="232">
        <v>5</v>
      </c>
      <c r="I203" s="233"/>
      <c r="J203" s="234">
        <f>ROUND(I203*H203,2)</f>
        <v>0</v>
      </c>
      <c r="K203" s="230" t="s">
        <v>151</v>
      </c>
      <c r="L203" s="235"/>
      <c r="M203" s="236" t="s">
        <v>1</v>
      </c>
      <c r="N203" s="237" t="s">
        <v>39</v>
      </c>
      <c r="O203" s="77"/>
      <c r="P203" s="213">
        <f>O203*H203</f>
        <v>0</v>
      </c>
      <c r="Q203" s="213">
        <v>0.0026700000000000001</v>
      </c>
      <c r="R203" s="213">
        <f>Q203*H203</f>
        <v>0.013350000000000001</v>
      </c>
      <c r="S203" s="213">
        <v>0</v>
      </c>
      <c r="T203" s="214">
        <f>S203*H203</f>
        <v>0</v>
      </c>
      <c r="AR203" s="15" t="s">
        <v>187</v>
      </c>
      <c r="AT203" s="15" t="s">
        <v>193</v>
      </c>
      <c r="AU203" s="15" t="s">
        <v>78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76</v>
      </c>
      <c r="BK203" s="215">
        <f>ROUND(I203*H203,2)</f>
        <v>0</v>
      </c>
      <c r="BL203" s="15" t="s">
        <v>138</v>
      </c>
      <c r="BM203" s="15" t="s">
        <v>1004</v>
      </c>
    </row>
    <row r="204" s="1" customFormat="1" ht="16.5" customHeight="1">
      <c r="B204" s="36"/>
      <c r="C204" s="228" t="s">
        <v>351</v>
      </c>
      <c r="D204" s="228" t="s">
        <v>193</v>
      </c>
      <c r="E204" s="229" t="s">
        <v>1005</v>
      </c>
      <c r="F204" s="230" t="s">
        <v>1006</v>
      </c>
      <c r="G204" s="231" t="s">
        <v>137</v>
      </c>
      <c r="H204" s="232">
        <v>1</v>
      </c>
      <c r="I204" s="233"/>
      <c r="J204" s="234">
        <f>ROUND(I204*H204,2)</f>
        <v>0</v>
      </c>
      <c r="K204" s="230" t="s">
        <v>151</v>
      </c>
      <c r="L204" s="235"/>
      <c r="M204" s="236" t="s">
        <v>1</v>
      </c>
      <c r="N204" s="237" t="s">
        <v>39</v>
      </c>
      <c r="O204" s="77"/>
      <c r="P204" s="213">
        <f>O204*H204</f>
        <v>0</v>
      </c>
      <c r="Q204" s="213">
        <v>0.0024099999999999998</v>
      </c>
      <c r="R204" s="213">
        <f>Q204*H204</f>
        <v>0.0024099999999999998</v>
      </c>
      <c r="S204" s="213">
        <v>0</v>
      </c>
      <c r="T204" s="214">
        <f>S204*H204</f>
        <v>0</v>
      </c>
      <c r="AR204" s="15" t="s">
        <v>187</v>
      </c>
      <c r="AT204" s="15" t="s">
        <v>193</v>
      </c>
      <c r="AU204" s="15" t="s">
        <v>78</v>
      </c>
      <c r="AY204" s="15" t="s">
        <v>131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76</v>
      </c>
      <c r="BK204" s="215">
        <f>ROUND(I204*H204,2)</f>
        <v>0</v>
      </c>
      <c r="BL204" s="15" t="s">
        <v>138</v>
      </c>
      <c r="BM204" s="15" t="s">
        <v>1007</v>
      </c>
    </row>
    <row r="205" s="1" customFormat="1" ht="22.5" customHeight="1">
      <c r="B205" s="36"/>
      <c r="C205" s="204" t="s">
        <v>500</v>
      </c>
      <c r="D205" s="204" t="s">
        <v>134</v>
      </c>
      <c r="E205" s="205" t="s">
        <v>465</v>
      </c>
      <c r="F205" s="206" t="s">
        <v>1008</v>
      </c>
      <c r="G205" s="207" t="s">
        <v>196</v>
      </c>
      <c r="H205" s="208">
        <v>3</v>
      </c>
      <c r="I205" s="209"/>
      <c r="J205" s="210">
        <f>ROUND(I205*H205,2)</f>
        <v>0</v>
      </c>
      <c r="K205" s="206" t="s">
        <v>174</v>
      </c>
      <c r="L205" s="41"/>
      <c r="M205" s="211" t="s">
        <v>1</v>
      </c>
      <c r="N205" s="212" t="s">
        <v>39</v>
      </c>
      <c r="O205" s="7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AR205" s="15" t="s">
        <v>138</v>
      </c>
      <c r="AT205" s="15" t="s">
        <v>134</v>
      </c>
      <c r="AU205" s="15" t="s">
        <v>78</v>
      </c>
      <c r="AY205" s="15" t="s">
        <v>131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76</v>
      </c>
      <c r="BK205" s="215">
        <f>ROUND(I205*H205,2)</f>
        <v>0</v>
      </c>
      <c r="BL205" s="15" t="s">
        <v>138</v>
      </c>
      <c r="BM205" s="15" t="s">
        <v>1009</v>
      </c>
    </row>
    <row r="206" s="11" customFormat="1">
      <c r="B206" s="216"/>
      <c r="C206" s="217"/>
      <c r="D206" s="218" t="s">
        <v>140</v>
      </c>
      <c r="E206" s="219" t="s">
        <v>1</v>
      </c>
      <c r="F206" s="220" t="s">
        <v>1010</v>
      </c>
      <c r="G206" s="217"/>
      <c r="H206" s="221">
        <v>3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1" t="s">
        <v>78</v>
      </c>
      <c r="AW206" s="11" t="s">
        <v>31</v>
      </c>
      <c r="AX206" s="11" t="s">
        <v>76</v>
      </c>
      <c r="AY206" s="227" t="s">
        <v>131</v>
      </c>
    </row>
    <row r="207" s="1" customFormat="1" ht="16.5" customHeight="1">
      <c r="B207" s="36"/>
      <c r="C207" s="228" t="s">
        <v>696</v>
      </c>
      <c r="D207" s="228" t="s">
        <v>193</v>
      </c>
      <c r="E207" s="229" t="s">
        <v>1011</v>
      </c>
      <c r="F207" s="230" t="s">
        <v>1012</v>
      </c>
      <c r="G207" s="231" t="s">
        <v>196</v>
      </c>
      <c r="H207" s="232">
        <v>3</v>
      </c>
      <c r="I207" s="233"/>
      <c r="J207" s="234">
        <f>ROUND(I207*H207,2)</f>
        <v>0</v>
      </c>
      <c r="K207" s="230" t="s">
        <v>174</v>
      </c>
      <c r="L207" s="235"/>
      <c r="M207" s="236" t="s">
        <v>1</v>
      </c>
      <c r="N207" s="237" t="s">
        <v>39</v>
      </c>
      <c r="O207" s="77"/>
      <c r="P207" s="213">
        <f>O207*H207</f>
        <v>0</v>
      </c>
      <c r="Q207" s="213">
        <v>0.00034000000000000002</v>
      </c>
      <c r="R207" s="213">
        <f>Q207*H207</f>
        <v>0.0010200000000000001</v>
      </c>
      <c r="S207" s="213">
        <v>0</v>
      </c>
      <c r="T207" s="214">
        <f>S207*H207</f>
        <v>0</v>
      </c>
      <c r="AR207" s="15" t="s">
        <v>187</v>
      </c>
      <c r="AT207" s="15" t="s">
        <v>193</v>
      </c>
      <c r="AU207" s="15" t="s">
        <v>78</v>
      </c>
      <c r="AY207" s="15" t="s">
        <v>131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76</v>
      </c>
      <c r="BK207" s="215">
        <f>ROUND(I207*H207,2)</f>
        <v>0</v>
      </c>
      <c r="BL207" s="15" t="s">
        <v>138</v>
      </c>
      <c r="BM207" s="15" t="s">
        <v>1013</v>
      </c>
    </row>
    <row r="208" s="11" customFormat="1">
      <c r="B208" s="216"/>
      <c r="C208" s="217"/>
      <c r="D208" s="218" t="s">
        <v>140</v>
      </c>
      <c r="E208" s="219" t="s">
        <v>1</v>
      </c>
      <c r="F208" s="220" t="s">
        <v>1010</v>
      </c>
      <c r="G208" s="217"/>
      <c r="H208" s="221">
        <v>3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78</v>
      </c>
      <c r="AV208" s="11" t="s">
        <v>78</v>
      </c>
      <c r="AW208" s="11" t="s">
        <v>31</v>
      </c>
      <c r="AX208" s="11" t="s">
        <v>76</v>
      </c>
      <c r="AY208" s="227" t="s">
        <v>131</v>
      </c>
    </row>
    <row r="209" s="1" customFormat="1" ht="16.5" customHeight="1">
      <c r="B209" s="36"/>
      <c r="C209" s="204" t="s">
        <v>662</v>
      </c>
      <c r="D209" s="204" t="s">
        <v>134</v>
      </c>
      <c r="E209" s="205" t="s">
        <v>473</v>
      </c>
      <c r="F209" s="206" t="s">
        <v>474</v>
      </c>
      <c r="G209" s="207" t="s">
        <v>196</v>
      </c>
      <c r="H209" s="208">
        <v>3</v>
      </c>
      <c r="I209" s="209"/>
      <c r="J209" s="210">
        <f>ROUND(I209*H209,2)</f>
        <v>0</v>
      </c>
      <c r="K209" s="206" t="s">
        <v>174</v>
      </c>
      <c r="L209" s="41"/>
      <c r="M209" s="211" t="s">
        <v>1</v>
      </c>
      <c r="N209" s="212" t="s">
        <v>39</v>
      </c>
      <c r="O209" s="77"/>
      <c r="P209" s="213">
        <f>O209*H209</f>
        <v>0</v>
      </c>
      <c r="Q209" s="213">
        <v>0.34089999999999998</v>
      </c>
      <c r="R209" s="213">
        <f>Q209*H209</f>
        <v>1.0226999999999999</v>
      </c>
      <c r="S209" s="213">
        <v>0</v>
      </c>
      <c r="T209" s="214">
        <f>S209*H209</f>
        <v>0</v>
      </c>
      <c r="AR209" s="15" t="s">
        <v>138</v>
      </c>
      <c r="AT209" s="15" t="s">
        <v>134</v>
      </c>
      <c r="AU209" s="15" t="s">
        <v>78</v>
      </c>
      <c r="AY209" s="15" t="s">
        <v>131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76</v>
      </c>
      <c r="BK209" s="215">
        <f>ROUND(I209*H209,2)</f>
        <v>0</v>
      </c>
      <c r="BL209" s="15" t="s">
        <v>138</v>
      </c>
      <c r="BM209" s="15" t="s">
        <v>475</v>
      </c>
    </row>
    <row r="210" s="1" customFormat="1" ht="16.5" customHeight="1">
      <c r="B210" s="36"/>
      <c r="C210" s="228" t="s">
        <v>665</v>
      </c>
      <c r="D210" s="228" t="s">
        <v>193</v>
      </c>
      <c r="E210" s="229" t="s">
        <v>1014</v>
      </c>
      <c r="F210" s="230" t="s">
        <v>478</v>
      </c>
      <c r="G210" s="231" t="s">
        <v>196</v>
      </c>
      <c r="H210" s="232">
        <v>3</v>
      </c>
      <c r="I210" s="233"/>
      <c r="J210" s="234">
        <f>ROUND(I210*H210,2)</f>
        <v>0</v>
      </c>
      <c r="K210" s="230" t="s">
        <v>174</v>
      </c>
      <c r="L210" s="235"/>
      <c r="M210" s="236" t="s">
        <v>1</v>
      </c>
      <c r="N210" s="237" t="s">
        <v>39</v>
      </c>
      <c r="O210" s="77"/>
      <c r="P210" s="213">
        <f>O210*H210</f>
        <v>0</v>
      </c>
      <c r="Q210" s="213">
        <v>0.080000000000000002</v>
      </c>
      <c r="R210" s="213">
        <f>Q210*H210</f>
        <v>0.23999999999999999</v>
      </c>
      <c r="S210" s="213">
        <v>0</v>
      </c>
      <c r="T210" s="214">
        <f>S210*H210</f>
        <v>0</v>
      </c>
      <c r="AR210" s="15" t="s">
        <v>187</v>
      </c>
      <c r="AT210" s="15" t="s">
        <v>193</v>
      </c>
      <c r="AU210" s="15" t="s">
        <v>78</v>
      </c>
      <c r="AY210" s="15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76</v>
      </c>
      <c r="BK210" s="215">
        <f>ROUND(I210*H210,2)</f>
        <v>0</v>
      </c>
      <c r="BL210" s="15" t="s">
        <v>138</v>
      </c>
      <c r="BM210" s="15" t="s">
        <v>1015</v>
      </c>
    </row>
    <row r="211" s="1" customFormat="1" ht="16.5" customHeight="1">
      <c r="B211" s="36"/>
      <c r="C211" s="228" t="s">
        <v>668</v>
      </c>
      <c r="D211" s="228" t="s">
        <v>193</v>
      </c>
      <c r="E211" s="229" t="s">
        <v>1016</v>
      </c>
      <c r="F211" s="230" t="s">
        <v>482</v>
      </c>
      <c r="G211" s="231" t="s">
        <v>196</v>
      </c>
      <c r="H211" s="232">
        <v>3</v>
      </c>
      <c r="I211" s="233"/>
      <c r="J211" s="234">
        <f>ROUND(I211*H211,2)</f>
        <v>0</v>
      </c>
      <c r="K211" s="230" t="s">
        <v>174</v>
      </c>
      <c r="L211" s="235"/>
      <c r="M211" s="236" t="s">
        <v>1</v>
      </c>
      <c r="N211" s="237" t="s">
        <v>39</v>
      </c>
      <c r="O211" s="77"/>
      <c r="P211" s="213">
        <f>O211*H211</f>
        <v>0</v>
      </c>
      <c r="Q211" s="213">
        <v>0.071999999999999995</v>
      </c>
      <c r="R211" s="213">
        <f>Q211*H211</f>
        <v>0.21599999999999997</v>
      </c>
      <c r="S211" s="213">
        <v>0</v>
      </c>
      <c r="T211" s="214">
        <f>S211*H211</f>
        <v>0</v>
      </c>
      <c r="AR211" s="15" t="s">
        <v>187</v>
      </c>
      <c r="AT211" s="15" t="s">
        <v>193</v>
      </c>
      <c r="AU211" s="15" t="s">
        <v>78</v>
      </c>
      <c r="AY211" s="15" t="s">
        <v>131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76</v>
      </c>
      <c r="BK211" s="215">
        <f>ROUND(I211*H211,2)</f>
        <v>0</v>
      </c>
      <c r="BL211" s="15" t="s">
        <v>138</v>
      </c>
      <c r="BM211" s="15" t="s">
        <v>483</v>
      </c>
    </row>
    <row r="212" s="1" customFormat="1" ht="16.5" customHeight="1">
      <c r="B212" s="36"/>
      <c r="C212" s="228" t="s">
        <v>528</v>
      </c>
      <c r="D212" s="228" t="s">
        <v>193</v>
      </c>
      <c r="E212" s="229" t="s">
        <v>1017</v>
      </c>
      <c r="F212" s="230" t="s">
        <v>486</v>
      </c>
      <c r="G212" s="231" t="s">
        <v>196</v>
      </c>
      <c r="H212" s="232">
        <v>3</v>
      </c>
      <c r="I212" s="233"/>
      <c r="J212" s="234">
        <f>ROUND(I212*H212,2)</f>
        <v>0</v>
      </c>
      <c r="K212" s="230" t="s">
        <v>174</v>
      </c>
      <c r="L212" s="235"/>
      <c r="M212" s="236" t="s">
        <v>1</v>
      </c>
      <c r="N212" s="237" t="s">
        <v>39</v>
      </c>
      <c r="O212" s="77"/>
      <c r="P212" s="213">
        <f>O212*H212</f>
        <v>0</v>
      </c>
      <c r="Q212" s="213">
        <v>0.040000000000000001</v>
      </c>
      <c r="R212" s="213">
        <f>Q212*H212</f>
        <v>0.12</v>
      </c>
      <c r="S212" s="213">
        <v>0</v>
      </c>
      <c r="T212" s="214">
        <f>S212*H212</f>
        <v>0</v>
      </c>
      <c r="AR212" s="15" t="s">
        <v>187</v>
      </c>
      <c r="AT212" s="15" t="s">
        <v>193</v>
      </c>
      <c r="AU212" s="15" t="s">
        <v>78</v>
      </c>
      <c r="AY212" s="15" t="s">
        <v>131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76</v>
      </c>
      <c r="BK212" s="215">
        <f>ROUND(I212*H212,2)</f>
        <v>0</v>
      </c>
      <c r="BL212" s="15" t="s">
        <v>138</v>
      </c>
      <c r="BM212" s="15" t="s">
        <v>487</v>
      </c>
    </row>
    <row r="213" s="1" customFormat="1" ht="16.5" customHeight="1">
      <c r="B213" s="36"/>
      <c r="C213" s="228" t="s">
        <v>894</v>
      </c>
      <c r="D213" s="228" t="s">
        <v>193</v>
      </c>
      <c r="E213" s="229" t="s">
        <v>489</v>
      </c>
      <c r="F213" s="230" t="s">
        <v>490</v>
      </c>
      <c r="G213" s="231" t="s">
        <v>196</v>
      </c>
      <c r="H213" s="232">
        <v>3</v>
      </c>
      <c r="I213" s="233"/>
      <c r="J213" s="234">
        <f>ROUND(I213*H213,2)</f>
        <v>0</v>
      </c>
      <c r="K213" s="230" t="s">
        <v>174</v>
      </c>
      <c r="L213" s="235"/>
      <c r="M213" s="236" t="s">
        <v>1</v>
      </c>
      <c r="N213" s="237" t="s">
        <v>39</v>
      </c>
      <c r="O213" s="77"/>
      <c r="P213" s="213">
        <f>O213*H213</f>
        <v>0</v>
      </c>
      <c r="Q213" s="213">
        <v>0.027</v>
      </c>
      <c r="R213" s="213">
        <f>Q213*H213</f>
        <v>0.081000000000000003</v>
      </c>
      <c r="S213" s="213">
        <v>0</v>
      </c>
      <c r="T213" s="214">
        <f>S213*H213</f>
        <v>0</v>
      </c>
      <c r="AR213" s="15" t="s">
        <v>187</v>
      </c>
      <c r="AT213" s="15" t="s">
        <v>193</v>
      </c>
      <c r="AU213" s="15" t="s">
        <v>78</v>
      </c>
      <c r="AY213" s="15" t="s">
        <v>131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5" t="s">
        <v>76</v>
      </c>
      <c r="BK213" s="215">
        <f>ROUND(I213*H213,2)</f>
        <v>0</v>
      </c>
      <c r="BL213" s="15" t="s">
        <v>138</v>
      </c>
      <c r="BM213" s="15" t="s">
        <v>491</v>
      </c>
    </row>
    <row r="214" s="1" customFormat="1" ht="22.5" customHeight="1">
      <c r="B214" s="36"/>
      <c r="C214" s="228" t="s">
        <v>684</v>
      </c>
      <c r="D214" s="228" t="s">
        <v>193</v>
      </c>
      <c r="E214" s="229" t="s">
        <v>497</v>
      </c>
      <c r="F214" s="230" t="s">
        <v>498</v>
      </c>
      <c r="G214" s="231" t="s">
        <v>196</v>
      </c>
      <c r="H214" s="232">
        <v>3</v>
      </c>
      <c r="I214" s="233"/>
      <c r="J214" s="234">
        <f>ROUND(I214*H214,2)</f>
        <v>0</v>
      </c>
      <c r="K214" s="230" t="s">
        <v>174</v>
      </c>
      <c r="L214" s="235"/>
      <c r="M214" s="236" t="s">
        <v>1</v>
      </c>
      <c r="N214" s="237" t="s">
        <v>39</v>
      </c>
      <c r="O214" s="77"/>
      <c r="P214" s="213">
        <f>O214*H214</f>
        <v>0</v>
      </c>
      <c r="Q214" s="213">
        <v>0.0040000000000000001</v>
      </c>
      <c r="R214" s="213">
        <f>Q214*H214</f>
        <v>0.012</v>
      </c>
      <c r="S214" s="213">
        <v>0</v>
      </c>
      <c r="T214" s="214">
        <f>S214*H214</f>
        <v>0</v>
      </c>
      <c r="AR214" s="15" t="s">
        <v>187</v>
      </c>
      <c r="AT214" s="15" t="s">
        <v>193</v>
      </c>
      <c r="AU214" s="15" t="s">
        <v>78</v>
      </c>
      <c r="AY214" s="15" t="s">
        <v>131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76</v>
      </c>
      <c r="BK214" s="215">
        <f>ROUND(I214*H214,2)</f>
        <v>0</v>
      </c>
      <c r="BL214" s="15" t="s">
        <v>138</v>
      </c>
      <c r="BM214" s="15" t="s">
        <v>499</v>
      </c>
    </row>
    <row r="215" s="1" customFormat="1" ht="16.5" customHeight="1">
      <c r="B215" s="36"/>
      <c r="C215" s="228" t="s">
        <v>456</v>
      </c>
      <c r="D215" s="228" t="s">
        <v>193</v>
      </c>
      <c r="E215" s="229" t="s">
        <v>493</v>
      </c>
      <c r="F215" s="230" t="s">
        <v>1018</v>
      </c>
      <c r="G215" s="231" t="s">
        <v>196</v>
      </c>
      <c r="H215" s="232">
        <v>3</v>
      </c>
      <c r="I215" s="233"/>
      <c r="J215" s="234">
        <f>ROUND(I215*H215,2)</f>
        <v>0</v>
      </c>
      <c r="K215" s="230" t="s">
        <v>1</v>
      </c>
      <c r="L215" s="235"/>
      <c r="M215" s="236" t="s">
        <v>1</v>
      </c>
      <c r="N215" s="237" t="s">
        <v>39</v>
      </c>
      <c r="O215" s="7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AR215" s="15" t="s">
        <v>187</v>
      </c>
      <c r="AT215" s="15" t="s">
        <v>193</v>
      </c>
      <c r="AU215" s="15" t="s">
        <v>78</v>
      </c>
      <c r="AY215" s="15" t="s">
        <v>131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5" t="s">
        <v>76</v>
      </c>
      <c r="BK215" s="215">
        <f>ROUND(I215*H215,2)</f>
        <v>0</v>
      </c>
      <c r="BL215" s="15" t="s">
        <v>138</v>
      </c>
      <c r="BM215" s="15" t="s">
        <v>1019</v>
      </c>
    </row>
    <row r="216" s="1" customFormat="1" ht="16.5" customHeight="1">
      <c r="B216" s="36"/>
      <c r="C216" s="228" t="s">
        <v>543</v>
      </c>
      <c r="D216" s="228" t="s">
        <v>193</v>
      </c>
      <c r="E216" s="229" t="s">
        <v>1020</v>
      </c>
      <c r="F216" s="230" t="s">
        <v>1021</v>
      </c>
      <c r="G216" s="231" t="s">
        <v>196</v>
      </c>
      <c r="H216" s="232">
        <v>1</v>
      </c>
      <c r="I216" s="233"/>
      <c r="J216" s="234">
        <f>ROUND(I216*H216,2)</f>
        <v>0</v>
      </c>
      <c r="K216" s="230" t="s">
        <v>1</v>
      </c>
      <c r="L216" s="235"/>
      <c r="M216" s="236" t="s">
        <v>1</v>
      </c>
      <c r="N216" s="237" t="s">
        <v>39</v>
      </c>
      <c r="O216" s="7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5" t="s">
        <v>187</v>
      </c>
      <c r="AT216" s="15" t="s">
        <v>193</v>
      </c>
      <c r="AU216" s="15" t="s">
        <v>78</v>
      </c>
      <c r="AY216" s="15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76</v>
      </c>
      <c r="BK216" s="215">
        <f>ROUND(I216*H216,2)</f>
        <v>0</v>
      </c>
      <c r="BL216" s="15" t="s">
        <v>138</v>
      </c>
      <c r="BM216" s="15" t="s">
        <v>1022</v>
      </c>
    </row>
    <row r="217" s="1" customFormat="1" ht="16.5" customHeight="1">
      <c r="B217" s="36"/>
      <c r="C217" s="228" t="s">
        <v>558</v>
      </c>
      <c r="D217" s="228" t="s">
        <v>193</v>
      </c>
      <c r="E217" s="229" t="s">
        <v>747</v>
      </c>
      <c r="F217" s="230" t="s">
        <v>1023</v>
      </c>
      <c r="G217" s="231" t="s">
        <v>145</v>
      </c>
      <c r="H217" s="232">
        <v>3</v>
      </c>
      <c r="I217" s="233"/>
      <c r="J217" s="234">
        <f>ROUND(I217*H217,2)</f>
        <v>0</v>
      </c>
      <c r="K217" s="230" t="s">
        <v>1</v>
      </c>
      <c r="L217" s="235"/>
      <c r="M217" s="236" t="s">
        <v>1</v>
      </c>
      <c r="N217" s="237" t="s">
        <v>39</v>
      </c>
      <c r="O217" s="7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AR217" s="15" t="s">
        <v>187</v>
      </c>
      <c r="AT217" s="15" t="s">
        <v>193</v>
      </c>
      <c r="AU217" s="15" t="s">
        <v>78</v>
      </c>
      <c r="AY217" s="15" t="s">
        <v>131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5" t="s">
        <v>76</v>
      </c>
      <c r="BK217" s="215">
        <f>ROUND(I217*H217,2)</f>
        <v>0</v>
      </c>
      <c r="BL217" s="15" t="s">
        <v>138</v>
      </c>
      <c r="BM217" s="15" t="s">
        <v>1024</v>
      </c>
    </row>
    <row r="218" s="1" customFormat="1" ht="16.5" customHeight="1">
      <c r="B218" s="36"/>
      <c r="C218" s="204" t="s">
        <v>1025</v>
      </c>
      <c r="D218" s="204" t="s">
        <v>134</v>
      </c>
      <c r="E218" s="205" t="s">
        <v>509</v>
      </c>
      <c r="F218" s="206" t="s">
        <v>510</v>
      </c>
      <c r="G218" s="207" t="s">
        <v>196</v>
      </c>
      <c r="H218" s="208">
        <v>3</v>
      </c>
      <c r="I218" s="209"/>
      <c r="J218" s="210">
        <f>ROUND(I218*H218,2)</f>
        <v>0</v>
      </c>
      <c r="K218" s="206" t="s">
        <v>151</v>
      </c>
      <c r="L218" s="41"/>
      <c r="M218" s="211" t="s">
        <v>1</v>
      </c>
      <c r="N218" s="212" t="s">
        <v>39</v>
      </c>
      <c r="O218" s="77"/>
      <c r="P218" s="213">
        <f>O218*H218</f>
        <v>0</v>
      </c>
      <c r="Q218" s="213">
        <v>0.21734000000000001</v>
      </c>
      <c r="R218" s="213">
        <f>Q218*H218</f>
        <v>0.65202000000000004</v>
      </c>
      <c r="S218" s="213">
        <v>0</v>
      </c>
      <c r="T218" s="214">
        <f>S218*H218</f>
        <v>0</v>
      </c>
      <c r="AR218" s="15" t="s">
        <v>138</v>
      </c>
      <c r="AT218" s="15" t="s">
        <v>134</v>
      </c>
      <c r="AU218" s="15" t="s">
        <v>78</v>
      </c>
      <c r="AY218" s="15" t="s">
        <v>131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76</v>
      </c>
      <c r="BK218" s="215">
        <f>ROUND(I218*H218,2)</f>
        <v>0</v>
      </c>
      <c r="BL218" s="15" t="s">
        <v>138</v>
      </c>
      <c r="BM218" s="15" t="s">
        <v>1026</v>
      </c>
    </row>
    <row r="219" s="1" customFormat="1" ht="16.5" customHeight="1">
      <c r="B219" s="36"/>
      <c r="C219" s="204" t="s">
        <v>448</v>
      </c>
      <c r="D219" s="204" t="s">
        <v>134</v>
      </c>
      <c r="E219" s="205" t="s">
        <v>513</v>
      </c>
      <c r="F219" s="206" t="s">
        <v>514</v>
      </c>
      <c r="G219" s="207" t="s">
        <v>196</v>
      </c>
      <c r="H219" s="208">
        <v>3</v>
      </c>
      <c r="I219" s="209"/>
      <c r="J219" s="210">
        <f>ROUND(I219*H219,2)</f>
        <v>0</v>
      </c>
      <c r="K219" s="206" t="s">
        <v>151</v>
      </c>
      <c r="L219" s="41"/>
      <c r="M219" s="211" t="s">
        <v>1</v>
      </c>
      <c r="N219" s="212" t="s">
        <v>39</v>
      </c>
      <c r="O219" s="77"/>
      <c r="P219" s="213">
        <f>O219*H219</f>
        <v>0</v>
      </c>
      <c r="Q219" s="213">
        <v>0.0070200000000000002</v>
      </c>
      <c r="R219" s="213">
        <f>Q219*H219</f>
        <v>0.021060000000000002</v>
      </c>
      <c r="S219" s="213">
        <v>0</v>
      </c>
      <c r="T219" s="214">
        <f>S219*H219</f>
        <v>0</v>
      </c>
      <c r="AR219" s="15" t="s">
        <v>138</v>
      </c>
      <c r="AT219" s="15" t="s">
        <v>134</v>
      </c>
      <c r="AU219" s="15" t="s">
        <v>78</v>
      </c>
      <c r="AY219" s="15" t="s">
        <v>131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5" t="s">
        <v>76</v>
      </c>
      <c r="BK219" s="215">
        <f>ROUND(I219*H219,2)</f>
        <v>0</v>
      </c>
      <c r="BL219" s="15" t="s">
        <v>138</v>
      </c>
      <c r="BM219" s="15" t="s">
        <v>1027</v>
      </c>
    </row>
    <row r="220" s="1" customFormat="1" ht="16.5" customHeight="1">
      <c r="B220" s="36"/>
      <c r="C220" s="228" t="s">
        <v>452</v>
      </c>
      <c r="D220" s="228" t="s">
        <v>193</v>
      </c>
      <c r="E220" s="229" t="s">
        <v>517</v>
      </c>
      <c r="F220" s="230" t="s">
        <v>518</v>
      </c>
      <c r="G220" s="231" t="s">
        <v>196</v>
      </c>
      <c r="H220" s="232">
        <v>3</v>
      </c>
      <c r="I220" s="233"/>
      <c r="J220" s="234">
        <f>ROUND(I220*H220,2)</f>
        <v>0</v>
      </c>
      <c r="K220" s="230" t="s">
        <v>151</v>
      </c>
      <c r="L220" s="235"/>
      <c r="M220" s="236" t="s">
        <v>1</v>
      </c>
      <c r="N220" s="237" t="s">
        <v>39</v>
      </c>
      <c r="O220" s="77"/>
      <c r="P220" s="213">
        <f>O220*H220</f>
        <v>0</v>
      </c>
      <c r="Q220" s="213">
        <v>0.041000000000000002</v>
      </c>
      <c r="R220" s="213">
        <f>Q220*H220</f>
        <v>0.123</v>
      </c>
      <c r="S220" s="213">
        <v>0</v>
      </c>
      <c r="T220" s="214">
        <f>S220*H220</f>
        <v>0</v>
      </c>
      <c r="AR220" s="15" t="s">
        <v>187</v>
      </c>
      <c r="AT220" s="15" t="s">
        <v>193</v>
      </c>
      <c r="AU220" s="15" t="s">
        <v>78</v>
      </c>
      <c r="AY220" s="15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76</v>
      </c>
      <c r="BK220" s="215">
        <f>ROUND(I220*H220,2)</f>
        <v>0</v>
      </c>
      <c r="BL220" s="15" t="s">
        <v>138</v>
      </c>
      <c r="BM220" s="15" t="s">
        <v>1028</v>
      </c>
    </row>
    <row r="221" s="1" customFormat="1" ht="22.5" customHeight="1">
      <c r="B221" s="36"/>
      <c r="C221" s="204" t="s">
        <v>871</v>
      </c>
      <c r="D221" s="204" t="s">
        <v>134</v>
      </c>
      <c r="E221" s="205" t="s">
        <v>529</v>
      </c>
      <c r="F221" s="206" t="s">
        <v>530</v>
      </c>
      <c r="G221" s="207" t="s">
        <v>196</v>
      </c>
      <c r="H221" s="208">
        <v>3</v>
      </c>
      <c r="I221" s="209"/>
      <c r="J221" s="210">
        <f>ROUND(I221*H221,2)</f>
        <v>0</v>
      </c>
      <c r="K221" s="206" t="s">
        <v>174</v>
      </c>
      <c r="L221" s="41"/>
      <c r="M221" s="211" t="s">
        <v>1</v>
      </c>
      <c r="N221" s="212" t="s">
        <v>39</v>
      </c>
      <c r="O221" s="77"/>
      <c r="P221" s="213">
        <f>O221*H221</f>
        <v>0</v>
      </c>
      <c r="Q221" s="213">
        <v>0.31108000000000002</v>
      </c>
      <c r="R221" s="213">
        <f>Q221*H221</f>
        <v>0.93324000000000007</v>
      </c>
      <c r="S221" s="213">
        <v>0</v>
      </c>
      <c r="T221" s="214">
        <f>S221*H221</f>
        <v>0</v>
      </c>
      <c r="AR221" s="15" t="s">
        <v>138</v>
      </c>
      <c r="AT221" s="15" t="s">
        <v>134</v>
      </c>
      <c r="AU221" s="15" t="s">
        <v>78</v>
      </c>
      <c r="AY221" s="15" t="s">
        <v>131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5" t="s">
        <v>76</v>
      </c>
      <c r="BK221" s="215">
        <f>ROUND(I221*H221,2)</f>
        <v>0</v>
      </c>
      <c r="BL221" s="15" t="s">
        <v>138</v>
      </c>
      <c r="BM221" s="15" t="s">
        <v>1029</v>
      </c>
    </row>
    <row r="222" s="10" customFormat="1" ht="22.8" customHeight="1">
      <c r="B222" s="188"/>
      <c r="C222" s="189"/>
      <c r="D222" s="190" t="s">
        <v>67</v>
      </c>
      <c r="E222" s="202" t="s">
        <v>203</v>
      </c>
      <c r="F222" s="202" t="s">
        <v>532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SUM(P223:P258)</f>
        <v>0</v>
      </c>
      <c r="Q222" s="196"/>
      <c r="R222" s="197">
        <f>SUM(R223:R258)</f>
        <v>53.211854000000002</v>
      </c>
      <c r="S222" s="196"/>
      <c r="T222" s="198">
        <f>SUM(T223:T258)</f>
        <v>0</v>
      </c>
      <c r="AR222" s="199" t="s">
        <v>76</v>
      </c>
      <c r="AT222" s="200" t="s">
        <v>67</v>
      </c>
      <c r="AU222" s="200" t="s">
        <v>76</v>
      </c>
      <c r="AY222" s="199" t="s">
        <v>131</v>
      </c>
      <c r="BK222" s="201">
        <f>SUM(BK223:BK258)</f>
        <v>0</v>
      </c>
    </row>
    <row r="223" s="1" customFormat="1" ht="16.5" customHeight="1">
      <c r="B223" s="36"/>
      <c r="C223" s="204" t="s">
        <v>573</v>
      </c>
      <c r="D223" s="204" t="s">
        <v>134</v>
      </c>
      <c r="E223" s="205" t="s">
        <v>1030</v>
      </c>
      <c r="F223" s="206" t="s">
        <v>1031</v>
      </c>
      <c r="G223" s="207" t="s">
        <v>137</v>
      </c>
      <c r="H223" s="208">
        <v>8.3000000000000007</v>
      </c>
      <c r="I223" s="209"/>
      <c r="J223" s="210">
        <f>ROUND(I223*H223,2)</f>
        <v>0</v>
      </c>
      <c r="K223" s="206" t="s">
        <v>174</v>
      </c>
      <c r="L223" s="41"/>
      <c r="M223" s="211" t="s">
        <v>1</v>
      </c>
      <c r="N223" s="212" t="s">
        <v>39</v>
      </c>
      <c r="O223" s="77"/>
      <c r="P223" s="213">
        <f>O223*H223</f>
        <v>0</v>
      </c>
      <c r="Q223" s="213">
        <v>0.040079999999999998</v>
      </c>
      <c r="R223" s="213">
        <f>Q223*H223</f>
        <v>0.33266400000000002</v>
      </c>
      <c r="S223" s="213">
        <v>0</v>
      </c>
      <c r="T223" s="214">
        <f>S223*H223</f>
        <v>0</v>
      </c>
      <c r="AR223" s="15" t="s">
        <v>138</v>
      </c>
      <c r="AT223" s="15" t="s">
        <v>134</v>
      </c>
      <c r="AU223" s="15" t="s">
        <v>78</v>
      </c>
      <c r="AY223" s="15" t="s">
        <v>131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5" t="s">
        <v>76</v>
      </c>
      <c r="BK223" s="215">
        <f>ROUND(I223*H223,2)</f>
        <v>0</v>
      </c>
      <c r="BL223" s="15" t="s">
        <v>138</v>
      </c>
      <c r="BM223" s="15" t="s">
        <v>1032</v>
      </c>
    </row>
    <row r="224" s="1" customFormat="1" ht="16.5" customHeight="1">
      <c r="B224" s="36"/>
      <c r="C224" s="228" t="s">
        <v>604</v>
      </c>
      <c r="D224" s="228" t="s">
        <v>193</v>
      </c>
      <c r="E224" s="229" t="s">
        <v>884</v>
      </c>
      <c r="F224" s="230" t="s">
        <v>1033</v>
      </c>
      <c r="G224" s="231" t="s">
        <v>298</v>
      </c>
      <c r="H224" s="232">
        <v>80.269999999999996</v>
      </c>
      <c r="I224" s="233"/>
      <c r="J224" s="234">
        <f>ROUND(I224*H224,2)</f>
        <v>0</v>
      </c>
      <c r="K224" s="230" t="s">
        <v>1</v>
      </c>
      <c r="L224" s="235"/>
      <c r="M224" s="236" t="s">
        <v>1</v>
      </c>
      <c r="N224" s="237" t="s">
        <v>39</v>
      </c>
      <c r="O224" s="7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AR224" s="15" t="s">
        <v>187</v>
      </c>
      <c r="AT224" s="15" t="s">
        <v>193</v>
      </c>
      <c r="AU224" s="15" t="s">
        <v>78</v>
      </c>
      <c r="AY224" s="15" t="s">
        <v>131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5" t="s">
        <v>76</v>
      </c>
      <c r="BK224" s="215">
        <f>ROUND(I224*H224,2)</f>
        <v>0</v>
      </c>
      <c r="BL224" s="15" t="s">
        <v>138</v>
      </c>
      <c r="BM224" s="15" t="s">
        <v>1034</v>
      </c>
    </row>
    <row r="225" s="11" customFormat="1">
      <c r="B225" s="216"/>
      <c r="C225" s="217"/>
      <c r="D225" s="218" t="s">
        <v>140</v>
      </c>
      <c r="E225" s="219" t="s">
        <v>1</v>
      </c>
      <c r="F225" s="220" t="s">
        <v>1035</v>
      </c>
      <c r="G225" s="217"/>
      <c r="H225" s="221">
        <v>80.269999999999996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140</v>
      </c>
      <c r="AU225" s="227" t="s">
        <v>78</v>
      </c>
      <c r="AV225" s="11" t="s">
        <v>78</v>
      </c>
      <c r="AW225" s="11" t="s">
        <v>31</v>
      </c>
      <c r="AX225" s="11" t="s">
        <v>76</v>
      </c>
      <c r="AY225" s="227" t="s">
        <v>131</v>
      </c>
    </row>
    <row r="226" s="1" customFormat="1" ht="16.5" customHeight="1">
      <c r="B226" s="36"/>
      <c r="C226" s="228" t="s">
        <v>230</v>
      </c>
      <c r="D226" s="228" t="s">
        <v>193</v>
      </c>
      <c r="E226" s="229" t="s">
        <v>1036</v>
      </c>
      <c r="F226" s="230" t="s">
        <v>1037</v>
      </c>
      <c r="G226" s="231" t="s">
        <v>190</v>
      </c>
      <c r="H226" s="232">
        <v>0.38400000000000001</v>
      </c>
      <c r="I226" s="233"/>
      <c r="J226" s="234">
        <f>ROUND(I226*H226,2)</f>
        <v>0</v>
      </c>
      <c r="K226" s="230" t="s">
        <v>1</v>
      </c>
      <c r="L226" s="235"/>
      <c r="M226" s="236" t="s">
        <v>1</v>
      </c>
      <c r="N226" s="237" t="s">
        <v>39</v>
      </c>
      <c r="O226" s="7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AR226" s="15" t="s">
        <v>187</v>
      </c>
      <c r="AT226" s="15" t="s">
        <v>193</v>
      </c>
      <c r="AU226" s="15" t="s">
        <v>78</v>
      </c>
      <c r="AY226" s="15" t="s">
        <v>131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5" t="s">
        <v>76</v>
      </c>
      <c r="BK226" s="215">
        <f>ROUND(I226*H226,2)</f>
        <v>0</v>
      </c>
      <c r="BL226" s="15" t="s">
        <v>138</v>
      </c>
      <c r="BM226" s="15" t="s">
        <v>1038</v>
      </c>
    </row>
    <row r="227" s="11" customFormat="1">
      <c r="B227" s="216"/>
      <c r="C227" s="217"/>
      <c r="D227" s="218" t="s">
        <v>140</v>
      </c>
      <c r="E227" s="219" t="s">
        <v>1</v>
      </c>
      <c r="F227" s="220" t="s">
        <v>1039</v>
      </c>
      <c r="G227" s="217"/>
      <c r="H227" s="221">
        <v>0.38400000000000001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140</v>
      </c>
      <c r="AU227" s="227" t="s">
        <v>78</v>
      </c>
      <c r="AV227" s="11" t="s">
        <v>78</v>
      </c>
      <c r="AW227" s="11" t="s">
        <v>31</v>
      </c>
      <c r="AX227" s="11" t="s">
        <v>76</v>
      </c>
      <c r="AY227" s="227" t="s">
        <v>131</v>
      </c>
    </row>
    <row r="228" s="1" customFormat="1" ht="16.5" customHeight="1">
      <c r="B228" s="36"/>
      <c r="C228" s="204" t="s">
        <v>609</v>
      </c>
      <c r="D228" s="204" t="s">
        <v>134</v>
      </c>
      <c r="E228" s="205" t="s">
        <v>1040</v>
      </c>
      <c r="F228" s="206" t="s">
        <v>1041</v>
      </c>
      <c r="G228" s="207" t="s">
        <v>137</v>
      </c>
      <c r="H228" s="208">
        <v>11</v>
      </c>
      <c r="I228" s="209"/>
      <c r="J228" s="210">
        <f>ROUND(I228*H228,2)</f>
        <v>0</v>
      </c>
      <c r="K228" s="206" t="s">
        <v>174</v>
      </c>
      <c r="L228" s="41"/>
      <c r="M228" s="211" t="s">
        <v>1</v>
      </c>
      <c r="N228" s="212" t="s">
        <v>39</v>
      </c>
      <c r="O228" s="77"/>
      <c r="P228" s="213">
        <f>O228*H228</f>
        <v>0</v>
      </c>
      <c r="Q228" s="213">
        <v>4.0000000000000003E-05</v>
      </c>
      <c r="R228" s="213">
        <f>Q228*H228</f>
        <v>0.00044000000000000002</v>
      </c>
      <c r="S228" s="213">
        <v>0</v>
      </c>
      <c r="T228" s="214">
        <f>S228*H228</f>
        <v>0</v>
      </c>
      <c r="AR228" s="15" t="s">
        <v>138</v>
      </c>
      <c r="AT228" s="15" t="s">
        <v>134</v>
      </c>
      <c r="AU228" s="15" t="s">
        <v>78</v>
      </c>
      <c r="AY228" s="15" t="s">
        <v>131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5" t="s">
        <v>76</v>
      </c>
      <c r="BK228" s="215">
        <f>ROUND(I228*H228,2)</f>
        <v>0</v>
      </c>
      <c r="BL228" s="15" t="s">
        <v>138</v>
      </c>
      <c r="BM228" s="15" t="s">
        <v>1042</v>
      </c>
    </row>
    <row r="229" s="11" customFormat="1">
      <c r="B229" s="216"/>
      <c r="C229" s="217"/>
      <c r="D229" s="218" t="s">
        <v>140</v>
      </c>
      <c r="E229" s="219" t="s">
        <v>1</v>
      </c>
      <c r="F229" s="220" t="s">
        <v>1043</v>
      </c>
      <c r="G229" s="217"/>
      <c r="H229" s="221">
        <v>11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140</v>
      </c>
      <c r="AU229" s="227" t="s">
        <v>78</v>
      </c>
      <c r="AV229" s="11" t="s">
        <v>78</v>
      </c>
      <c r="AW229" s="11" t="s">
        <v>31</v>
      </c>
      <c r="AX229" s="11" t="s">
        <v>76</v>
      </c>
      <c r="AY229" s="227" t="s">
        <v>131</v>
      </c>
    </row>
    <row r="230" s="1" customFormat="1" ht="16.5" customHeight="1">
      <c r="B230" s="36"/>
      <c r="C230" s="204" t="s">
        <v>614</v>
      </c>
      <c r="D230" s="204" t="s">
        <v>134</v>
      </c>
      <c r="E230" s="205" t="s">
        <v>1044</v>
      </c>
      <c r="F230" s="206" t="s">
        <v>1045</v>
      </c>
      <c r="G230" s="207" t="s">
        <v>137</v>
      </c>
      <c r="H230" s="208">
        <v>11</v>
      </c>
      <c r="I230" s="209"/>
      <c r="J230" s="210">
        <f>ROUND(I230*H230,2)</f>
        <v>0</v>
      </c>
      <c r="K230" s="206" t="s">
        <v>174</v>
      </c>
      <c r="L230" s="41"/>
      <c r="M230" s="211" t="s">
        <v>1</v>
      </c>
      <c r="N230" s="212" t="s">
        <v>39</v>
      </c>
      <c r="O230" s="77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AR230" s="15" t="s">
        <v>138</v>
      </c>
      <c r="AT230" s="15" t="s">
        <v>134</v>
      </c>
      <c r="AU230" s="15" t="s">
        <v>78</v>
      </c>
      <c r="AY230" s="15" t="s">
        <v>131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5" t="s">
        <v>76</v>
      </c>
      <c r="BK230" s="215">
        <f>ROUND(I230*H230,2)</f>
        <v>0</v>
      </c>
      <c r="BL230" s="15" t="s">
        <v>138</v>
      </c>
      <c r="BM230" s="15" t="s">
        <v>1046</v>
      </c>
    </row>
    <row r="231" s="1" customFormat="1" ht="22.5" customHeight="1">
      <c r="B231" s="36"/>
      <c r="C231" s="204" t="s">
        <v>619</v>
      </c>
      <c r="D231" s="204" t="s">
        <v>134</v>
      </c>
      <c r="E231" s="205" t="s">
        <v>539</v>
      </c>
      <c r="F231" s="206" t="s">
        <v>540</v>
      </c>
      <c r="G231" s="207" t="s">
        <v>137</v>
      </c>
      <c r="H231" s="208">
        <v>168.90000000000001</v>
      </c>
      <c r="I231" s="209"/>
      <c r="J231" s="210">
        <f>ROUND(I231*H231,2)</f>
        <v>0</v>
      </c>
      <c r="K231" s="206" t="s">
        <v>174</v>
      </c>
      <c r="L231" s="41"/>
      <c r="M231" s="211" t="s">
        <v>1</v>
      </c>
      <c r="N231" s="212" t="s">
        <v>39</v>
      </c>
      <c r="O231" s="77"/>
      <c r="P231" s="213">
        <f>O231*H231</f>
        <v>0</v>
      </c>
      <c r="Q231" s="213">
        <v>0.15540000000000001</v>
      </c>
      <c r="R231" s="213">
        <f>Q231*H231</f>
        <v>26.247060000000001</v>
      </c>
      <c r="S231" s="213">
        <v>0</v>
      </c>
      <c r="T231" s="214">
        <f>S231*H231</f>
        <v>0</v>
      </c>
      <c r="AR231" s="15" t="s">
        <v>138</v>
      </c>
      <c r="AT231" s="15" t="s">
        <v>134</v>
      </c>
      <c r="AU231" s="15" t="s">
        <v>78</v>
      </c>
      <c r="AY231" s="15" t="s">
        <v>131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5" t="s">
        <v>76</v>
      </c>
      <c r="BK231" s="215">
        <f>ROUND(I231*H231,2)</f>
        <v>0</v>
      </c>
      <c r="BL231" s="15" t="s">
        <v>138</v>
      </c>
      <c r="BM231" s="15" t="s">
        <v>541</v>
      </c>
    </row>
    <row r="232" s="11" customFormat="1">
      <c r="B232" s="216"/>
      <c r="C232" s="217"/>
      <c r="D232" s="218" t="s">
        <v>140</v>
      </c>
      <c r="E232" s="219" t="s">
        <v>1</v>
      </c>
      <c r="F232" s="220" t="s">
        <v>1047</v>
      </c>
      <c r="G232" s="217"/>
      <c r="H232" s="221">
        <v>168.90000000000001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1" t="s">
        <v>78</v>
      </c>
      <c r="AW232" s="11" t="s">
        <v>31</v>
      </c>
      <c r="AX232" s="11" t="s">
        <v>76</v>
      </c>
      <c r="AY232" s="227" t="s">
        <v>131</v>
      </c>
    </row>
    <row r="233" s="1" customFormat="1" ht="16.5" customHeight="1">
      <c r="B233" s="36"/>
      <c r="C233" s="228" t="s">
        <v>623</v>
      </c>
      <c r="D233" s="228" t="s">
        <v>193</v>
      </c>
      <c r="E233" s="229" t="s">
        <v>544</v>
      </c>
      <c r="F233" s="230" t="s">
        <v>545</v>
      </c>
      <c r="G233" s="231" t="s">
        <v>196</v>
      </c>
      <c r="H233" s="232">
        <v>41.600000000000001</v>
      </c>
      <c r="I233" s="233"/>
      <c r="J233" s="234">
        <f>ROUND(I233*H233,2)</f>
        <v>0</v>
      </c>
      <c r="K233" s="230" t="s">
        <v>1</v>
      </c>
      <c r="L233" s="235"/>
      <c r="M233" s="236" t="s">
        <v>1</v>
      </c>
      <c r="N233" s="237" t="s">
        <v>39</v>
      </c>
      <c r="O233" s="77"/>
      <c r="P233" s="213">
        <f>O233*H233</f>
        <v>0</v>
      </c>
      <c r="Q233" s="213">
        <v>0.063</v>
      </c>
      <c r="R233" s="213">
        <f>Q233*H233</f>
        <v>2.6208</v>
      </c>
      <c r="S233" s="213">
        <v>0</v>
      </c>
      <c r="T233" s="214">
        <f>S233*H233</f>
        <v>0</v>
      </c>
      <c r="AR233" s="15" t="s">
        <v>187</v>
      </c>
      <c r="AT233" s="15" t="s">
        <v>193</v>
      </c>
      <c r="AU233" s="15" t="s">
        <v>78</v>
      </c>
      <c r="AY233" s="15" t="s">
        <v>131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5" t="s">
        <v>76</v>
      </c>
      <c r="BK233" s="215">
        <f>ROUND(I233*H233,2)</f>
        <v>0</v>
      </c>
      <c r="BL233" s="15" t="s">
        <v>138</v>
      </c>
      <c r="BM233" s="15" t="s">
        <v>546</v>
      </c>
    </row>
    <row r="234" s="11" customFormat="1">
      <c r="B234" s="216"/>
      <c r="C234" s="217"/>
      <c r="D234" s="218" t="s">
        <v>140</v>
      </c>
      <c r="E234" s="219" t="s">
        <v>1</v>
      </c>
      <c r="F234" s="220" t="s">
        <v>1048</v>
      </c>
      <c r="G234" s="217"/>
      <c r="H234" s="221">
        <v>41.600000000000001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1" t="s">
        <v>78</v>
      </c>
      <c r="AW234" s="11" t="s">
        <v>31</v>
      </c>
      <c r="AX234" s="11" t="s">
        <v>76</v>
      </c>
      <c r="AY234" s="227" t="s">
        <v>131</v>
      </c>
    </row>
    <row r="235" s="1" customFormat="1" ht="16.5" customHeight="1">
      <c r="B235" s="36"/>
      <c r="C235" s="228" t="s">
        <v>628</v>
      </c>
      <c r="D235" s="228" t="s">
        <v>193</v>
      </c>
      <c r="E235" s="229" t="s">
        <v>549</v>
      </c>
      <c r="F235" s="230" t="s">
        <v>550</v>
      </c>
      <c r="G235" s="231" t="s">
        <v>196</v>
      </c>
      <c r="H235" s="232">
        <v>14</v>
      </c>
      <c r="I235" s="233"/>
      <c r="J235" s="234">
        <f>ROUND(I235*H235,2)</f>
        <v>0</v>
      </c>
      <c r="K235" s="230" t="s">
        <v>1</v>
      </c>
      <c r="L235" s="235"/>
      <c r="M235" s="236" t="s">
        <v>1</v>
      </c>
      <c r="N235" s="237" t="s">
        <v>39</v>
      </c>
      <c r="O235" s="77"/>
      <c r="P235" s="213">
        <f>O235*H235</f>
        <v>0</v>
      </c>
      <c r="Q235" s="213">
        <v>0.071999999999999995</v>
      </c>
      <c r="R235" s="213">
        <f>Q235*H235</f>
        <v>1.008</v>
      </c>
      <c r="S235" s="213">
        <v>0</v>
      </c>
      <c r="T235" s="214">
        <f>S235*H235</f>
        <v>0</v>
      </c>
      <c r="AR235" s="15" t="s">
        <v>187</v>
      </c>
      <c r="AT235" s="15" t="s">
        <v>193</v>
      </c>
      <c r="AU235" s="15" t="s">
        <v>78</v>
      </c>
      <c r="AY235" s="15" t="s">
        <v>131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5" t="s">
        <v>76</v>
      </c>
      <c r="BK235" s="215">
        <f>ROUND(I235*H235,2)</f>
        <v>0</v>
      </c>
      <c r="BL235" s="15" t="s">
        <v>138</v>
      </c>
      <c r="BM235" s="15" t="s">
        <v>551</v>
      </c>
    </row>
    <row r="236" s="1" customFormat="1" ht="16.5" customHeight="1">
      <c r="B236" s="36"/>
      <c r="C236" s="228" t="s">
        <v>637</v>
      </c>
      <c r="D236" s="228" t="s">
        <v>193</v>
      </c>
      <c r="E236" s="229" t="s">
        <v>554</v>
      </c>
      <c r="F236" s="230" t="s">
        <v>555</v>
      </c>
      <c r="G236" s="231" t="s">
        <v>196</v>
      </c>
      <c r="H236" s="232">
        <v>113.3</v>
      </c>
      <c r="I236" s="233"/>
      <c r="J236" s="234">
        <f>ROUND(I236*H236,2)</f>
        <v>0</v>
      </c>
      <c r="K236" s="230" t="s">
        <v>1</v>
      </c>
      <c r="L236" s="235"/>
      <c r="M236" s="236" t="s">
        <v>1</v>
      </c>
      <c r="N236" s="237" t="s">
        <v>39</v>
      </c>
      <c r="O236" s="77"/>
      <c r="P236" s="213">
        <f>O236*H236</f>
        <v>0</v>
      </c>
      <c r="Q236" s="213">
        <v>0.085999999999999993</v>
      </c>
      <c r="R236" s="213">
        <f>Q236*H236</f>
        <v>9.7437999999999985</v>
      </c>
      <c r="S236" s="213">
        <v>0</v>
      </c>
      <c r="T236" s="214">
        <f>S236*H236</f>
        <v>0</v>
      </c>
      <c r="AR236" s="15" t="s">
        <v>187</v>
      </c>
      <c r="AT236" s="15" t="s">
        <v>193</v>
      </c>
      <c r="AU236" s="15" t="s">
        <v>78</v>
      </c>
      <c r="AY236" s="15" t="s">
        <v>131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5" t="s">
        <v>76</v>
      </c>
      <c r="BK236" s="215">
        <f>ROUND(I236*H236,2)</f>
        <v>0</v>
      </c>
      <c r="BL236" s="15" t="s">
        <v>138</v>
      </c>
      <c r="BM236" s="15" t="s">
        <v>556</v>
      </c>
    </row>
    <row r="237" s="11" customFormat="1">
      <c r="B237" s="216"/>
      <c r="C237" s="217"/>
      <c r="D237" s="218" t="s">
        <v>140</v>
      </c>
      <c r="E237" s="219" t="s">
        <v>1</v>
      </c>
      <c r="F237" s="220" t="s">
        <v>1049</v>
      </c>
      <c r="G237" s="217"/>
      <c r="H237" s="221">
        <v>113.3</v>
      </c>
      <c r="I237" s="222"/>
      <c r="J237" s="217"/>
      <c r="K237" s="217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140</v>
      </c>
      <c r="AU237" s="227" t="s">
        <v>78</v>
      </c>
      <c r="AV237" s="11" t="s">
        <v>78</v>
      </c>
      <c r="AW237" s="11" t="s">
        <v>31</v>
      </c>
      <c r="AX237" s="11" t="s">
        <v>76</v>
      </c>
      <c r="AY237" s="227" t="s">
        <v>131</v>
      </c>
    </row>
    <row r="238" s="1" customFormat="1" ht="22.5" customHeight="1">
      <c r="B238" s="36"/>
      <c r="C238" s="204" t="s">
        <v>644</v>
      </c>
      <c r="D238" s="204" t="s">
        <v>134</v>
      </c>
      <c r="E238" s="205" t="s">
        <v>559</v>
      </c>
      <c r="F238" s="206" t="s">
        <v>560</v>
      </c>
      <c r="G238" s="207" t="s">
        <v>137</v>
      </c>
      <c r="H238" s="208">
        <v>58.600000000000001</v>
      </c>
      <c r="I238" s="209"/>
      <c r="J238" s="210">
        <f>ROUND(I238*H238,2)</f>
        <v>0</v>
      </c>
      <c r="K238" s="206" t="s">
        <v>174</v>
      </c>
      <c r="L238" s="41"/>
      <c r="M238" s="211" t="s">
        <v>1</v>
      </c>
      <c r="N238" s="212" t="s">
        <v>39</v>
      </c>
      <c r="O238" s="77"/>
      <c r="P238" s="213">
        <f>O238*H238</f>
        <v>0</v>
      </c>
      <c r="Q238" s="213">
        <v>0.1295</v>
      </c>
      <c r="R238" s="213">
        <f>Q238*H238</f>
        <v>7.5887000000000002</v>
      </c>
      <c r="S238" s="213">
        <v>0</v>
      </c>
      <c r="T238" s="214">
        <f>S238*H238</f>
        <v>0</v>
      </c>
      <c r="AR238" s="15" t="s">
        <v>138</v>
      </c>
      <c r="AT238" s="15" t="s">
        <v>134</v>
      </c>
      <c r="AU238" s="15" t="s">
        <v>78</v>
      </c>
      <c r="AY238" s="15" t="s">
        <v>131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5" t="s">
        <v>76</v>
      </c>
      <c r="BK238" s="215">
        <f>ROUND(I238*H238,2)</f>
        <v>0</v>
      </c>
      <c r="BL238" s="15" t="s">
        <v>138</v>
      </c>
      <c r="BM238" s="15" t="s">
        <v>561</v>
      </c>
    </row>
    <row r="239" s="11" customFormat="1">
      <c r="B239" s="216"/>
      <c r="C239" s="217"/>
      <c r="D239" s="218" t="s">
        <v>140</v>
      </c>
      <c r="E239" s="219" t="s">
        <v>1</v>
      </c>
      <c r="F239" s="220" t="s">
        <v>1050</v>
      </c>
      <c r="G239" s="217"/>
      <c r="H239" s="221">
        <v>58.600000000000001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140</v>
      </c>
      <c r="AU239" s="227" t="s">
        <v>78</v>
      </c>
      <c r="AV239" s="11" t="s">
        <v>78</v>
      </c>
      <c r="AW239" s="11" t="s">
        <v>31</v>
      </c>
      <c r="AX239" s="11" t="s">
        <v>76</v>
      </c>
      <c r="AY239" s="227" t="s">
        <v>131</v>
      </c>
    </row>
    <row r="240" s="1" customFormat="1" ht="22.5" customHeight="1">
      <c r="B240" s="36"/>
      <c r="C240" s="228" t="s">
        <v>234</v>
      </c>
      <c r="D240" s="228" t="s">
        <v>193</v>
      </c>
      <c r="E240" s="229" t="s">
        <v>1051</v>
      </c>
      <c r="F240" s="230" t="s">
        <v>565</v>
      </c>
      <c r="G240" s="231" t="s">
        <v>137</v>
      </c>
      <c r="H240" s="232">
        <v>117.2</v>
      </c>
      <c r="I240" s="233"/>
      <c r="J240" s="234">
        <f>ROUND(I240*H240,2)</f>
        <v>0</v>
      </c>
      <c r="K240" s="230" t="s">
        <v>174</v>
      </c>
      <c r="L240" s="235"/>
      <c r="M240" s="236" t="s">
        <v>1</v>
      </c>
      <c r="N240" s="237" t="s">
        <v>39</v>
      </c>
      <c r="O240" s="77"/>
      <c r="P240" s="213">
        <f>O240*H240</f>
        <v>0</v>
      </c>
      <c r="Q240" s="213">
        <v>0.024</v>
      </c>
      <c r="R240" s="213">
        <f>Q240*H240</f>
        <v>2.8128000000000002</v>
      </c>
      <c r="S240" s="213">
        <v>0</v>
      </c>
      <c r="T240" s="214">
        <f>S240*H240</f>
        <v>0</v>
      </c>
      <c r="AR240" s="15" t="s">
        <v>187</v>
      </c>
      <c r="AT240" s="15" t="s">
        <v>193</v>
      </c>
      <c r="AU240" s="15" t="s">
        <v>78</v>
      </c>
      <c r="AY240" s="15" t="s">
        <v>131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5" t="s">
        <v>76</v>
      </c>
      <c r="BK240" s="215">
        <f>ROUND(I240*H240,2)</f>
        <v>0</v>
      </c>
      <c r="BL240" s="15" t="s">
        <v>138</v>
      </c>
      <c r="BM240" s="15" t="s">
        <v>566</v>
      </c>
    </row>
    <row r="241" s="11" customFormat="1">
      <c r="B241" s="216"/>
      <c r="C241" s="217"/>
      <c r="D241" s="218" t="s">
        <v>140</v>
      </c>
      <c r="E241" s="219" t="s">
        <v>1</v>
      </c>
      <c r="F241" s="220" t="s">
        <v>1052</v>
      </c>
      <c r="G241" s="217"/>
      <c r="H241" s="221">
        <v>117.2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140</v>
      </c>
      <c r="AU241" s="227" t="s">
        <v>78</v>
      </c>
      <c r="AV241" s="11" t="s">
        <v>78</v>
      </c>
      <c r="AW241" s="11" t="s">
        <v>31</v>
      </c>
      <c r="AX241" s="11" t="s">
        <v>76</v>
      </c>
      <c r="AY241" s="227" t="s">
        <v>131</v>
      </c>
    </row>
    <row r="242" s="1" customFormat="1" ht="22.5" customHeight="1">
      <c r="B242" s="36"/>
      <c r="C242" s="204" t="s">
        <v>240</v>
      </c>
      <c r="D242" s="204" t="s">
        <v>134</v>
      </c>
      <c r="E242" s="205" t="s">
        <v>569</v>
      </c>
      <c r="F242" s="206" t="s">
        <v>570</v>
      </c>
      <c r="G242" s="207" t="s">
        <v>137</v>
      </c>
      <c r="H242" s="208">
        <v>150</v>
      </c>
      <c r="I242" s="209"/>
      <c r="J242" s="210">
        <f>ROUND(I242*H242,2)</f>
        <v>0</v>
      </c>
      <c r="K242" s="206" t="s">
        <v>174</v>
      </c>
      <c r="L242" s="41"/>
      <c r="M242" s="211" t="s">
        <v>1</v>
      </c>
      <c r="N242" s="212" t="s">
        <v>39</v>
      </c>
      <c r="O242" s="77"/>
      <c r="P242" s="213">
        <f>O242*H242</f>
        <v>0</v>
      </c>
      <c r="Q242" s="213">
        <v>5.0000000000000002E-05</v>
      </c>
      <c r="R242" s="213">
        <f>Q242*H242</f>
        <v>0.0075000000000000006</v>
      </c>
      <c r="S242" s="213">
        <v>0</v>
      </c>
      <c r="T242" s="214">
        <f>S242*H242</f>
        <v>0</v>
      </c>
      <c r="AR242" s="15" t="s">
        <v>138</v>
      </c>
      <c r="AT242" s="15" t="s">
        <v>134</v>
      </c>
      <c r="AU242" s="15" t="s">
        <v>78</v>
      </c>
      <c r="AY242" s="15" t="s">
        <v>131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5" t="s">
        <v>76</v>
      </c>
      <c r="BK242" s="215">
        <f>ROUND(I242*H242,2)</f>
        <v>0</v>
      </c>
      <c r="BL242" s="15" t="s">
        <v>138</v>
      </c>
      <c r="BM242" s="15" t="s">
        <v>571</v>
      </c>
    </row>
    <row r="243" s="11" customFormat="1">
      <c r="B243" s="216"/>
      <c r="C243" s="217"/>
      <c r="D243" s="218" t="s">
        <v>140</v>
      </c>
      <c r="E243" s="219" t="s">
        <v>1</v>
      </c>
      <c r="F243" s="220" t="s">
        <v>1053</v>
      </c>
      <c r="G243" s="217"/>
      <c r="H243" s="221">
        <v>150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1" t="s">
        <v>78</v>
      </c>
      <c r="AW243" s="11" t="s">
        <v>31</v>
      </c>
      <c r="AX243" s="11" t="s">
        <v>76</v>
      </c>
      <c r="AY243" s="227" t="s">
        <v>131</v>
      </c>
    </row>
    <row r="244" s="1" customFormat="1" ht="16.5" customHeight="1">
      <c r="B244" s="36"/>
      <c r="C244" s="204" t="s">
        <v>851</v>
      </c>
      <c r="D244" s="204" t="s">
        <v>134</v>
      </c>
      <c r="E244" s="205" t="s">
        <v>574</v>
      </c>
      <c r="F244" s="206" t="s">
        <v>575</v>
      </c>
      <c r="G244" s="207" t="s">
        <v>137</v>
      </c>
      <c r="H244" s="208">
        <v>173</v>
      </c>
      <c r="I244" s="209"/>
      <c r="J244" s="210">
        <f>ROUND(I244*H244,2)</f>
        <v>0</v>
      </c>
      <c r="K244" s="206" t="s">
        <v>174</v>
      </c>
      <c r="L244" s="41"/>
      <c r="M244" s="211" t="s">
        <v>1</v>
      </c>
      <c r="N244" s="212" t="s">
        <v>39</v>
      </c>
      <c r="O244" s="77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15" t="s">
        <v>138</v>
      </c>
      <c r="AT244" s="15" t="s">
        <v>134</v>
      </c>
      <c r="AU244" s="15" t="s">
        <v>78</v>
      </c>
      <c r="AY244" s="15" t="s">
        <v>131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76</v>
      </c>
      <c r="BK244" s="215">
        <f>ROUND(I244*H244,2)</f>
        <v>0</v>
      </c>
      <c r="BL244" s="15" t="s">
        <v>138</v>
      </c>
      <c r="BM244" s="15" t="s">
        <v>576</v>
      </c>
    </row>
    <row r="245" s="11" customFormat="1">
      <c r="B245" s="216"/>
      <c r="C245" s="217"/>
      <c r="D245" s="218" t="s">
        <v>140</v>
      </c>
      <c r="E245" s="219" t="s">
        <v>1</v>
      </c>
      <c r="F245" s="220" t="s">
        <v>1054</v>
      </c>
      <c r="G245" s="217"/>
      <c r="H245" s="221">
        <v>173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1" t="s">
        <v>78</v>
      </c>
      <c r="AW245" s="11" t="s">
        <v>31</v>
      </c>
      <c r="AX245" s="11" t="s">
        <v>76</v>
      </c>
      <c r="AY245" s="227" t="s">
        <v>131</v>
      </c>
    </row>
    <row r="246" s="1" customFormat="1" ht="16.5" customHeight="1">
      <c r="B246" s="36"/>
      <c r="C246" s="204" t="s">
        <v>633</v>
      </c>
      <c r="D246" s="204" t="s">
        <v>134</v>
      </c>
      <c r="E246" s="205" t="s">
        <v>579</v>
      </c>
      <c r="F246" s="206" t="s">
        <v>1055</v>
      </c>
      <c r="G246" s="207" t="s">
        <v>137</v>
      </c>
      <c r="H246" s="208">
        <v>9</v>
      </c>
      <c r="I246" s="209"/>
      <c r="J246" s="210">
        <f>ROUND(I246*H246,2)</f>
        <v>0</v>
      </c>
      <c r="K246" s="206" t="s">
        <v>174</v>
      </c>
      <c r="L246" s="41"/>
      <c r="M246" s="211" t="s">
        <v>1</v>
      </c>
      <c r="N246" s="212" t="s">
        <v>39</v>
      </c>
      <c r="O246" s="77"/>
      <c r="P246" s="213">
        <f>O246*H246</f>
        <v>0</v>
      </c>
      <c r="Q246" s="213">
        <v>0.29221000000000003</v>
      </c>
      <c r="R246" s="213">
        <f>Q246*H246</f>
        <v>2.6298900000000001</v>
      </c>
      <c r="S246" s="213">
        <v>0</v>
      </c>
      <c r="T246" s="214">
        <f>S246*H246</f>
        <v>0</v>
      </c>
      <c r="AR246" s="15" t="s">
        <v>138</v>
      </c>
      <c r="AT246" s="15" t="s">
        <v>134</v>
      </c>
      <c r="AU246" s="15" t="s">
        <v>78</v>
      </c>
      <c r="AY246" s="15" t="s">
        <v>131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5" t="s">
        <v>76</v>
      </c>
      <c r="BK246" s="215">
        <f>ROUND(I246*H246,2)</f>
        <v>0</v>
      </c>
      <c r="BL246" s="15" t="s">
        <v>138</v>
      </c>
      <c r="BM246" s="15" t="s">
        <v>1056</v>
      </c>
    </row>
    <row r="247" s="11" customFormat="1">
      <c r="B247" s="216"/>
      <c r="C247" s="217"/>
      <c r="D247" s="218" t="s">
        <v>140</v>
      </c>
      <c r="E247" s="219" t="s">
        <v>1</v>
      </c>
      <c r="F247" s="220" t="s">
        <v>1057</v>
      </c>
      <c r="G247" s="217"/>
      <c r="H247" s="221">
        <v>9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140</v>
      </c>
      <c r="AU247" s="227" t="s">
        <v>78</v>
      </c>
      <c r="AV247" s="11" t="s">
        <v>78</v>
      </c>
      <c r="AW247" s="11" t="s">
        <v>31</v>
      </c>
      <c r="AX247" s="11" t="s">
        <v>76</v>
      </c>
      <c r="AY247" s="227" t="s">
        <v>131</v>
      </c>
    </row>
    <row r="248" s="1" customFormat="1" ht="22.5" customHeight="1">
      <c r="B248" s="36"/>
      <c r="C248" s="228" t="s">
        <v>380</v>
      </c>
      <c r="D248" s="228" t="s">
        <v>193</v>
      </c>
      <c r="E248" s="229" t="s">
        <v>1058</v>
      </c>
      <c r="F248" s="230" t="s">
        <v>1059</v>
      </c>
      <c r="G248" s="231" t="s">
        <v>196</v>
      </c>
      <c r="H248" s="232">
        <v>2</v>
      </c>
      <c r="I248" s="233"/>
      <c r="J248" s="234">
        <f>ROUND(I248*H248,2)</f>
        <v>0</v>
      </c>
      <c r="K248" s="230" t="s">
        <v>174</v>
      </c>
      <c r="L248" s="235"/>
      <c r="M248" s="236" t="s">
        <v>1</v>
      </c>
      <c r="N248" s="237" t="s">
        <v>39</v>
      </c>
      <c r="O248" s="77"/>
      <c r="P248" s="213">
        <f>O248*H248</f>
        <v>0</v>
      </c>
      <c r="Q248" s="213">
        <v>0.021899999999999999</v>
      </c>
      <c r="R248" s="213">
        <f>Q248*H248</f>
        <v>0.043799999999999999</v>
      </c>
      <c r="S248" s="213">
        <v>0</v>
      </c>
      <c r="T248" s="214">
        <f>S248*H248</f>
        <v>0</v>
      </c>
      <c r="AR248" s="15" t="s">
        <v>187</v>
      </c>
      <c r="AT248" s="15" t="s">
        <v>193</v>
      </c>
      <c r="AU248" s="15" t="s">
        <v>78</v>
      </c>
      <c r="AY248" s="15" t="s">
        <v>131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5" t="s">
        <v>76</v>
      </c>
      <c r="BK248" s="215">
        <f>ROUND(I248*H248,2)</f>
        <v>0</v>
      </c>
      <c r="BL248" s="15" t="s">
        <v>138</v>
      </c>
      <c r="BM248" s="15" t="s">
        <v>1060</v>
      </c>
    </row>
    <row r="249" s="1" customFormat="1" ht="16.5" customHeight="1">
      <c r="B249" s="36"/>
      <c r="C249" s="228" t="s">
        <v>460</v>
      </c>
      <c r="D249" s="228" t="s">
        <v>193</v>
      </c>
      <c r="E249" s="229" t="s">
        <v>595</v>
      </c>
      <c r="F249" s="230" t="s">
        <v>596</v>
      </c>
      <c r="G249" s="231" t="s">
        <v>137</v>
      </c>
      <c r="H249" s="232">
        <v>8</v>
      </c>
      <c r="I249" s="233"/>
      <c r="J249" s="234">
        <f>ROUND(I249*H249,2)</f>
        <v>0</v>
      </c>
      <c r="K249" s="230" t="s">
        <v>151</v>
      </c>
      <c r="L249" s="235"/>
      <c r="M249" s="236" t="s">
        <v>1</v>
      </c>
      <c r="N249" s="237" t="s">
        <v>39</v>
      </c>
      <c r="O249" s="77"/>
      <c r="P249" s="213">
        <f>O249*H249</f>
        <v>0</v>
      </c>
      <c r="Q249" s="213">
        <v>0.0041999999999999997</v>
      </c>
      <c r="R249" s="213">
        <f>Q249*H249</f>
        <v>0.033599999999999998</v>
      </c>
      <c r="S249" s="213">
        <v>0</v>
      </c>
      <c r="T249" s="214">
        <f>S249*H249</f>
        <v>0</v>
      </c>
      <c r="AR249" s="15" t="s">
        <v>187</v>
      </c>
      <c r="AT249" s="15" t="s">
        <v>193</v>
      </c>
      <c r="AU249" s="15" t="s">
        <v>78</v>
      </c>
      <c r="AY249" s="15" t="s">
        <v>131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5" t="s">
        <v>76</v>
      </c>
      <c r="BK249" s="215">
        <f>ROUND(I249*H249,2)</f>
        <v>0</v>
      </c>
      <c r="BL249" s="15" t="s">
        <v>138</v>
      </c>
      <c r="BM249" s="15" t="s">
        <v>1061</v>
      </c>
    </row>
    <row r="250" s="11" customFormat="1">
      <c r="B250" s="216"/>
      <c r="C250" s="217"/>
      <c r="D250" s="218" t="s">
        <v>140</v>
      </c>
      <c r="E250" s="219" t="s">
        <v>1</v>
      </c>
      <c r="F250" s="220" t="s">
        <v>1062</v>
      </c>
      <c r="G250" s="217"/>
      <c r="H250" s="221">
        <v>8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78</v>
      </c>
      <c r="AV250" s="11" t="s">
        <v>78</v>
      </c>
      <c r="AW250" s="11" t="s">
        <v>31</v>
      </c>
      <c r="AX250" s="11" t="s">
        <v>76</v>
      </c>
      <c r="AY250" s="227" t="s">
        <v>131</v>
      </c>
    </row>
    <row r="251" s="1" customFormat="1" ht="16.5" customHeight="1">
      <c r="B251" s="36"/>
      <c r="C251" s="228" t="s">
        <v>464</v>
      </c>
      <c r="D251" s="228" t="s">
        <v>193</v>
      </c>
      <c r="E251" s="229" t="s">
        <v>599</v>
      </c>
      <c r="F251" s="230" t="s">
        <v>600</v>
      </c>
      <c r="G251" s="231" t="s">
        <v>137</v>
      </c>
      <c r="H251" s="232">
        <v>1</v>
      </c>
      <c r="I251" s="233"/>
      <c r="J251" s="234">
        <f>ROUND(I251*H251,2)</f>
        <v>0</v>
      </c>
      <c r="K251" s="230" t="s">
        <v>151</v>
      </c>
      <c r="L251" s="235"/>
      <c r="M251" s="236" t="s">
        <v>1</v>
      </c>
      <c r="N251" s="237" t="s">
        <v>39</v>
      </c>
      <c r="O251" s="77"/>
      <c r="P251" s="213">
        <f>O251*H251</f>
        <v>0</v>
      </c>
      <c r="Q251" s="213">
        <v>0.0074000000000000003</v>
      </c>
      <c r="R251" s="213">
        <f>Q251*H251</f>
        <v>0.0074000000000000003</v>
      </c>
      <c r="S251" s="213">
        <v>0</v>
      </c>
      <c r="T251" s="214">
        <f>S251*H251</f>
        <v>0</v>
      </c>
      <c r="AR251" s="15" t="s">
        <v>187</v>
      </c>
      <c r="AT251" s="15" t="s">
        <v>193</v>
      </c>
      <c r="AU251" s="15" t="s">
        <v>78</v>
      </c>
      <c r="AY251" s="15" t="s">
        <v>131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5" t="s">
        <v>76</v>
      </c>
      <c r="BK251" s="215">
        <f>ROUND(I251*H251,2)</f>
        <v>0</v>
      </c>
      <c r="BL251" s="15" t="s">
        <v>138</v>
      </c>
      <c r="BM251" s="15" t="s">
        <v>1063</v>
      </c>
    </row>
    <row r="252" s="11" customFormat="1">
      <c r="B252" s="216"/>
      <c r="C252" s="217"/>
      <c r="D252" s="218" t="s">
        <v>140</v>
      </c>
      <c r="E252" s="219" t="s">
        <v>1</v>
      </c>
      <c r="F252" s="220" t="s">
        <v>1064</v>
      </c>
      <c r="G252" s="217"/>
      <c r="H252" s="221">
        <v>1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140</v>
      </c>
      <c r="AU252" s="227" t="s">
        <v>78</v>
      </c>
      <c r="AV252" s="11" t="s">
        <v>78</v>
      </c>
      <c r="AW252" s="11" t="s">
        <v>31</v>
      </c>
      <c r="AX252" s="11" t="s">
        <v>76</v>
      </c>
      <c r="AY252" s="227" t="s">
        <v>131</v>
      </c>
    </row>
    <row r="253" s="1" customFormat="1" ht="16.5" customHeight="1">
      <c r="B253" s="36"/>
      <c r="C253" s="228" t="s">
        <v>468</v>
      </c>
      <c r="D253" s="228" t="s">
        <v>193</v>
      </c>
      <c r="E253" s="229" t="s">
        <v>583</v>
      </c>
      <c r="F253" s="230" t="s">
        <v>584</v>
      </c>
      <c r="G253" s="231" t="s">
        <v>196</v>
      </c>
      <c r="H253" s="232">
        <v>4</v>
      </c>
      <c r="I253" s="233"/>
      <c r="J253" s="234">
        <f>ROUND(I253*H253,2)</f>
        <v>0</v>
      </c>
      <c r="K253" s="230" t="s">
        <v>151</v>
      </c>
      <c r="L253" s="235"/>
      <c r="M253" s="236" t="s">
        <v>1</v>
      </c>
      <c r="N253" s="237" t="s">
        <v>39</v>
      </c>
      <c r="O253" s="77"/>
      <c r="P253" s="213">
        <f>O253*H253</f>
        <v>0</v>
      </c>
      <c r="Q253" s="213">
        <v>0.0013500000000000001</v>
      </c>
      <c r="R253" s="213">
        <f>Q253*H253</f>
        <v>0.0054000000000000003</v>
      </c>
      <c r="S253" s="213">
        <v>0</v>
      </c>
      <c r="T253" s="214">
        <f>S253*H253</f>
        <v>0</v>
      </c>
      <c r="AR253" s="15" t="s">
        <v>187</v>
      </c>
      <c r="AT253" s="15" t="s">
        <v>193</v>
      </c>
      <c r="AU253" s="15" t="s">
        <v>78</v>
      </c>
      <c r="AY253" s="15" t="s">
        <v>131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5" t="s">
        <v>76</v>
      </c>
      <c r="BK253" s="215">
        <f>ROUND(I253*H253,2)</f>
        <v>0</v>
      </c>
      <c r="BL253" s="15" t="s">
        <v>138</v>
      </c>
      <c r="BM253" s="15" t="s">
        <v>1065</v>
      </c>
    </row>
    <row r="254" s="1" customFormat="1" ht="16.5" customHeight="1">
      <c r="B254" s="36"/>
      <c r="C254" s="228" t="s">
        <v>578</v>
      </c>
      <c r="D254" s="228" t="s">
        <v>193</v>
      </c>
      <c r="E254" s="229" t="s">
        <v>873</v>
      </c>
      <c r="F254" s="230" t="s">
        <v>874</v>
      </c>
      <c r="G254" s="231" t="s">
        <v>137</v>
      </c>
      <c r="H254" s="232">
        <v>2</v>
      </c>
      <c r="I254" s="233"/>
      <c r="J254" s="234">
        <f>ROUND(I254*H254,2)</f>
        <v>0</v>
      </c>
      <c r="K254" s="230" t="s">
        <v>151</v>
      </c>
      <c r="L254" s="235"/>
      <c r="M254" s="236" t="s">
        <v>1</v>
      </c>
      <c r="N254" s="237" t="s">
        <v>39</v>
      </c>
      <c r="O254" s="77"/>
      <c r="P254" s="213">
        <f>O254*H254</f>
        <v>0</v>
      </c>
      <c r="Q254" s="213">
        <v>0.015599999999999999</v>
      </c>
      <c r="R254" s="213">
        <f>Q254*H254</f>
        <v>0.031199999999999999</v>
      </c>
      <c r="S254" s="213">
        <v>0</v>
      </c>
      <c r="T254" s="214">
        <f>S254*H254</f>
        <v>0</v>
      </c>
      <c r="AR254" s="15" t="s">
        <v>187</v>
      </c>
      <c r="AT254" s="15" t="s">
        <v>193</v>
      </c>
      <c r="AU254" s="15" t="s">
        <v>78</v>
      </c>
      <c r="AY254" s="15" t="s">
        <v>131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5" t="s">
        <v>76</v>
      </c>
      <c r="BK254" s="215">
        <f>ROUND(I254*H254,2)</f>
        <v>0</v>
      </c>
      <c r="BL254" s="15" t="s">
        <v>138</v>
      </c>
      <c r="BM254" s="15" t="s">
        <v>1066</v>
      </c>
    </row>
    <row r="255" s="1" customFormat="1" ht="16.5" customHeight="1">
      <c r="B255" s="36"/>
      <c r="C255" s="228" t="s">
        <v>582</v>
      </c>
      <c r="D255" s="228" t="s">
        <v>193</v>
      </c>
      <c r="E255" s="229" t="s">
        <v>1067</v>
      </c>
      <c r="F255" s="230" t="s">
        <v>1068</v>
      </c>
      <c r="G255" s="231" t="s">
        <v>137</v>
      </c>
      <c r="H255" s="232">
        <v>2</v>
      </c>
      <c r="I255" s="233"/>
      <c r="J255" s="234">
        <f>ROUND(I255*H255,2)</f>
        <v>0</v>
      </c>
      <c r="K255" s="230" t="s">
        <v>151</v>
      </c>
      <c r="L255" s="235"/>
      <c r="M255" s="236" t="s">
        <v>1</v>
      </c>
      <c r="N255" s="237" t="s">
        <v>39</v>
      </c>
      <c r="O255" s="77"/>
      <c r="P255" s="213">
        <f>O255*H255</f>
        <v>0</v>
      </c>
      <c r="Q255" s="213">
        <v>0.016</v>
      </c>
      <c r="R255" s="213">
        <f>Q255*H255</f>
        <v>0.032000000000000001</v>
      </c>
      <c r="S255" s="213">
        <v>0</v>
      </c>
      <c r="T255" s="214">
        <f>S255*H255</f>
        <v>0</v>
      </c>
      <c r="AR255" s="15" t="s">
        <v>187</v>
      </c>
      <c r="AT255" s="15" t="s">
        <v>193</v>
      </c>
      <c r="AU255" s="15" t="s">
        <v>78</v>
      </c>
      <c r="AY255" s="15" t="s">
        <v>131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5" t="s">
        <v>76</v>
      </c>
      <c r="BK255" s="215">
        <f>ROUND(I255*H255,2)</f>
        <v>0</v>
      </c>
      <c r="BL255" s="15" t="s">
        <v>138</v>
      </c>
      <c r="BM255" s="15" t="s">
        <v>1069</v>
      </c>
    </row>
    <row r="256" s="1" customFormat="1" ht="16.5" customHeight="1">
      <c r="B256" s="36"/>
      <c r="C256" s="228" t="s">
        <v>594</v>
      </c>
      <c r="D256" s="228" t="s">
        <v>193</v>
      </c>
      <c r="E256" s="229" t="s">
        <v>1070</v>
      </c>
      <c r="F256" s="230" t="s">
        <v>1071</v>
      </c>
      <c r="G256" s="231" t="s">
        <v>137</v>
      </c>
      <c r="H256" s="232">
        <v>2</v>
      </c>
      <c r="I256" s="233"/>
      <c r="J256" s="234">
        <f>ROUND(I256*H256,2)</f>
        <v>0</v>
      </c>
      <c r="K256" s="230" t="s">
        <v>151</v>
      </c>
      <c r="L256" s="235"/>
      <c r="M256" s="236" t="s">
        <v>1</v>
      </c>
      <c r="N256" s="237" t="s">
        <v>39</v>
      </c>
      <c r="O256" s="77"/>
      <c r="P256" s="213">
        <f>O256*H256</f>
        <v>0</v>
      </c>
      <c r="Q256" s="213">
        <v>0.016400000000000001</v>
      </c>
      <c r="R256" s="213">
        <f>Q256*H256</f>
        <v>0.032800000000000003</v>
      </c>
      <c r="S256" s="213">
        <v>0</v>
      </c>
      <c r="T256" s="214">
        <f>S256*H256</f>
        <v>0</v>
      </c>
      <c r="AR256" s="15" t="s">
        <v>187</v>
      </c>
      <c r="AT256" s="15" t="s">
        <v>193</v>
      </c>
      <c r="AU256" s="15" t="s">
        <v>78</v>
      </c>
      <c r="AY256" s="15" t="s">
        <v>131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5" t="s">
        <v>76</v>
      </c>
      <c r="BK256" s="215">
        <f>ROUND(I256*H256,2)</f>
        <v>0</v>
      </c>
      <c r="BL256" s="15" t="s">
        <v>138</v>
      </c>
      <c r="BM256" s="15" t="s">
        <v>1072</v>
      </c>
    </row>
    <row r="257" s="1" customFormat="1" ht="16.5" customHeight="1">
      <c r="B257" s="36"/>
      <c r="C257" s="228" t="s">
        <v>598</v>
      </c>
      <c r="D257" s="228" t="s">
        <v>193</v>
      </c>
      <c r="E257" s="229" t="s">
        <v>1073</v>
      </c>
      <c r="F257" s="230" t="s">
        <v>1074</v>
      </c>
      <c r="G257" s="231" t="s">
        <v>137</v>
      </c>
      <c r="H257" s="232">
        <v>1</v>
      </c>
      <c r="I257" s="233"/>
      <c r="J257" s="234">
        <f>ROUND(I257*H257,2)</f>
        <v>0</v>
      </c>
      <c r="K257" s="230" t="s">
        <v>151</v>
      </c>
      <c r="L257" s="235"/>
      <c r="M257" s="236" t="s">
        <v>1</v>
      </c>
      <c r="N257" s="237" t="s">
        <v>39</v>
      </c>
      <c r="O257" s="77"/>
      <c r="P257" s="213">
        <f>O257*H257</f>
        <v>0</v>
      </c>
      <c r="Q257" s="213">
        <v>0.016799999999999999</v>
      </c>
      <c r="R257" s="213">
        <f>Q257*H257</f>
        <v>0.016799999999999999</v>
      </c>
      <c r="S257" s="213">
        <v>0</v>
      </c>
      <c r="T257" s="214">
        <f>S257*H257</f>
        <v>0</v>
      </c>
      <c r="AR257" s="15" t="s">
        <v>187</v>
      </c>
      <c r="AT257" s="15" t="s">
        <v>193</v>
      </c>
      <c r="AU257" s="15" t="s">
        <v>78</v>
      </c>
      <c r="AY257" s="15" t="s">
        <v>131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5" t="s">
        <v>76</v>
      </c>
      <c r="BK257" s="215">
        <f>ROUND(I257*H257,2)</f>
        <v>0</v>
      </c>
      <c r="BL257" s="15" t="s">
        <v>138</v>
      </c>
      <c r="BM257" s="15" t="s">
        <v>1075</v>
      </c>
    </row>
    <row r="258" s="1" customFormat="1" ht="16.5" customHeight="1">
      <c r="B258" s="36"/>
      <c r="C258" s="228" t="s">
        <v>586</v>
      </c>
      <c r="D258" s="228" t="s">
        <v>193</v>
      </c>
      <c r="E258" s="229" t="s">
        <v>1076</v>
      </c>
      <c r="F258" s="230" t="s">
        <v>1077</v>
      </c>
      <c r="G258" s="231" t="s">
        <v>137</v>
      </c>
      <c r="H258" s="232">
        <v>1</v>
      </c>
      <c r="I258" s="233"/>
      <c r="J258" s="234">
        <f>ROUND(I258*H258,2)</f>
        <v>0</v>
      </c>
      <c r="K258" s="230" t="s">
        <v>151</v>
      </c>
      <c r="L258" s="235"/>
      <c r="M258" s="236" t="s">
        <v>1</v>
      </c>
      <c r="N258" s="237" t="s">
        <v>39</v>
      </c>
      <c r="O258" s="77"/>
      <c r="P258" s="213">
        <f>O258*H258</f>
        <v>0</v>
      </c>
      <c r="Q258" s="213">
        <v>0.0172</v>
      </c>
      <c r="R258" s="213">
        <f>Q258*H258</f>
        <v>0.0172</v>
      </c>
      <c r="S258" s="213">
        <v>0</v>
      </c>
      <c r="T258" s="214">
        <f>S258*H258</f>
        <v>0</v>
      </c>
      <c r="AR258" s="15" t="s">
        <v>187</v>
      </c>
      <c r="AT258" s="15" t="s">
        <v>193</v>
      </c>
      <c r="AU258" s="15" t="s">
        <v>78</v>
      </c>
      <c r="AY258" s="15" t="s">
        <v>131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5" t="s">
        <v>76</v>
      </c>
      <c r="BK258" s="215">
        <f>ROUND(I258*H258,2)</f>
        <v>0</v>
      </c>
      <c r="BL258" s="15" t="s">
        <v>138</v>
      </c>
      <c r="BM258" s="15" t="s">
        <v>1078</v>
      </c>
    </row>
    <row r="259" s="10" customFormat="1" ht="22.8" customHeight="1">
      <c r="B259" s="188"/>
      <c r="C259" s="189"/>
      <c r="D259" s="190" t="s">
        <v>67</v>
      </c>
      <c r="E259" s="202" t="s">
        <v>602</v>
      </c>
      <c r="F259" s="202" t="s">
        <v>603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SUM(P260:P275)</f>
        <v>0</v>
      </c>
      <c r="Q259" s="196"/>
      <c r="R259" s="197">
        <f>SUM(R260:R275)</f>
        <v>0</v>
      </c>
      <c r="S259" s="196"/>
      <c r="T259" s="198">
        <f>SUM(T260:T275)</f>
        <v>0</v>
      </c>
      <c r="AR259" s="199" t="s">
        <v>76</v>
      </c>
      <c r="AT259" s="200" t="s">
        <v>67</v>
      </c>
      <c r="AU259" s="200" t="s">
        <v>76</v>
      </c>
      <c r="AY259" s="199" t="s">
        <v>131</v>
      </c>
      <c r="BK259" s="201">
        <f>SUM(BK260:BK275)</f>
        <v>0</v>
      </c>
    </row>
    <row r="260" s="1" customFormat="1" ht="16.5" customHeight="1">
      <c r="B260" s="36"/>
      <c r="C260" s="204" t="s">
        <v>405</v>
      </c>
      <c r="D260" s="204" t="s">
        <v>134</v>
      </c>
      <c r="E260" s="205" t="s">
        <v>605</v>
      </c>
      <c r="F260" s="206" t="s">
        <v>606</v>
      </c>
      <c r="G260" s="207" t="s">
        <v>262</v>
      </c>
      <c r="H260" s="208">
        <v>66.263999999999996</v>
      </c>
      <c r="I260" s="209"/>
      <c r="J260" s="210">
        <f>ROUND(I260*H260,2)</f>
        <v>0</v>
      </c>
      <c r="K260" s="206" t="s">
        <v>174</v>
      </c>
      <c r="L260" s="41"/>
      <c r="M260" s="211" t="s">
        <v>1</v>
      </c>
      <c r="N260" s="212" t="s">
        <v>39</v>
      </c>
      <c r="O260" s="77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15" t="s">
        <v>138</v>
      </c>
      <c r="AT260" s="15" t="s">
        <v>134</v>
      </c>
      <c r="AU260" s="15" t="s">
        <v>78</v>
      </c>
      <c r="AY260" s="15" t="s">
        <v>131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5" t="s">
        <v>76</v>
      </c>
      <c r="BK260" s="215">
        <f>ROUND(I260*H260,2)</f>
        <v>0</v>
      </c>
      <c r="BL260" s="15" t="s">
        <v>138</v>
      </c>
      <c r="BM260" s="15" t="s">
        <v>607</v>
      </c>
    </row>
    <row r="261" s="11" customFormat="1">
      <c r="B261" s="216"/>
      <c r="C261" s="217"/>
      <c r="D261" s="218" t="s">
        <v>140</v>
      </c>
      <c r="E261" s="219" t="s">
        <v>1</v>
      </c>
      <c r="F261" s="220" t="s">
        <v>1079</v>
      </c>
      <c r="G261" s="217"/>
      <c r="H261" s="221">
        <v>66.263999999999996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78</v>
      </c>
      <c r="AV261" s="11" t="s">
        <v>78</v>
      </c>
      <c r="AW261" s="11" t="s">
        <v>31</v>
      </c>
      <c r="AX261" s="11" t="s">
        <v>76</v>
      </c>
      <c r="AY261" s="227" t="s">
        <v>131</v>
      </c>
    </row>
    <row r="262" s="1" customFormat="1" ht="22.5" customHeight="1">
      <c r="B262" s="36"/>
      <c r="C262" s="204" t="s">
        <v>142</v>
      </c>
      <c r="D262" s="204" t="s">
        <v>134</v>
      </c>
      <c r="E262" s="205" t="s">
        <v>610</v>
      </c>
      <c r="F262" s="206" t="s">
        <v>611</v>
      </c>
      <c r="G262" s="207" t="s">
        <v>262</v>
      </c>
      <c r="H262" s="208">
        <v>1690.2850000000001</v>
      </c>
      <c r="I262" s="209"/>
      <c r="J262" s="210">
        <f>ROUND(I262*H262,2)</f>
        <v>0</v>
      </c>
      <c r="K262" s="206" t="s">
        <v>174</v>
      </c>
      <c r="L262" s="41"/>
      <c r="M262" s="211" t="s">
        <v>1</v>
      </c>
      <c r="N262" s="212" t="s">
        <v>39</v>
      </c>
      <c r="O262" s="77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AR262" s="15" t="s">
        <v>138</v>
      </c>
      <c r="AT262" s="15" t="s">
        <v>134</v>
      </c>
      <c r="AU262" s="15" t="s">
        <v>78</v>
      </c>
      <c r="AY262" s="15" t="s">
        <v>131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5" t="s">
        <v>76</v>
      </c>
      <c r="BK262" s="215">
        <f>ROUND(I262*H262,2)</f>
        <v>0</v>
      </c>
      <c r="BL262" s="15" t="s">
        <v>138</v>
      </c>
      <c r="BM262" s="15" t="s">
        <v>612</v>
      </c>
    </row>
    <row r="263" s="11" customFormat="1">
      <c r="B263" s="216"/>
      <c r="C263" s="217"/>
      <c r="D263" s="218" t="s">
        <v>140</v>
      </c>
      <c r="E263" s="219" t="s">
        <v>1</v>
      </c>
      <c r="F263" s="220" t="s">
        <v>1080</v>
      </c>
      <c r="G263" s="217"/>
      <c r="H263" s="221">
        <v>1690.2850000000001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140</v>
      </c>
      <c r="AU263" s="227" t="s">
        <v>78</v>
      </c>
      <c r="AV263" s="11" t="s">
        <v>78</v>
      </c>
      <c r="AW263" s="11" t="s">
        <v>31</v>
      </c>
      <c r="AX263" s="11" t="s">
        <v>76</v>
      </c>
      <c r="AY263" s="227" t="s">
        <v>131</v>
      </c>
    </row>
    <row r="264" s="1" customFormat="1" ht="16.5" customHeight="1">
      <c r="B264" s="36"/>
      <c r="C264" s="204" t="s">
        <v>1081</v>
      </c>
      <c r="D264" s="204" t="s">
        <v>134</v>
      </c>
      <c r="E264" s="205" t="s">
        <v>615</v>
      </c>
      <c r="F264" s="206" t="s">
        <v>616</v>
      </c>
      <c r="G264" s="207" t="s">
        <v>262</v>
      </c>
      <c r="H264" s="208">
        <v>87.091999999999999</v>
      </c>
      <c r="I264" s="209"/>
      <c r="J264" s="210">
        <f>ROUND(I264*H264,2)</f>
        <v>0</v>
      </c>
      <c r="K264" s="206" t="s">
        <v>174</v>
      </c>
      <c r="L264" s="41"/>
      <c r="M264" s="211" t="s">
        <v>1</v>
      </c>
      <c r="N264" s="212" t="s">
        <v>39</v>
      </c>
      <c r="O264" s="77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15" t="s">
        <v>138</v>
      </c>
      <c r="AT264" s="15" t="s">
        <v>134</v>
      </c>
      <c r="AU264" s="15" t="s">
        <v>78</v>
      </c>
      <c r="AY264" s="15" t="s">
        <v>131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5" t="s">
        <v>76</v>
      </c>
      <c r="BK264" s="215">
        <f>ROUND(I264*H264,2)</f>
        <v>0</v>
      </c>
      <c r="BL264" s="15" t="s">
        <v>138</v>
      </c>
      <c r="BM264" s="15" t="s">
        <v>617</v>
      </c>
    </row>
    <row r="265" s="11" customFormat="1">
      <c r="B265" s="216"/>
      <c r="C265" s="217"/>
      <c r="D265" s="218" t="s">
        <v>140</v>
      </c>
      <c r="E265" s="219" t="s">
        <v>1</v>
      </c>
      <c r="F265" s="220" t="s">
        <v>1082</v>
      </c>
      <c r="G265" s="217"/>
      <c r="H265" s="221">
        <v>87.091999999999999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140</v>
      </c>
      <c r="AU265" s="227" t="s">
        <v>78</v>
      </c>
      <c r="AV265" s="11" t="s">
        <v>78</v>
      </c>
      <c r="AW265" s="11" t="s">
        <v>31</v>
      </c>
      <c r="AX265" s="11" t="s">
        <v>76</v>
      </c>
      <c r="AY265" s="227" t="s">
        <v>131</v>
      </c>
    </row>
    <row r="266" s="1" customFormat="1" ht="22.5" customHeight="1">
      <c r="B266" s="36"/>
      <c r="C266" s="204" t="s">
        <v>1083</v>
      </c>
      <c r="D266" s="204" t="s">
        <v>134</v>
      </c>
      <c r="E266" s="205" t="s">
        <v>620</v>
      </c>
      <c r="F266" s="206" t="s">
        <v>611</v>
      </c>
      <c r="G266" s="207" t="s">
        <v>262</v>
      </c>
      <c r="H266" s="208">
        <v>1916.0239999999999</v>
      </c>
      <c r="I266" s="209"/>
      <c r="J266" s="210">
        <f>ROUND(I266*H266,2)</f>
        <v>0</v>
      </c>
      <c r="K266" s="206" t="s">
        <v>174</v>
      </c>
      <c r="L266" s="41"/>
      <c r="M266" s="211" t="s">
        <v>1</v>
      </c>
      <c r="N266" s="212" t="s">
        <v>39</v>
      </c>
      <c r="O266" s="77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AR266" s="15" t="s">
        <v>138</v>
      </c>
      <c r="AT266" s="15" t="s">
        <v>134</v>
      </c>
      <c r="AU266" s="15" t="s">
        <v>78</v>
      </c>
      <c r="AY266" s="15" t="s">
        <v>131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5" t="s">
        <v>76</v>
      </c>
      <c r="BK266" s="215">
        <f>ROUND(I266*H266,2)</f>
        <v>0</v>
      </c>
      <c r="BL266" s="15" t="s">
        <v>138</v>
      </c>
      <c r="BM266" s="15" t="s">
        <v>621</v>
      </c>
    </row>
    <row r="267" s="11" customFormat="1">
      <c r="B267" s="216"/>
      <c r="C267" s="217"/>
      <c r="D267" s="218" t="s">
        <v>140</v>
      </c>
      <c r="E267" s="219" t="s">
        <v>1</v>
      </c>
      <c r="F267" s="220" t="s">
        <v>1084</v>
      </c>
      <c r="G267" s="217"/>
      <c r="H267" s="221">
        <v>1916.0239999999999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140</v>
      </c>
      <c r="AU267" s="227" t="s">
        <v>78</v>
      </c>
      <c r="AV267" s="11" t="s">
        <v>78</v>
      </c>
      <c r="AW267" s="11" t="s">
        <v>31</v>
      </c>
      <c r="AX267" s="11" t="s">
        <v>76</v>
      </c>
      <c r="AY267" s="227" t="s">
        <v>131</v>
      </c>
    </row>
    <row r="268" s="1" customFormat="1" ht="16.5" customHeight="1">
      <c r="B268" s="36"/>
      <c r="C268" s="204" t="s">
        <v>1085</v>
      </c>
      <c r="D268" s="204" t="s">
        <v>134</v>
      </c>
      <c r="E268" s="205" t="s">
        <v>624</v>
      </c>
      <c r="F268" s="206" t="s">
        <v>625</v>
      </c>
      <c r="G268" s="207" t="s">
        <v>262</v>
      </c>
      <c r="H268" s="208">
        <v>55.543999999999997</v>
      </c>
      <c r="I268" s="209"/>
      <c r="J268" s="210">
        <f>ROUND(I268*H268,2)</f>
        <v>0</v>
      </c>
      <c r="K268" s="206" t="s">
        <v>174</v>
      </c>
      <c r="L268" s="41"/>
      <c r="M268" s="211" t="s">
        <v>1</v>
      </c>
      <c r="N268" s="212" t="s">
        <v>39</v>
      </c>
      <c r="O268" s="77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AR268" s="15" t="s">
        <v>138</v>
      </c>
      <c r="AT268" s="15" t="s">
        <v>134</v>
      </c>
      <c r="AU268" s="15" t="s">
        <v>78</v>
      </c>
      <c r="AY268" s="15" t="s">
        <v>131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5" t="s">
        <v>76</v>
      </c>
      <c r="BK268" s="215">
        <f>ROUND(I268*H268,2)</f>
        <v>0</v>
      </c>
      <c r="BL268" s="15" t="s">
        <v>138</v>
      </c>
      <c r="BM268" s="15" t="s">
        <v>626</v>
      </c>
    </row>
    <row r="269" s="11" customFormat="1">
      <c r="B269" s="216"/>
      <c r="C269" s="217"/>
      <c r="D269" s="218" t="s">
        <v>140</v>
      </c>
      <c r="E269" s="219" t="s">
        <v>1</v>
      </c>
      <c r="F269" s="220" t="s">
        <v>1086</v>
      </c>
      <c r="G269" s="217"/>
      <c r="H269" s="221">
        <v>55.543999999999997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140</v>
      </c>
      <c r="AU269" s="227" t="s">
        <v>78</v>
      </c>
      <c r="AV269" s="11" t="s">
        <v>78</v>
      </c>
      <c r="AW269" s="11" t="s">
        <v>31</v>
      </c>
      <c r="AX269" s="11" t="s">
        <v>76</v>
      </c>
      <c r="AY269" s="227" t="s">
        <v>131</v>
      </c>
    </row>
    <row r="270" s="1" customFormat="1" ht="16.5" customHeight="1">
      <c r="B270" s="36"/>
      <c r="C270" s="204" t="s">
        <v>775</v>
      </c>
      <c r="D270" s="204" t="s">
        <v>134</v>
      </c>
      <c r="E270" s="205" t="s">
        <v>629</v>
      </c>
      <c r="F270" s="206" t="s">
        <v>630</v>
      </c>
      <c r="G270" s="207" t="s">
        <v>262</v>
      </c>
      <c r="H270" s="208">
        <v>31.547999999999998</v>
      </c>
      <c r="I270" s="209"/>
      <c r="J270" s="210">
        <f>ROUND(I270*H270,2)</f>
        <v>0</v>
      </c>
      <c r="K270" s="206" t="s">
        <v>174</v>
      </c>
      <c r="L270" s="41"/>
      <c r="M270" s="211" t="s">
        <v>1</v>
      </c>
      <c r="N270" s="212" t="s">
        <v>39</v>
      </c>
      <c r="O270" s="77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AR270" s="15" t="s">
        <v>138</v>
      </c>
      <c r="AT270" s="15" t="s">
        <v>134</v>
      </c>
      <c r="AU270" s="15" t="s">
        <v>78</v>
      </c>
      <c r="AY270" s="15" t="s">
        <v>131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5" t="s">
        <v>76</v>
      </c>
      <c r="BK270" s="215">
        <f>ROUND(I270*H270,2)</f>
        <v>0</v>
      </c>
      <c r="BL270" s="15" t="s">
        <v>138</v>
      </c>
      <c r="BM270" s="15" t="s">
        <v>631</v>
      </c>
    </row>
    <row r="271" s="11" customFormat="1">
      <c r="B271" s="216"/>
      <c r="C271" s="217"/>
      <c r="D271" s="218" t="s">
        <v>140</v>
      </c>
      <c r="E271" s="219" t="s">
        <v>1</v>
      </c>
      <c r="F271" s="220" t="s">
        <v>1087</v>
      </c>
      <c r="G271" s="217"/>
      <c r="H271" s="221">
        <v>31.547999999999998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140</v>
      </c>
      <c r="AU271" s="227" t="s">
        <v>78</v>
      </c>
      <c r="AV271" s="11" t="s">
        <v>78</v>
      </c>
      <c r="AW271" s="11" t="s">
        <v>31</v>
      </c>
      <c r="AX271" s="11" t="s">
        <v>76</v>
      </c>
      <c r="AY271" s="227" t="s">
        <v>131</v>
      </c>
    </row>
    <row r="272" s="1" customFormat="1" ht="16.5" customHeight="1">
      <c r="B272" s="36"/>
      <c r="C272" s="204" t="s">
        <v>211</v>
      </c>
      <c r="D272" s="204" t="s">
        <v>134</v>
      </c>
      <c r="E272" s="205" t="s">
        <v>634</v>
      </c>
      <c r="F272" s="206" t="s">
        <v>630</v>
      </c>
      <c r="G272" s="207" t="s">
        <v>262</v>
      </c>
      <c r="H272" s="208">
        <v>2.4769999999999999</v>
      </c>
      <c r="I272" s="209"/>
      <c r="J272" s="210">
        <f>ROUND(I272*H272,2)</f>
        <v>0</v>
      </c>
      <c r="K272" s="206" t="s">
        <v>1</v>
      </c>
      <c r="L272" s="41"/>
      <c r="M272" s="211" t="s">
        <v>1</v>
      </c>
      <c r="N272" s="212" t="s">
        <v>39</v>
      </c>
      <c r="O272" s="77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AR272" s="15" t="s">
        <v>138</v>
      </c>
      <c r="AT272" s="15" t="s">
        <v>134</v>
      </c>
      <c r="AU272" s="15" t="s">
        <v>78</v>
      </c>
      <c r="AY272" s="15" t="s">
        <v>131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5" t="s">
        <v>76</v>
      </c>
      <c r="BK272" s="215">
        <f>ROUND(I272*H272,2)</f>
        <v>0</v>
      </c>
      <c r="BL272" s="15" t="s">
        <v>138</v>
      </c>
      <c r="BM272" s="15" t="s">
        <v>1088</v>
      </c>
    </row>
    <row r="273" s="11" customFormat="1">
      <c r="B273" s="216"/>
      <c r="C273" s="217"/>
      <c r="D273" s="218" t="s">
        <v>140</v>
      </c>
      <c r="E273" s="219" t="s">
        <v>1</v>
      </c>
      <c r="F273" s="220" t="s">
        <v>1089</v>
      </c>
      <c r="G273" s="217"/>
      <c r="H273" s="221">
        <v>2.4769999999999999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78</v>
      </c>
      <c r="AV273" s="11" t="s">
        <v>78</v>
      </c>
      <c r="AW273" s="11" t="s">
        <v>31</v>
      </c>
      <c r="AX273" s="11" t="s">
        <v>76</v>
      </c>
      <c r="AY273" s="227" t="s">
        <v>131</v>
      </c>
    </row>
    <row r="274" s="1" customFormat="1" ht="16.5" customHeight="1">
      <c r="B274" s="36"/>
      <c r="C274" s="204" t="s">
        <v>777</v>
      </c>
      <c r="D274" s="204" t="s">
        <v>134</v>
      </c>
      <c r="E274" s="205" t="s">
        <v>638</v>
      </c>
      <c r="F274" s="206" t="s">
        <v>639</v>
      </c>
      <c r="G274" s="207" t="s">
        <v>262</v>
      </c>
      <c r="H274" s="208">
        <v>63.786999999999999</v>
      </c>
      <c r="I274" s="209"/>
      <c r="J274" s="210">
        <f>ROUND(I274*H274,2)</f>
        <v>0</v>
      </c>
      <c r="K274" s="206" t="s">
        <v>174</v>
      </c>
      <c r="L274" s="41"/>
      <c r="M274" s="211" t="s">
        <v>1</v>
      </c>
      <c r="N274" s="212" t="s">
        <v>39</v>
      </c>
      <c r="O274" s="77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AR274" s="15" t="s">
        <v>138</v>
      </c>
      <c r="AT274" s="15" t="s">
        <v>134</v>
      </c>
      <c r="AU274" s="15" t="s">
        <v>78</v>
      </c>
      <c r="AY274" s="15" t="s">
        <v>131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5" t="s">
        <v>76</v>
      </c>
      <c r="BK274" s="215">
        <f>ROUND(I274*H274,2)</f>
        <v>0</v>
      </c>
      <c r="BL274" s="15" t="s">
        <v>138</v>
      </c>
      <c r="BM274" s="15" t="s">
        <v>640</v>
      </c>
    </row>
    <row r="275" s="11" customFormat="1">
      <c r="B275" s="216"/>
      <c r="C275" s="217"/>
      <c r="D275" s="218" t="s">
        <v>140</v>
      </c>
      <c r="E275" s="219" t="s">
        <v>1</v>
      </c>
      <c r="F275" s="220" t="s">
        <v>1090</v>
      </c>
      <c r="G275" s="217"/>
      <c r="H275" s="221">
        <v>63.786999999999999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140</v>
      </c>
      <c r="AU275" s="227" t="s">
        <v>78</v>
      </c>
      <c r="AV275" s="11" t="s">
        <v>78</v>
      </c>
      <c r="AW275" s="11" t="s">
        <v>31</v>
      </c>
      <c r="AX275" s="11" t="s">
        <v>76</v>
      </c>
      <c r="AY275" s="227" t="s">
        <v>131</v>
      </c>
    </row>
    <row r="276" s="10" customFormat="1" ht="22.8" customHeight="1">
      <c r="B276" s="188"/>
      <c r="C276" s="189"/>
      <c r="D276" s="190" t="s">
        <v>67</v>
      </c>
      <c r="E276" s="202" t="s">
        <v>642</v>
      </c>
      <c r="F276" s="202" t="s">
        <v>643</v>
      </c>
      <c r="G276" s="189"/>
      <c r="H276" s="189"/>
      <c r="I276" s="192"/>
      <c r="J276" s="203">
        <f>BK276</f>
        <v>0</v>
      </c>
      <c r="K276" s="189"/>
      <c r="L276" s="194"/>
      <c r="M276" s="195"/>
      <c r="N276" s="196"/>
      <c r="O276" s="196"/>
      <c r="P276" s="197">
        <f>P277</f>
        <v>0</v>
      </c>
      <c r="Q276" s="196"/>
      <c r="R276" s="197">
        <f>R277</f>
        <v>0</v>
      </c>
      <c r="S276" s="196"/>
      <c r="T276" s="198">
        <f>T277</f>
        <v>0</v>
      </c>
      <c r="AR276" s="199" t="s">
        <v>76</v>
      </c>
      <c r="AT276" s="200" t="s">
        <v>67</v>
      </c>
      <c r="AU276" s="200" t="s">
        <v>76</v>
      </c>
      <c r="AY276" s="199" t="s">
        <v>131</v>
      </c>
      <c r="BK276" s="201">
        <f>BK277</f>
        <v>0</v>
      </c>
    </row>
    <row r="277" s="1" customFormat="1" ht="16.5" customHeight="1">
      <c r="B277" s="36"/>
      <c r="C277" s="204" t="s">
        <v>780</v>
      </c>
      <c r="D277" s="204" t="s">
        <v>134</v>
      </c>
      <c r="E277" s="205" t="s">
        <v>645</v>
      </c>
      <c r="F277" s="206" t="s">
        <v>646</v>
      </c>
      <c r="G277" s="207" t="s">
        <v>262</v>
      </c>
      <c r="H277" s="208">
        <v>137.721</v>
      </c>
      <c r="I277" s="209"/>
      <c r="J277" s="210">
        <f>ROUND(I277*H277,2)</f>
        <v>0</v>
      </c>
      <c r="K277" s="206" t="s">
        <v>174</v>
      </c>
      <c r="L277" s="41"/>
      <c r="M277" s="249" t="s">
        <v>1</v>
      </c>
      <c r="N277" s="250" t="s">
        <v>39</v>
      </c>
      <c r="O277" s="251"/>
      <c r="P277" s="252">
        <f>O277*H277</f>
        <v>0</v>
      </c>
      <c r="Q277" s="252">
        <v>0</v>
      </c>
      <c r="R277" s="252">
        <f>Q277*H277</f>
        <v>0</v>
      </c>
      <c r="S277" s="252">
        <v>0</v>
      </c>
      <c r="T277" s="253">
        <f>S277*H277</f>
        <v>0</v>
      </c>
      <c r="AR277" s="15" t="s">
        <v>138</v>
      </c>
      <c r="AT277" s="15" t="s">
        <v>134</v>
      </c>
      <c r="AU277" s="15" t="s">
        <v>78</v>
      </c>
      <c r="AY277" s="15" t="s">
        <v>131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5" t="s">
        <v>76</v>
      </c>
      <c r="BK277" s="215">
        <f>ROUND(I277*H277,2)</f>
        <v>0</v>
      </c>
      <c r="BL277" s="15" t="s">
        <v>138</v>
      </c>
      <c r="BM277" s="15" t="s">
        <v>647</v>
      </c>
    </row>
    <row r="278" s="1" customFormat="1" ht="6.96" customHeight="1">
      <c r="B278" s="55"/>
      <c r="C278" s="56"/>
      <c r="D278" s="56"/>
      <c r="E278" s="56"/>
      <c r="F278" s="56"/>
      <c r="G278" s="56"/>
      <c r="H278" s="56"/>
      <c r="I278" s="153"/>
      <c r="J278" s="56"/>
      <c r="K278" s="56"/>
      <c r="L278" s="41"/>
    </row>
  </sheetData>
  <sheetProtection sheet="1" autoFilter="0" formatColumns="0" formatRows="0" objects="1" scenarios="1" spinCount="100000" saltValue="v8B7ouY1gh/epzCelgbt6ohlnukdF5lCgxHtbIfqvOtS/jHtQ83Fwp/tTdlz0/0QdUYIDz2bOhsSRk4mvOkHOw==" hashValue="UY7N9BfsJJ3rv66DwTjyDMMS/KlcjXd6tgv6mxQo8/b7Hl8AGmRUXlEf47N1guaMOYlAeA9c9pvHov6rfqqmwg==" algorithmName="SHA-512" password="CC35"/>
  <autoFilter ref="C87:K27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1091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26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ROUND((SUM(BE86:BE214)),  2)</f>
        <v>0</v>
      </c>
      <c r="I33" s="142">
        <v>0.20999999999999999</v>
      </c>
      <c r="J33" s="141">
        <f>ROUND(((SUM(BE86:BE214))*I33),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ROUND((SUM(BF86:BF214)),  2)</f>
        <v>0</v>
      </c>
      <c r="I34" s="142">
        <v>0.14999999999999999</v>
      </c>
      <c r="J34" s="141">
        <f>ROUND(((SUM(BF86:BF214))*I34),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ROUND((SUM(BG86:BG214)),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ROUND((SUM(BH86:BH214)),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ROUND((SUM(BI86:BI214)),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USEKN12 -  Komunikace a terénní úpravy v úseku N12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111</v>
      </c>
      <c r="E62" s="173"/>
      <c r="F62" s="173"/>
      <c r="G62" s="173"/>
      <c r="H62" s="173"/>
      <c r="I62" s="174"/>
      <c r="J62" s="175">
        <f>J146</f>
        <v>0</v>
      </c>
      <c r="K62" s="171"/>
      <c r="L62" s="176"/>
    </row>
    <row r="63" s="8" customFormat="1" ht="19.92" customHeight="1">
      <c r="B63" s="170"/>
      <c r="C63" s="171"/>
      <c r="D63" s="172" t="s">
        <v>112</v>
      </c>
      <c r="E63" s="173"/>
      <c r="F63" s="173"/>
      <c r="G63" s="173"/>
      <c r="H63" s="173"/>
      <c r="I63" s="174"/>
      <c r="J63" s="175">
        <f>J175</f>
        <v>0</v>
      </c>
      <c r="K63" s="171"/>
      <c r="L63" s="176"/>
    </row>
    <row r="64" s="8" customFormat="1" ht="19.92" customHeight="1">
      <c r="B64" s="170"/>
      <c r="C64" s="171"/>
      <c r="D64" s="172" t="s">
        <v>113</v>
      </c>
      <c r="E64" s="173"/>
      <c r="F64" s="173"/>
      <c r="G64" s="173"/>
      <c r="H64" s="173"/>
      <c r="I64" s="174"/>
      <c r="J64" s="175">
        <f>J177</f>
        <v>0</v>
      </c>
      <c r="K64" s="171"/>
      <c r="L64" s="176"/>
    </row>
    <row r="65" s="8" customFormat="1" ht="19.92" customHeight="1">
      <c r="B65" s="170"/>
      <c r="C65" s="171"/>
      <c r="D65" s="172" t="s">
        <v>114</v>
      </c>
      <c r="E65" s="173"/>
      <c r="F65" s="173"/>
      <c r="G65" s="173"/>
      <c r="H65" s="173"/>
      <c r="I65" s="174"/>
      <c r="J65" s="175">
        <f>J196</f>
        <v>0</v>
      </c>
      <c r="K65" s="171"/>
      <c r="L65" s="176"/>
    </row>
    <row r="66" s="8" customFormat="1" ht="19.92" customHeight="1">
      <c r="B66" s="170"/>
      <c r="C66" s="171"/>
      <c r="D66" s="172" t="s">
        <v>115</v>
      </c>
      <c r="E66" s="173"/>
      <c r="F66" s="173"/>
      <c r="G66" s="173"/>
      <c r="H66" s="173"/>
      <c r="I66" s="174"/>
      <c r="J66" s="175">
        <f>J213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116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Komunikace pro chodce-2.stavba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101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 xml:space="preserve">USEKN12 -  Komunikace a terénní úpravy v úseku N12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20</v>
      </c>
      <c r="D80" s="37"/>
      <c r="E80" s="37"/>
      <c r="F80" s="25" t="str">
        <f>F12</f>
        <v xml:space="preserve"> </v>
      </c>
      <c r="G80" s="37"/>
      <c r="H80" s="37"/>
      <c r="I80" s="131" t="s">
        <v>22</v>
      </c>
      <c r="J80" s="65" t="str">
        <f>IF(J12="","",J12)</f>
        <v>19. 11. 2019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24</v>
      </c>
      <c r="D82" s="37"/>
      <c r="E82" s="37"/>
      <c r="F82" s="25" t="str">
        <f>E15</f>
        <v xml:space="preserve"> </v>
      </c>
      <c r="G82" s="37"/>
      <c r="H82" s="37"/>
      <c r="I82" s="131" t="s">
        <v>30</v>
      </c>
      <c r="J82" s="34" t="str">
        <f>E21</f>
        <v xml:space="preserve"> </v>
      </c>
      <c r="K82" s="37"/>
      <c r="L82" s="41"/>
    </row>
    <row r="83" s="1" customFormat="1" ht="13.65" customHeight="1">
      <c r="B83" s="36"/>
      <c r="C83" s="30" t="s">
        <v>28</v>
      </c>
      <c r="D83" s="37"/>
      <c r="E83" s="37"/>
      <c r="F83" s="25" t="str">
        <f>IF(E18="","",E18)</f>
        <v>Vyplň údaj</v>
      </c>
      <c r="G83" s="37"/>
      <c r="H83" s="37"/>
      <c r="I83" s="131" t="s">
        <v>32</v>
      </c>
      <c r="J83" s="34" t="str">
        <f>E24</f>
        <v xml:space="preserve"> 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117</v>
      </c>
      <c r="D85" s="179" t="s">
        <v>53</v>
      </c>
      <c r="E85" s="179" t="s">
        <v>49</v>
      </c>
      <c r="F85" s="179" t="s">
        <v>50</v>
      </c>
      <c r="G85" s="179" t="s">
        <v>118</v>
      </c>
      <c r="H85" s="179" t="s">
        <v>119</v>
      </c>
      <c r="I85" s="180" t="s">
        <v>120</v>
      </c>
      <c r="J85" s="181" t="s">
        <v>105</v>
      </c>
      <c r="K85" s="182" t="s">
        <v>121</v>
      </c>
      <c r="L85" s="183"/>
      <c r="M85" s="86" t="s">
        <v>1</v>
      </c>
      <c r="N85" s="87" t="s">
        <v>38</v>
      </c>
      <c r="O85" s="87" t="s">
        <v>122</v>
      </c>
      <c r="P85" s="87" t="s">
        <v>123</v>
      </c>
      <c r="Q85" s="87" t="s">
        <v>124</v>
      </c>
      <c r="R85" s="87" t="s">
        <v>125</v>
      </c>
      <c r="S85" s="87" t="s">
        <v>126</v>
      </c>
      <c r="T85" s="88" t="s">
        <v>127</v>
      </c>
    </row>
    <row r="86" s="1" customFormat="1" ht="22.8" customHeight="1">
      <c r="B86" s="36"/>
      <c r="C86" s="93" t="s">
        <v>128</v>
      </c>
      <c r="D86" s="37"/>
      <c r="E86" s="37"/>
      <c r="F86" s="37"/>
      <c r="G86" s="37"/>
      <c r="H86" s="37"/>
      <c r="I86" s="129"/>
      <c r="J86" s="184">
        <f>BK86</f>
        <v>0</v>
      </c>
      <c r="K86" s="37"/>
      <c r="L86" s="41"/>
      <c r="M86" s="89"/>
      <c r="N86" s="90"/>
      <c r="O86" s="90"/>
      <c r="P86" s="185">
        <f>P87</f>
        <v>0</v>
      </c>
      <c r="Q86" s="90"/>
      <c r="R86" s="185">
        <f>R87</f>
        <v>64.877123400000002</v>
      </c>
      <c r="S86" s="90"/>
      <c r="T86" s="186">
        <f>T87</f>
        <v>50.670110000000001</v>
      </c>
      <c r="AT86" s="15" t="s">
        <v>67</v>
      </c>
      <c r="AU86" s="15" t="s">
        <v>107</v>
      </c>
      <c r="BK86" s="187">
        <f>BK87</f>
        <v>0</v>
      </c>
    </row>
    <row r="87" s="10" customFormat="1" ht="25.92" customHeight="1">
      <c r="B87" s="188"/>
      <c r="C87" s="189"/>
      <c r="D87" s="190" t="s">
        <v>67</v>
      </c>
      <c r="E87" s="191" t="s">
        <v>129</v>
      </c>
      <c r="F87" s="191" t="s">
        <v>130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P88+P146+P175+P177+P196+P213</f>
        <v>0</v>
      </c>
      <c r="Q87" s="196"/>
      <c r="R87" s="197">
        <f>R88+R146+R175+R177+R196+R213</f>
        <v>64.877123400000002</v>
      </c>
      <c r="S87" s="196"/>
      <c r="T87" s="198">
        <f>T88+T146+T175+T177+T196+T213</f>
        <v>50.670110000000001</v>
      </c>
      <c r="AR87" s="199" t="s">
        <v>76</v>
      </c>
      <c r="AT87" s="200" t="s">
        <v>67</v>
      </c>
      <c r="AU87" s="200" t="s">
        <v>68</v>
      </c>
      <c r="AY87" s="199" t="s">
        <v>131</v>
      </c>
      <c r="BK87" s="201">
        <f>BK88+BK146+BK175+BK177+BK196+BK213</f>
        <v>0</v>
      </c>
    </row>
    <row r="88" s="10" customFormat="1" ht="22.8" customHeight="1">
      <c r="B88" s="188"/>
      <c r="C88" s="189"/>
      <c r="D88" s="190" t="s">
        <v>67</v>
      </c>
      <c r="E88" s="202" t="s">
        <v>76</v>
      </c>
      <c r="F88" s="202" t="s">
        <v>132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SUM(P89:P145)</f>
        <v>0</v>
      </c>
      <c r="Q88" s="196"/>
      <c r="R88" s="197">
        <f>SUM(R89:R145)</f>
        <v>0.57320150000000003</v>
      </c>
      <c r="S88" s="196"/>
      <c r="T88" s="198">
        <f>SUM(T89:T145)</f>
        <v>50.670110000000001</v>
      </c>
      <c r="AR88" s="199" t="s">
        <v>76</v>
      </c>
      <c r="AT88" s="200" t="s">
        <v>67</v>
      </c>
      <c r="AU88" s="200" t="s">
        <v>76</v>
      </c>
      <c r="AY88" s="199" t="s">
        <v>131</v>
      </c>
      <c r="BK88" s="201">
        <f>SUM(BK89:BK145)</f>
        <v>0</v>
      </c>
    </row>
    <row r="89" s="1" customFormat="1" ht="16.5" customHeight="1">
      <c r="B89" s="36"/>
      <c r="C89" s="204" t="s">
        <v>76</v>
      </c>
      <c r="D89" s="204" t="s">
        <v>134</v>
      </c>
      <c r="E89" s="205" t="s">
        <v>135</v>
      </c>
      <c r="F89" s="206" t="s">
        <v>770</v>
      </c>
      <c r="G89" s="207" t="s">
        <v>137</v>
      </c>
      <c r="H89" s="208">
        <v>13</v>
      </c>
      <c r="I89" s="209"/>
      <c r="J89" s="210">
        <f>ROUND(I89*H89,2)</f>
        <v>0</v>
      </c>
      <c r="K89" s="206" t="s">
        <v>1</v>
      </c>
      <c r="L89" s="41"/>
      <c r="M89" s="211" t="s">
        <v>1</v>
      </c>
      <c r="N89" s="212" t="s">
        <v>39</v>
      </c>
      <c r="O89" s="77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5" t="s">
        <v>138</v>
      </c>
      <c r="AT89" s="15" t="s">
        <v>134</v>
      </c>
      <c r="AU89" s="15" t="s">
        <v>78</v>
      </c>
      <c r="AY89" s="15" t="s">
        <v>131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76</v>
      </c>
      <c r="BK89" s="215">
        <f>ROUND(I89*H89,2)</f>
        <v>0</v>
      </c>
      <c r="BL89" s="15" t="s">
        <v>138</v>
      </c>
      <c r="BM89" s="15" t="s">
        <v>771</v>
      </c>
    </row>
    <row r="90" s="11" customFormat="1">
      <c r="B90" s="216"/>
      <c r="C90" s="217"/>
      <c r="D90" s="218" t="s">
        <v>140</v>
      </c>
      <c r="E90" s="219" t="s">
        <v>1</v>
      </c>
      <c r="F90" s="220" t="s">
        <v>1092</v>
      </c>
      <c r="G90" s="217"/>
      <c r="H90" s="221">
        <v>13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1" t="s">
        <v>78</v>
      </c>
      <c r="AW90" s="11" t="s">
        <v>31</v>
      </c>
      <c r="AX90" s="11" t="s">
        <v>76</v>
      </c>
      <c r="AY90" s="227" t="s">
        <v>131</v>
      </c>
    </row>
    <row r="91" s="1" customFormat="1" ht="16.5" customHeight="1">
      <c r="B91" s="36"/>
      <c r="C91" s="204" t="s">
        <v>78</v>
      </c>
      <c r="D91" s="204" t="s">
        <v>134</v>
      </c>
      <c r="E91" s="205" t="s">
        <v>143</v>
      </c>
      <c r="F91" s="206" t="s">
        <v>1093</v>
      </c>
      <c r="G91" s="207" t="s">
        <v>145</v>
      </c>
      <c r="H91" s="208">
        <v>1</v>
      </c>
      <c r="I91" s="209"/>
      <c r="J91" s="210">
        <f>ROUND(I91*H91,2)</f>
        <v>0</v>
      </c>
      <c r="K91" s="206" t="s">
        <v>1</v>
      </c>
      <c r="L91" s="41"/>
      <c r="M91" s="211" t="s">
        <v>1</v>
      </c>
      <c r="N91" s="212" t="s">
        <v>39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138</v>
      </c>
      <c r="AT91" s="15" t="s">
        <v>134</v>
      </c>
      <c r="AU91" s="15" t="s">
        <v>78</v>
      </c>
      <c r="AY91" s="15" t="s">
        <v>131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76</v>
      </c>
      <c r="BK91" s="215">
        <f>ROUND(I91*H91,2)</f>
        <v>0</v>
      </c>
      <c r="BL91" s="15" t="s">
        <v>138</v>
      </c>
      <c r="BM91" s="15" t="s">
        <v>1094</v>
      </c>
    </row>
    <row r="92" s="1" customFormat="1" ht="33.75" customHeight="1">
      <c r="B92" s="36"/>
      <c r="C92" s="204" t="s">
        <v>166</v>
      </c>
      <c r="D92" s="204" t="s">
        <v>134</v>
      </c>
      <c r="E92" s="205" t="s">
        <v>1095</v>
      </c>
      <c r="F92" s="206" t="s">
        <v>1096</v>
      </c>
      <c r="G92" s="207" t="s">
        <v>150</v>
      </c>
      <c r="H92" s="208">
        <v>1.6000000000000001</v>
      </c>
      <c r="I92" s="209"/>
      <c r="J92" s="210">
        <f>ROUND(I92*H92,2)</f>
        <v>0</v>
      </c>
      <c r="K92" s="206" t="s">
        <v>151</v>
      </c>
      <c r="L92" s="41"/>
      <c r="M92" s="211" t="s">
        <v>1</v>
      </c>
      <c r="N92" s="212" t="s">
        <v>39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0.23499999999999999</v>
      </c>
      <c r="T92" s="214">
        <f>S92*H92</f>
        <v>0.376</v>
      </c>
      <c r="AR92" s="15" t="s">
        <v>138</v>
      </c>
      <c r="AT92" s="15" t="s">
        <v>134</v>
      </c>
      <c r="AU92" s="15" t="s">
        <v>78</v>
      </c>
      <c r="AY92" s="15" t="s">
        <v>131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76</v>
      </c>
      <c r="BK92" s="215">
        <f>ROUND(I92*H92,2)</f>
        <v>0</v>
      </c>
      <c r="BL92" s="15" t="s">
        <v>138</v>
      </c>
      <c r="BM92" s="15" t="s">
        <v>1097</v>
      </c>
    </row>
    <row r="93" s="1" customFormat="1" ht="22.5" customHeight="1">
      <c r="B93" s="36"/>
      <c r="C93" s="204" t="s">
        <v>161</v>
      </c>
      <c r="D93" s="204" t="s">
        <v>134</v>
      </c>
      <c r="E93" s="205" t="s">
        <v>1098</v>
      </c>
      <c r="F93" s="206" t="s">
        <v>1099</v>
      </c>
      <c r="G93" s="207" t="s">
        <v>150</v>
      </c>
      <c r="H93" s="208">
        <v>5.7999999999999998</v>
      </c>
      <c r="I93" s="209"/>
      <c r="J93" s="210">
        <f>ROUND(I93*H93,2)</f>
        <v>0</v>
      </c>
      <c r="K93" s="206" t="s">
        <v>151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0.29499999999999998</v>
      </c>
      <c r="T93" s="214">
        <f>S93*H93</f>
        <v>1.7109999999999999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1100</v>
      </c>
    </row>
    <row r="94" s="1" customFormat="1" ht="22.5" customHeight="1">
      <c r="B94" s="36"/>
      <c r="C94" s="204" t="s">
        <v>508</v>
      </c>
      <c r="D94" s="204" t="s">
        <v>134</v>
      </c>
      <c r="E94" s="205" t="s">
        <v>1101</v>
      </c>
      <c r="F94" s="206" t="s">
        <v>1102</v>
      </c>
      <c r="G94" s="207" t="s">
        <v>150</v>
      </c>
      <c r="H94" s="208">
        <v>22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39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0.17000000000000001</v>
      </c>
      <c r="T94" s="214">
        <f>S94*H94</f>
        <v>3.7400000000000002</v>
      </c>
      <c r="AR94" s="15" t="s">
        <v>138</v>
      </c>
      <c r="AT94" s="15" t="s">
        <v>134</v>
      </c>
      <c r="AU94" s="15" t="s">
        <v>78</v>
      </c>
      <c r="AY94" s="15" t="s">
        <v>131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76</v>
      </c>
      <c r="BK94" s="215">
        <f>ROUND(I94*H94,2)</f>
        <v>0</v>
      </c>
      <c r="BL94" s="15" t="s">
        <v>138</v>
      </c>
      <c r="BM94" s="15" t="s">
        <v>1103</v>
      </c>
    </row>
    <row r="95" s="11" customFormat="1">
      <c r="B95" s="216"/>
      <c r="C95" s="217"/>
      <c r="D95" s="218" t="s">
        <v>140</v>
      </c>
      <c r="E95" s="219" t="s">
        <v>1</v>
      </c>
      <c r="F95" s="220" t="s">
        <v>1104</v>
      </c>
      <c r="G95" s="217"/>
      <c r="H95" s="221">
        <v>22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140</v>
      </c>
      <c r="AU95" s="227" t="s">
        <v>78</v>
      </c>
      <c r="AV95" s="11" t="s">
        <v>78</v>
      </c>
      <c r="AW95" s="11" t="s">
        <v>31</v>
      </c>
      <c r="AX95" s="11" t="s">
        <v>76</v>
      </c>
      <c r="AY95" s="227" t="s">
        <v>131</v>
      </c>
    </row>
    <row r="96" s="1" customFormat="1" ht="22.5" customHeight="1">
      <c r="B96" s="36"/>
      <c r="C96" s="204" t="s">
        <v>464</v>
      </c>
      <c r="D96" s="204" t="s">
        <v>134</v>
      </c>
      <c r="E96" s="205" t="s">
        <v>162</v>
      </c>
      <c r="F96" s="206" t="s">
        <v>163</v>
      </c>
      <c r="G96" s="207" t="s">
        <v>150</v>
      </c>
      <c r="H96" s="208">
        <v>44.07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39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0.28999999999999998</v>
      </c>
      <c r="T96" s="214">
        <f>S96*H96</f>
        <v>12.780299999999999</v>
      </c>
      <c r="AR96" s="15" t="s">
        <v>138</v>
      </c>
      <c r="AT96" s="15" t="s">
        <v>134</v>
      </c>
      <c r="AU96" s="15" t="s">
        <v>78</v>
      </c>
      <c r="AY96" s="15" t="s">
        <v>131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76</v>
      </c>
      <c r="BK96" s="215">
        <f>ROUND(I96*H96,2)</f>
        <v>0</v>
      </c>
      <c r="BL96" s="15" t="s">
        <v>138</v>
      </c>
      <c r="BM96" s="15" t="s">
        <v>1105</v>
      </c>
    </row>
    <row r="97" s="11" customFormat="1">
      <c r="B97" s="216"/>
      <c r="C97" s="217"/>
      <c r="D97" s="218" t="s">
        <v>140</v>
      </c>
      <c r="E97" s="219" t="s">
        <v>1</v>
      </c>
      <c r="F97" s="220" t="s">
        <v>1106</v>
      </c>
      <c r="G97" s="217"/>
      <c r="H97" s="221">
        <v>44.07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78</v>
      </c>
      <c r="AV97" s="11" t="s">
        <v>78</v>
      </c>
      <c r="AW97" s="11" t="s">
        <v>31</v>
      </c>
      <c r="AX97" s="11" t="s">
        <v>76</v>
      </c>
      <c r="AY97" s="227" t="s">
        <v>131</v>
      </c>
    </row>
    <row r="98" s="1" customFormat="1" ht="22.5" customHeight="1">
      <c r="B98" s="36"/>
      <c r="C98" s="204" t="s">
        <v>990</v>
      </c>
      <c r="D98" s="204" t="s">
        <v>134</v>
      </c>
      <c r="E98" s="205" t="s">
        <v>919</v>
      </c>
      <c r="F98" s="206" t="s">
        <v>920</v>
      </c>
      <c r="G98" s="207" t="s">
        <v>150</v>
      </c>
      <c r="H98" s="208">
        <v>7.5999999999999996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39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0.32500000000000001</v>
      </c>
      <c r="T98" s="214">
        <f>S98*H98</f>
        <v>2.4699999999999998</v>
      </c>
      <c r="AR98" s="15" t="s">
        <v>138</v>
      </c>
      <c r="AT98" s="15" t="s">
        <v>134</v>
      </c>
      <c r="AU98" s="15" t="s">
        <v>78</v>
      </c>
      <c r="AY98" s="15" t="s">
        <v>131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76</v>
      </c>
      <c r="BK98" s="215">
        <f>ROUND(I98*H98,2)</f>
        <v>0</v>
      </c>
      <c r="BL98" s="15" t="s">
        <v>138</v>
      </c>
      <c r="BM98" s="15" t="s">
        <v>1107</v>
      </c>
    </row>
    <row r="99" s="1" customFormat="1" ht="22.5" customHeight="1">
      <c r="B99" s="36"/>
      <c r="C99" s="204" t="s">
        <v>452</v>
      </c>
      <c r="D99" s="204" t="s">
        <v>134</v>
      </c>
      <c r="E99" s="205" t="s">
        <v>1108</v>
      </c>
      <c r="F99" s="206" t="s">
        <v>1109</v>
      </c>
      <c r="G99" s="207" t="s">
        <v>150</v>
      </c>
      <c r="H99" s="208">
        <v>6.9699999999999998</v>
      </c>
      <c r="I99" s="209"/>
      <c r="J99" s="210">
        <f>ROUND(I99*H99,2)</f>
        <v>0</v>
      </c>
      <c r="K99" s="206" t="s">
        <v>151</v>
      </c>
      <c r="L99" s="41"/>
      <c r="M99" s="211" t="s">
        <v>1</v>
      </c>
      <c r="N99" s="212" t="s">
        <v>39</v>
      </c>
      <c r="O99" s="77"/>
      <c r="P99" s="213">
        <f>O99*H99</f>
        <v>0</v>
      </c>
      <c r="Q99" s="213">
        <v>0</v>
      </c>
      <c r="R99" s="213">
        <f>Q99*H99</f>
        <v>0</v>
      </c>
      <c r="S99" s="213">
        <v>0.098000000000000004</v>
      </c>
      <c r="T99" s="214">
        <f>S99*H99</f>
        <v>0.68306</v>
      </c>
      <c r="AR99" s="15" t="s">
        <v>138</v>
      </c>
      <c r="AT99" s="15" t="s">
        <v>134</v>
      </c>
      <c r="AU99" s="15" t="s">
        <v>78</v>
      </c>
      <c r="AY99" s="15" t="s">
        <v>131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76</v>
      </c>
      <c r="BK99" s="215">
        <f>ROUND(I99*H99,2)</f>
        <v>0</v>
      </c>
      <c r="BL99" s="15" t="s">
        <v>138</v>
      </c>
      <c r="BM99" s="15" t="s">
        <v>1110</v>
      </c>
    </row>
    <row r="100" s="11" customFormat="1">
      <c r="B100" s="216"/>
      <c r="C100" s="217"/>
      <c r="D100" s="218" t="s">
        <v>140</v>
      </c>
      <c r="E100" s="219" t="s">
        <v>1</v>
      </c>
      <c r="F100" s="220" t="s">
        <v>1111</v>
      </c>
      <c r="G100" s="217"/>
      <c r="H100" s="221">
        <v>6.9699999999999998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1" t="s">
        <v>78</v>
      </c>
      <c r="AW100" s="11" t="s">
        <v>31</v>
      </c>
      <c r="AX100" s="11" t="s">
        <v>76</v>
      </c>
      <c r="AY100" s="227" t="s">
        <v>131</v>
      </c>
    </row>
    <row r="101" s="1" customFormat="1" ht="22.5" customHeight="1">
      <c r="B101" s="36"/>
      <c r="C101" s="204" t="s">
        <v>918</v>
      </c>
      <c r="D101" s="204" t="s">
        <v>134</v>
      </c>
      <c r="E101" s="205" t="s">
        <v>167</v>
      </c>
      <c r="F101" s="206" t="s">
        <v>168</v>
      </c>
      <c r="G101" s="207" t="s">
        <v>150</v>
      </c>
      <c r="H101" s="208">
        <v>52.600000000000001</v>
      </c>
      <c r="I101" s="209"/>
      <c r="J101" s="210">
        <f>ROUND(I101*H101,2)</f>
        <v>0</v>
      </c>
      <c r="K101" s="206" t="s">
        <v>151</v>
      </c>
      <c r="L101" s="41"/>
      <c r="M101" s="211" t="s">
        <v>1</v>
      </c>
      <c r="N101" s="212" t="s">
        <v>39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0.22</v>
      </c>
      <c r="T101" s="214">
        <f>S101*H101</f>
        <v>11.572000000000001</v>
      </c>
      <c r="AR101" s="15" t="s">
        <v>138</v>
      </c>
      <c r="AT101" s="15" t="s">
        <v>134</v>
      </c>
      <c r="AU101" s="15" t="s">
        <v>78</v>
      </c>
      <c r="AY101" s="15" t="s">
        <v>131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76</v>
      </c>
      <c r="BK101" s="215">
        <f>ROUND(I101*H101,2)</f>
        <v>0</v>
      </c>
      <c r="BL101" s="15" t="s">
        <v>138</v>
      </c>
      <c r="BM101" s="15" t="s">
        <v>1112</v>
      </c>
    </row>
    <row r="102" s="11" customFormat="1">
      <c r="B102" s="216"/>
      <c r="C102" s="217"/>
      <c r="D102" s="218" t="s">
        <v>140</v>
      </c>
      <c r="E102" s="219" t="s">
        <v>1</v>
      </c>
      <c r="F102" s="220" t="s">
        <v>1113</v>
      </c>
      <c r="G102" s="217"/>
      <c r="H102" s="221">
        <v>52.600000000000001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1" t="s">
        <v>78</v>
      </c>
      <c r="AW102" s="11" t="s">
        <v>31</v>
      </c>
      <c r="AX102" s="11" t="s">
        <v>76</v>
      </c>
      <c r="AY102" s="227" t="s">
        <v>131</v>
      </c>
    </row>
    <row r="103" s="1" customFormat="1" ht="22.5" customHeight="1">
      <c r="B103" s="36"/>
      <c r="C103" s="204" t="s">
        <v>187</v>
      </c>
      <c r="D103" s="204" t="s">
        <v>134</v>
      </c>
      <c r="E103" s="205" t="s">
        <v>172</v>
      </c>
      <c r="F103" s="206" t="s">
        <v>173</v>
      </c>
      <c r="G103" s="207" t="s">
        <v>150</v>
      </c>
      <c r="H103" s="208">
        <v>38.25</v>
      </c>
      <c r="I103" s="209"/>
      <c r="J103" s="210">
        <f>ROUND(I103*H103,2)</f>
        <v>0</v>
      </c>
      <c r="K103" s="206" t="s">
        <v>174</v>
      </c>
      <c r="L103" s="41"/>
      <c r="M103" s="211" t="s">
        <v>1</v>
      </c>
      <c r="N103" s="212" t="s">
        <v>39</v>
      </c>
      <c r="O103" s="77"/>
      <c r="P103" s="213">
        <f>O103*H103</f>
        <v>0</v>
      </c>
      <c r="Q103" s="213">
        <v>3.0000000000000001E-05</v>
      </c>
      <c r="R103" s="213">
        <f>Q103*H103</f>
        <v>0.0011475000000000001</v>
      </c>
      <c r="S103" s="213">
        <v>0.10299999999999999</v>
      </c>
      <c r="T103" s="214">
        <f>S103*H103</f>
        <v>3.9397499999999996</v>
      </c>
      <c r="AR103" s="15" t="s">
        <v>138</v>
      </c>
      <c r="AT103" s="15" t="s">
        <v>134</v>
      </c>
      <c r="AU103" s="15" t="s">
        <v>78</v>
      </c>
      <c r="AY103" s="15" t="s">
        <v>131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76</v>
      </c>
      <c r="BK103" s="215">
        <f>ROUND(I103*H103,2)</f>
        <v>0</v>
      </c>
      <c r="BL103" s="15" t="s">
        <v>138</v>
      </c>
      <c r="BM103" s="15" t="s">
        <v>175</v>
      </c>
    </row>
    <row r="104" s="11" customFormat="1">
      <c r="B104" s="216"/>
      <c r="C104" s="217"/>
      <c r="D104" s="218" t="s">
        <v>140</v>
      </c>
      <c r="E104" s="219" t="s">
        <v>1</v>
      </c>
      <c r="F104" s="220" t="s">
        <v>1114</v>
      </c>
      <c r="G104" s="217"/>
      <c r="H104" s="221">
        <v>38.25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140</v>
      </c>
      <c r="AU104" s="227" t="s">
        <v>78</v>
      </c>
      <c r="AV104" s="11" t="s">
        <v>78</v>
      </c>
      <c r="AW104" s="11" t="s">
        <v>31</v>
      </c>
      <c r="AX104" s="11" t="s">
        <v>76</v>
      </c>
      <c r="AY104" s="227" t="s">
        <v>131</v>
      </c>
    </row>
    <row r="105" s="1" customFormat="1" ht="22.5" customHeight="1">
      <c r="B105" s="36"/>
      <c r="C105" s="204" t="s">
        <v>359</v>
      </c>
      <c r="D105" s="204" t="s">
        <v>134</v>
      </c>
      <c r="E105" s="205" t="s">
        <v>926</v>
      </c>
      <c r="F105" s="206" t="s">
        <v>1115</v>
      </c>
      <c r="G105" s="207" t="s">
        <v>137</v>
      </c>
      <c r="H105" s="208">
        <v>3.2000000000000002</v>
      </c>
      <c r="I105" s="209"/>
      <c r="J105" s="210">
        <f>ROUND(I105*H105,2)</f>
        <v>0</v>
      </c>
      <c r="K105" s="206" t="s">
        <v>237</v>
      </c>
      <c r="L105" s="41"/>
      <c r="M105" s="211" t="s">
        <v>1</v>
      </c>
      <c r="N105" s="212" t="s">
        <v>39</v>
      </c>
      <c r="O105" s="77"/>
      <c r="P105" s="213">
        <f>O105*H105</f>
        <v>0</v>
      </c>
      <c r="Q105" s="213">
        <v>0</v>
      </c>
      <c r="R105" s="213">
        <f>Q105*H105</f>
        <v>0</v>
      </c>
      <c r="S105" s="213">
        <v>0.28999999999999998</v>
      </c>
      <c r="T105" s="214">
        <f>S105*H105</f>
        <v>0.92799999999999994</v>
      </c>
      <c r="AR105" s="15" t="s">
        <v>138</v>
      </c>
      <c r="AT105" s="15" t="s">
        <v>134</v>
      </c>
      <c r="AU105" s="15" t="s">
        <v>78</v>
      </c>
      <c r="AY105" s="15" t="s">
        <v>131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76</v>
      </c>
      <c r="BK105" s="215">
        <f>ROUND(I105*H105,2)</f>
        <v>0</v>
      </c>
      <c r="BL105" s="15" t="s">
        <v>138</v>
      </c>
      <c r="BM105" s="15" t="s">
        <v>1116</v>
      </c>
    </row>
    <row r="106" s="1" customFormat="1" ht="22.5" customHeight="1">
      <c r="B106" s="36"/>
      <c r="C106" s="204" t="s">
        <v>922</v>
      </c>
      <c r="D106" s="204" t="s">
        <v>134</v>
      </c>
      <c r="E106" s="205" t="s">
        <v>178</v>
      </c>
      <c r="F106" s="206" t="s">
        <v>179</v>
      </c>
      <c r="G106" s="207" t="s">
        <v>137</v>
      </c>
      <c r="H106" s="208">
        <v>59.600000000000001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0.20499999999999999</v>
      </c>
      <c r="T106" s="214">
        <f>S106*H106</f>
        <v>12.218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1117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1118</v>
      </c>
      <c r="G107" s="217"/>
      <c r="H107" s="221">
        <v>59.600000000000001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468</v>
      </c>
      <c r="D108" s="204" t="s">
        <v>134</v>
      </c>
      <c r="E108" s="205" t="s">
        <v>183</v>
      </c>
      <c r="F108" s="206" t="s">
        <v>1119</v>
      </c>
      <c r="G108" s="207" t="s">
        <v>137</v>
      </c>
      <c r="H108" s="208">
        <v>6.2999999999999998</v>
      </c>
      <c r="I108" s="209"/>
      <c r="J108" s="210">
        <f>ROUND(I108*H108,2)</f>
        <v>0</v>
      </c>
      <c r="K108" s="206" t="s">
        <v>151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0.040000000000000001</v>
      </c>
      <c r="T108" s="214">
        <f>S108*H108</f>
        <v>0.252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1120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1121</v>
      </c>
      <c r="G109" s="217"/>
      <c r="H109" s="221">
        <v>6.2999999999999998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22.5" customHeight="1">
      <c r="B110" s="36"/>
      <c r="C110" s="204" t="s">
        <v>225</v>
      </c>
      <c r="D110" s="204" t="s">
        <v>134</v>
      </c>
      <c r="E110" s="205" t="s">
        <v>188</v>
      </c>
      <c r="F110" s="206" t="s">
        <v>189</v>
      </c>
      <c r="G110" s="207" t="s">
        <v>190</v>
      </c>
      <c r="H110" s="208">
        <v>13.92</v>
      </c>
      <c r="I110" s="209"/>
      <c r="J110" s="210">
        <f>ROUND(I110*H110,2)</f>
        <v>0</v>
      </c>
      <c r="K110" s="206" t="s">
        <v>174</v>
      </c>
      <c r="L110" s="41"/>
      <c r="M110" s="211" t="s">
        <v>1</v>
      </c>
      <c r="N110" s="212" t="s">
        <v>39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138</v>
      </c>
      <c r="AT110" s="15" t="s">
        <v>134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191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1122</v>
      </c>
      <c r="G111" s="217"/>
      <c r="H111" s="221">
        <v>13.92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31</v>
      </c>
      <c r="AX111" s="11" t="s">
        <v>76</v>
      </c>
      <c r="AY111" s="227" t="s">
        <v>131</v>
      </c>
    </row>
    <row r="112" s="1" customFormat="1" ht="22.5" customHeight="1">
      <c r="B112" s="36"/>
      <c r="C112" s="204" t="s">
        <v>133</v>
      </c>
      <c r="D112" s="204" t="s">
        <v>134</v>
      </c>
      <c r="E112" s="205" t="s">
        <v>1123</v>
      </c>
      <c r="F112" s="206" t="s">
        <v>1124</v>
      </c>
      <c r="G112" s="207" t="s">
        <v>190</v>
      </c>
      <c r="H112" s="208">
        <v>20.370000000000001</v>
      </c>
      <c r="I112" s="209"/>
      <c r="J112" s="210">
        <f>ROUND(I112*H112,2)</f>
        <v>0</v>
      </c>
      <c r="K112" s="206" t="s">
        <v>237</v>
      </c>
      <c r="L112" s="41"/>
      <c r="M112" s="211" t="s">
        <v>1</v>
      </c>
      <c r="N112" s="212" t="s">
        <v>39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138</v>
      </c>
      <c r="AT112" s="15" t="s">
        <v>134</v>
      </c>
      <c r="AU112" s="15" t="s">
        <v>78</v>
      </c>
      <c r="AY112" s="15" t="s">
        <v>131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76</v>
      </c>
      <c r="BK112" s="215">
        <f>ROUND(I112*H112,2)</f>
        <v>0</v>
      </c>
      <c r="BL112" s="15" t="s">
        <v>138</v>
      </c>
      <c r="BM112" s="15" t="s">
        <v>1125</v>
      </c>
    </row>
    <row r="113" s="11" customFormat="1">
      <c r="B113" s="216"/>
      <c r="C113" s="217"/>
      <c r="D113" s="218" t="s">
        <v>140</v>
      </c>
      <c r="E113" s="219" t="s">
        <v>1</v>
      </c>
      <c r="F113" s="220" t="s">
        <v>1126</v>
      </c>
      <c r="G113" s="217"/>
      <c r="H113" s="221">
        <v>20.370000000000001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1" t="s">
        <v>78</v>
      </c>
      <c r="AW113" s="11" t="s">
        <v>31</v>
      </c>
      <c r="AX113" s="11" t="s">
        <v>76</v>
      </c>
      <c r="AY113" s="227" t="s">
        <v>131</v>
      </c>
    </row>
    <row r="114" s="1" customFormat="1" ht="22.5" customHeight="1">
      <c r="B114" s="36"/>
      <c r="C114" s="204" t="s">
        <v>265</v>
      </c>
      <c r="D114" s="204" t="s">
        <v>134</v>
      </c>
      <c r="E114" s="205" t="s">
        <v>212</v>
      </c>
      <c r="F114" s="206" t="s">
        <v>935</v>
      </c>
      <c r="G114" s="207" t="s">
        <v>190</v>
      </c>
      <c r="H114" s="208">
        <v>1.95</v>
      </c>
      <c r="I114" s="209"/>
      <c r="J114" s="210">
        <f>ROUND(I114*H114,2)</f>
        <v>0</v>
      </c>
      <c r="K114" s="206" t="s">
        <v>174</v>
      </c>
      <c r="L114" s="41"/>
      <c r="M114" s="211" t="s">
        <v>1</v>
      </c>
      <c r="N114" s="212" t="s">
        <v>39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138</v>
      </c>
      <c r="AT114" s="15" t="s">
        <v>134</v>
      </c>
      <c r="AU114" s="15" t="s">
        <v>78</v>
      </c>
      <c r="AY114" s="15" t="s">
        <v>131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76</v>
      </c>
      <c r="BK114" s="215">
        <f>ROUND(I114*H114,2)</f>
        <v>0</v>
      </c>
      <c r="BL114" s="15" t="s">
        <v>138</v>
      </c>
      <c r="BM114" s="15" t="s">
        <v>1127</v>
      </c>
    </row>
    <row r="115" s="11" customFormat="1">
      <c r="B115" s="216"/>
      <c r="C115" s="217"/>
      <c r="D115" s="218" t="s">
        <v>140</v>
      </c>
      <c r="E115" s="219" t="s">
        <v>1</v>
      </c>
      <c r="F115" s="220" t="s">
        <v>1128</v>
      </c>
      <c r="G115" s="217"/>
      <c r="H115" s="221">
        <v>1.95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1" t="s">
        <v>78</v>
      </c>
      <c r="AW115" s="11" t="s">
        <v>31</v>
      </c>
      <c r="AX115" s="11" t="s">
        <v>76</v>
      </c>
      <c r="AY115" s="227" t="s">
        <v>131</v>
      </c>
    </row>
    <row r="116" s="1" customFormat="1" ht="16.5" customHeight="1">
      <c r="B116" s="36"/>
      <c r="C116" s="228" t="s">
        <v>8</v>
      </c>
      <c r="D116" s="228" t="s">
        <v>193</v>
      </c>
      <c r="E116" s="229" t="s">
        <v>787</v>
      </c>
      <c r="F116" s="230" t="s">
        <v>788</v>
      </c>
      <c r="G116" s="231" t="s">
        <v>196</v>
      </c>
      <c r="H116" s="232">
        <v>13</v>
      </c>
      <c r="I116" s="233"/>
      <c r="J116" s="234">
        <f>ROUND(I116*H116,2)</f>
        <v>0</v>
      </c>
      <c r="K116" s="230" t="s">
        <v>174</v>
      </c>
      <c r="L116" s="235"/>
      <c r="M116" s="236" t="s">
        <v>1</v>
      </c>
      <c r="N116" s="237" t="s">
        <v>39</v>
      </c>
      <c r="O116" s="77"/>
      <c r="P116" s="213">
        <f>O116*H116</f>
        <v>0</v>
      </c>
      <c r="Q116" s="213">
        <v>0.032000000000000001</v>
      </c>
      <c r="R116" s="213">
        <f>Q116*H116</f>
        <v>0.41600000000000004</v>
      </c>
      <c r="S116" s="213">
        <v>0</v>
      </c>
      <c r="T116" s="214">
        <f>S116*H116</f>
        <v>0</v>
      </c>
      <c r="AR116" s="15" t="s">
        <v>187</v>
      </c>
      <c r="AT116" s="15" t="s">
        <v>193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138</v>
      </c>
      <c r="BM116" s="15" t="s">
        <v>789</v>
      </c>
    </row>
    <row r="117" s="1" customFormat="1" ht="16.5" customHeight="1">
      <c r="B117" s="36"/>
      <c r="C117" s="228" t="s">
        <v>286</v>
      </c>
      <c r="D117" s="228" t="s">
        <v>193</v>
      </c>
      <c r="E117" s="229" t="s">
        <v>790</v>
      </c>
      <c r="F117" s="230" t="s">
        <v>791</v>
      </c>
      <c r="G117" s="231" t="s">
        <v>196</v>
      </c>
      <c r="H117" s="232">
        <v>26</v>
      </c>
      <c r="I117" s="233"/>
      <c r="J117" s="234">
        <f>ROUND(I117*H117,2)</f>
        <v>0</v>
      </c>
      <c r="K117" s="230" t="s">
        <v>174</v>
      </c>
      <c r="L117" s="235"/>
      <c r="M117" s="236" t="s">
        <v>1</v>
      </c>
      <c r="N117" s="237" t="s">
        <v>39</v>
      </c>
      <c r="O117" s="77"/>
      <c r="P117" s="213">
        <f>O117*H117</f>
        <v>0</v>
      </c>
      <c r="Q117" s="213">
        <v>0.0060000000000000001</v>
      </c>
      <c r="R117" s="213">
        <f>Q117*H117</f>
        <v>0.156</v>
      </c>
      <c r="S117" s="213">
        <v>0</v>
      </c>
      <c r="T117" s="214">
        <f>S117*H117</f>
        <v>0</v>
      </c>
      <c r="AR117" s="15" t="s">
        <v>187</v>
      </c>
      <c r="AT117" s="15" t="s">
        <v>193</v>
      </c>
      <c r="AU117" s="15" t="s">
        <v>78</v>
      </c>
      <c r="AY117" s="15" t="s">
        <v>131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76</v>
      </c>
      <c r="BK117" s="215">
        <f>ROUND(I117*H117,2)</f>
        <v>0</v>
      </c>
      <c r="BL117" s="15" t="s">
        <v>138</v>
      </c>
      <c r="BM117" s="15" t="s">
        <v>792</v>
      </c>
    </row>
    <row r="118" s="11" customFormat="1">
      <c r="B118" s="216"/>
      <c r="C118" s="217"/>
      <c r="D118" s="218" t="s">
        <v>140</v>
      </c>
      <c r="E118" s="219" t="s">
        <v>1</v>
      </c>
      <c r="F118" s="220" t="s">
        <v>1129</v>
      </c>
      <c r="G118" s="217"/>
      <c r="H118" s="221">
        <v>26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140</v>
      </c>
      <c r="AU118" s="227" t="s">
        <v>78</v>
      </c>
      <c r="AV118" s="11" t="s">
        <v>78</v>
      </c>
      <c r="AW118" s="11" t="s">
        <v>31</v>
      </c>
      <c r="AX118" s="11" t="s">
        <v>76</v>
      </c>
      <c r="AY118" s="227" t="s">
        <v>131</v>
      </c>
    </row>
    <row r="119" s="1" customFormat="1" ht="22.5" customHeight="1">
      <c r="B119" s="36"/>
      <c r="C119" s="204" t="s">
        <v>295</v>
      </c>
      <c r="D119" s="204" t="s">
        <v>134</v>
      </c>
      <c r="E119" s="205" t="s">
        <v>226</v>
      </c>
      <c r="F119" s="206" t="s">
        <v>227</v>
      </c>
      <c r="G119" s="207" t="s">
        <v>190</v>
      </c>
      <c r="H119" s="208">
        <v>14.1</v>
      </c>
      <c r="I119" s="209"/>
      <c r="J119" s="210">
        <f>ROUND(I119*H119,2)</f>
        <v>0</v>
      </c>
      <c r="K119" s="206" t="s">
        <v>174</v>
      </c>
      <c r="L119" s="41"/>
      <c r="M119" s="211" t="s">
        <v>1</v>
      </c>
      <c r="N119" s="212" t="s">
        <v>39</v>
      </c>
      <c r="O119" s="7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15" t="s">
        <v>138</v>
      </c>
      <c r="AT119" s="15" t="s">
        <v>134</v>
      </c>
      <c r="AU119" s="15" t="s">
        <v>78</v>
      </c>
      <c r="AY119" s="15" t="s">
        <v>131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76</v>
      </c>
      <c r="BK119" s="215">
        <f>ROUND(I119*H119,2)</f>
        <v>0</v>
      </c>
      <c r="BL119" s="15" t="s">
        <v>138</v>
      </c>
      <c r="BM119" s="15" t="s">
        <v>228</v>
      </c>
    </row>
    <row r="120" s="11" customFormat="1">
      <c r="B120" s="216"/>
      <c r="C120" s="217"/>
      <c r="D120" s="218" t="s">
        <v>140</v>
      </c>
      <c r="E120" s="219" t="s">
        <v>1</v>
      </c>
      <c r="F120" s="220" t="s">
        <v>1130</v>
      </c>
      <c r="G120" s="217"/>
      <c r="H120" s="221">
        <v>14.1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78</v>
      </c>
      <c r="AV120" s="11" t="s">
        <v>78</v>
      </c>
      <c r="AW120" s="11" t="s">
        <v>31</v>
      </c>
      <c r="AX120" s="11" t="s">
        <v>76</v>
      </c>
      <c r="AY120" s="227" t="s">
        <v>131</v>
      </c>
    </row>
    <row r="121" s="1" customFormat="1" ht="22.5" customHeight="1">
      <c r="B121" s="36"/>
      <c r="C121" s="204" t="s">
        <v>271</v>
      </c>
      <c r="D121" s="204" t="s">
        <v>134</v>
      </c>
      <c r="E121" s="205" t="s">
        <v>235</v>
      </c>
      <c r="F121" s="206" t="s">
        <v>236</v>
      </c>
      <c r="G121" s="207" t="s">
        <v>190</v>
      </c>
      <c r="H121" s="208">
        <v>21.670000000000002</v>
      </c>
      <c r="I121" s="209"/>
      <c r="J121" s="210">
        <f>ROUND(I121*H121,2)</f>
        <v>0</v>
      </c>
      <c r="K121" s="206" t="s">
        <v>237</v>
      </c>
      <c r="L121" s="41"/>
      <c r="M121" s="211" t="s">
        <v>1</v>
      </c>
      <c r="N121" s="212" t="s">
        <v>39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138</v>
      </c>
      <c r="AT121" s="15" t="s">
        <v>134</v>
      </c>
      <c r="AU121" s="15" t="s">
        <v>78</v>
      </c>
      <c r="AY121" s="15" t="s">
        <v>131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76</v>
      </c>
      <c r="BK121" s="215">
        <f>ROUND(I121*H121,2)</f>
        <v>0</v>
      </c>
      <c r="BL121" s="15" t="s">
        <v>138</v>
      </c>
      <c r="BM121" s="15" t="s">
        <v>1131</v>
      </c>
    </row>
    <row r="122" s="11" customFormat="1">
      <c r="B122" s="216"/>
      <c r="C122" s="217"/>
      <c r="D122" s="218" t="s">
        <v>140</v>
      </c>
      <c r="E122" s="219" t="s">
        <v>1</v>
      </c>
      <c r="F122" s="220" t="s">
        <v>1132</v>
      </c>
      <c r="G122" s="217"/>
      <c r="H122" s="221">
        <v>21.670000000000002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1" t="s">
        <v>78</v>
      </c>
      <c r="AW122" s="11" t="s">
        <v>31</v>
      </c>
      <c r="AX122" s="11" t="s">
        <v>76</v>
      </c>
      <c r="AY122" s="227" t="s">
        <v>131</v>
      </c>
    </row>
    <row r="123" s="1" customFormat="1" ht="22.5" customHeight="1">
      <c r="B123" s="36"/>
      <c r="C123" s="204" t="s">
        <v>276</v>
      </c>
      <c r="D123" s="204" t="s">
        <v>134</v>
      </c>
      <c r="E123" s="205" t="s">
        <v>241</v>
      </c>
      <c r="F123" s="206" t="s">
        <v>242</v>
      </c>
      <c r="G123" s="207" t="s">
        <v>190</v>
      </c>
      <c r="H123" s="208">
        <v>281.70999999999998</v>
      </c>
      <c r="I123" s="209"/>
      <c r="J123" s="210">
        <f>ROUND(I123*H123,2)</f>
        <v>0</v>
      </c>
      <c r="K123" s="206" t="s">
        <v>237</v>
      </c>
      <c r="L123" s="41"/>
      <c r="M123" s="211" t="s">
        <v>1</v>
      </c>
      <c r="N123" s="212" t="s">
        <v>39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5" t="s">
        <v>138</v>
      </c>
      <c r="AT123" s="15" t="s">
        <v>134</v>
      </c>
      <c r="AU123" s="15" t="s">
        <v>78</v>
      </c>
      <c r="AY123" s="15" t="s">
        <v>131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76</v>
      </c>
      <c r="BK123" s="215">
        <f>ROUND(I123*H123,2)</f>
        <v>0</v>
      </c>
      <c r="BL123" s="15" t="s">
        <v>138</v>
      </c>
      <c r="BM123" s="15" t="s">
        <v>1133</v>
      </c>
    </row>
    <row r="124" s="11" customFormat="1">
      <c r="B124" s="216"/>
      <c r="C124" s="217"/>
      <c r="D124" s="218" t="s">
        <v>140</v>
      </c>
      <c r="E124" s="219" t="s">
        <v>1</v>
      </c>
      <c r="F124" s="220" t="s">
        <v>1134</v>
      </c>
      <c r="G124" s="217"/>
      <c r="H124" s="221">
        <v>281.70999999999998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1" t="s">
        <v>78</v>
      </c>
      <c r="AW124" s="11" t="s">
        <v>31</v>
      </c>
      <c r="AX124" s="11" t="s">
        <v>76</v>
      </c>
      <c r="AY124" s="227" t="s">
        <v>131</v>
      </c>
    </row>
    <row r="125" s="1" customFormat="1" ht="16.5" customHeight="1">
      <c r="B125" s="36"/>
      <c r="C125" s="204" t="s">
        <v>322</v>
      </c>
      <c r="D125" s="204" t="s">
        <v>134</v>
      </c>
      <c r="E125" s="205" t="s">
        <v>256</v>
      </c>
      <c r="F125" s="206" t="s">
        <v>257</v>
      </c>
      <c r="G125" s="207" t="s">
        <v>190</v>
      </c>
      <c r="H125" s="208">
        <v>21.670000000000002</v>
      </c>
      <c r="I125" s="209"/>
      <c r="J125" s="210">
        <f>ROUND(I125*H125,2)</f>
        <v>0</v>
      </c>
      <c r="K125" s="206" t="s">
        <v>174</v>
      </c>
      <c r="L125" s="41"/>
      <c r="M125" s="211" t="s">
        <v>1</v>
      </c>
      <c r="N125" s="212" t="s">
        <v>39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138</v>
      </c>
      <c r="AT125" s="15" t="s">
        <v>134</v>
      </c>
      <c r="AU125" s="15" t="s">
        <v>78</v>
      </c>
      <c r="AY125" s="15" t="s">
        <v>131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76</v>
      </c>
      <c r="BK125" s="215">
        <f>ROUND(I125*H125,2)</f>
        <v>0</v>
      </c>
      <c r="BL125" s="15" t="s">
        <v>138</v>
      </c>
      <c r="BM125" s="15" t="s">
        <v>258</v>
      </c>
    </row>
    <row r="126" s="11" customFormat="1">
      <c r="B126" s="216"/>
      <c r="C126" s="217"/>
      <c r="D126" s="218" t="s">
        <v>140</v>
      </c>
      <c r="E126" s="219" t="s">
        <v>1</v>
      </c>
      <c r="F126" s="220" t="s">
        <v>1135</v>
      </c>
      <c r="G126" s="217"/>
      <c r="H126" s="221">
        <v>21.670000000000002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1" t="s">
        <v>78</v>
      </c>
      <c r="AW126" s="11" t="s">
        <v>31</v>
      </c>
      <c r="AX126" s="11" t="s">
        <v>76</v>
      </c>
      <c r="AY126" s="227" t="s">
        <v>131</v>
      </c>
    </row>
    <row r="127" s="1" customFormat="1" ht="16.5" customHeight="1">
      <c r="B127" s="36"/>
      <c r="C127" s="204" t="s">
        <v>346</v>
      </c>
      <c r="D127" s="204" t="s">
        <v>134</v>
      </c>
      <c r="E127" s="205" t="s">
        <v>260</v>
      </c>
      <c r="F127" s="206" t="s">
        <v>261</v>
      </c>
      <c r="G127" s="207" t="s">
        <v>262</v>
      </c>
      <c r="H127" s="208">
        <v>32.505000000000003</v>
      </c>
      <c r="I127" s="209"/>
      <c r="J127" s="210">
        <f>ROUND(I127*H127,2)</f>
        <v>0</v>
      </c>
      <c r="K127" s="206" t="s">
        <v>237</v>
      </c>
      <c r="L127" s="41"/>
      <c r="M127" s="211" t="s">
        <v>1</v>
      </c>
      <c r="N127" s="212" t="s">
        <v>39</v>
      </c>
      <c r="O127" s="7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5" t="s">
        <v>138</v>
      </c>
      <c r="AT127" s="15" t="s">
        <v>134</v>
      </c>
      <c r="AU127" s="15" t="s">
        <v>78</v>
      </c>
      <c r="AY127" s="15" t="s">
        <v>131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76</v>
      </c>
      <c r="BK127" s="215">
        <f>ROUND(I127*H127,2)</f>
        <v>0</v>
      </c>
      <c r="BL127" s="15" t="s">
        <v>138</v>
      </c>
      <c r="BM127" s="15" t="s">
        <v>1136</v>
      </c>
    </row>
    <row r="128" s="11" customFormat="1">
      <c r="B128" s="216"/>
      <c r="C128" s="217"/>
      <c r="D128" s="218" t="s">
        <v>140</v>
      </c>
      <c r="E128" s="219" t="s">
        <v>1</v>
      </c>
      <c r="F128" s="220" t="s">
        <v>1137</v>
      </c>
      <c r="G128" s="217"/>
      <c r="H128" s="221">
        <v>32.505000000000003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140</v>
      </c>
      <c r="AU128" s="227" t="s">
        <v>78</v>
      </c>
      <c r="AV128" s="11" t="s">
        <v>78</v>
      </c>
      <c r="AW128" s="11" t="s">
        <v>31</v>
      </c>
      <c r="AX128" s="11" t="s">
        <v>76</v>
      </c>
      <c r="AY128" s="227" t="s">
        <v>131</v>
      </c>
    </row>
    <row r="129" s="1" customFormat="1" ht="22.5" customHeight="1">
      <c r="B129" s="36"/>
      <c r="C129" s="204" t="s">
        <v>326</v>
      </c>
      <c r="D129" s="204" t="s">
        <v>134</v>
      </c>
      <c r="E129" s="205" t="s">
        <v>266</v>
      </c>
      <c r="F129" s="206" t="s">
        <v>267</v>
      </c>
      <c r="G129" s="207" t="s">
        <v>190</v>
      </c>
      <c r="H129" s="208">
        <v>0.65000000000000002</v>
      </c>
      <c r="I129" s="209"/>
      <c r="J129" s="210">
        <f>ROUND(I129*H129,2)</f>
        <v>0</v>
      </c>
      <c r="K129" s="206" t="s">
        <v>174</v>
      </c>
      <c r="L129" s="41"/>
      <c r="M129" s="211" t="s">
        <v>1</v>
      </c>
      <c r="N129" s="212" t="s">
        <v>39</v>
      </c>
      <c r="O129" s="7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5" t="s">
        <v>138</v>
      </c>
      <c r="AT129" s="15" t="s">
        <v>134</v>
      </c>
      <c r="AU129" s="15" t="s">
        <v>78</v>
      </c>
      <c r="AY129" s="15" t="s">
        <v>131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76</v>
      </c>
      <c r="BK129" s="215">
        <f>ROUND(I129*H129,2)</f>
        <v>0</v>
      </c>
      <c r="BL129" s="15" t="s">
        <v>138</v>
      </c>
      <c r="BM129" s="15" t="s">
        <v>268</v>
      </c>
    </row>
    <row r="130" s="11" customFormat="1">
      <c r="B130" s="216"/>
      <c r="C130" s="217"/>
      <c r="D130" s="218" t="s">
        <v>140</v>
      </c>
      <c r="E130" s="219" t="s">
        <v>1</v>
      </c>
      <c r="F130" s="220" t="s">
        <v>1138</v>
      </c>
      <c r="G130" s="217"/>
      <c r="H130" s="221">
        <v>0.65000000000000002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78</v>
      </c>
      <c r="AV130" s="11" t="s">
        <v>78</v>
      </c>
      <c r="AW130" s="11" t="s">
        <v>31</v>
      </c>
      <c r="AX130" s="11" t="s">
        <v>76</v>
      </c>
      <c r="AY130" s="227" t="s">
        <v>131</v>
      </c>
    </row>
    <row r="131" s="1" customFormat="1" ht="16.5" customHeight="1">
      <c r="B131" s="36"/>
      <c r="C131" s="204" t="s">
        <v>355</v>
      </c>
      <c r="D131" s="204" t="s">
        <v>134</v>
      </c>
      <c r="E131" s="205" t="s">
        <v>287</v>
      </c>
      <c r="F131" s="206" t="s">
        <v>288</v>
      </c>
      <c r="G131" s="207" t="s">
        <v>150</v>
      </c>
      <c r="H131" s="208">
        <v>1.8</v>
      </c>
      <c r="I131" s="209"/>
      <c r="J131" s="210">
        <f>ROUND(I131*H131,2)</f>
        <v>0</v>
      </c>
      <c r="K131" s="206" t="s">
        <v>174</v>
      </c>
      <c r="L131" s="41"/>
      <c r="M131" s="211" t="s">
        <v>1</v>
      </c>
      <c r="N131" s="212" t="s">
        <v>39</v>
      </c>
      <c r="O131" s="7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5" t="s">
        <v>138</v>
      </c>
      <c r="AT131" s="15" t="s">
        <v>134</v>
      </c>
      <c r="AU131" s="15" t="s">
        <v>78</v>
      </c>
      <c r="AY131" s="15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76</v>
      </c>
      <c r="BK131" s="215">
        <f>ROUND(I131*H131,2)</f>
        <v>0</v>
      </c>
      <c r="BL131" s="15" t="s">
        <v>138</v>
      </c>
      <c r="BM131" s="15" t="s">
        <v>1139</v>
      </c>
    </row>
    <row r="132" s="11" customFormat="1">
      <c r="B132" s="216"/>
      <c r="C132" s="217"/>
      <c r="D132" s="218" t="s">
        <v>140</v>
      </c>
      <c r="E132" s="219" t="s">
        <v>1</v>
      </c>
      <c r="F132" s="220" t="s">
        <v>1140</v>
      </c>
      <c r="G132" s="217"/>
      <c r="H132" s="221">
        <v>1.8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1" t="s">
        <v>78</v>
      </c>
      <c r="AW132" s="11" t="s">
        <v>31</v>
      </c>
      <c r="AX132" s="11" t="s">
        <v>76</v>
      </c>
      <c r="AY132" s="227" t="s">
        <v>131</v>
      </c>
    </row>
    <row r="133" s="1" customFormat="1" ht="22.5" customHeight="1">
      <c r="B133" s="36"/>
      <c r="C133" s="204" t="s">
        <v>363</v>
      </c>
      <c r="D133" s="204" t="s">
        <v>134</v>
      </c>
      <c r="E133" s="205" t="s">
        <v>292</v>
      </c>
      <c r="F133" s="206" t="s">
        <v>293</v>
      </c>
      <c r="G133" s="207" t="s">
        <v>150</v>
      </c>
      <c r="H133" s="208">
        <v>1.8</v>
      </c>
      <c r="I133" s="209"/>
      <c r="J133" s="210">
        <f>ROUND(I133*H133,2)</f>
        <v>0</v>
      </c>
      <c r="K133" s="206" t="s">
        <v>174</v>
      </c>
      <c r="L133" s="41"/>
      <c r="M133" s="211" t="s">
        <v>1</v>
      </c>
      <c r="N133" s="212" t="s">
        <v>39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138</v>
      </c>
      <c r="AT133" s="15" t="s">
        <v>134</v>
      </c>
      <c r="AU133" s="15" t="s">
        <v>78</v>
      </c>
      <c r="AY133" s="15" t="s">
        <v>131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76</v>
      </c>
      <c r="BK133" s="215">
        <f>ROUND(I133*H133,2)</f>
        <v>0</v>
      </c>
      <c r="BL133" s="15" t="s">
        <v>138</v>
      </c>
      <c r="BM133" s="15" t="s">
        <v>294</v>
      </c>
    </row>
    <row r="134" s="1" customFormat="1" ht="16.5" customHeight="1">
      <c r="B134" s="36"/>
      <c r="C134" s="228" t="s">
        <v>960</v>
      </c>
      <c r="D134" s="228" t="s">
        <v>193</v>
      </c>
      <c r="E134" s="229" t="s">
        <v>296</v>
      </c>
      <c r="F134" s="230" t="s">
        <v>297</v>
      </c>
      <c r="G134" s="231" t="s">
        <v>298</v>
      </c>
      <c r="H134" s="232">
        <v>0.053999999999999999</v>
      </c>
      <c r="I134" s="233"/>
      <c r="J134" s="234">
        <f>ROUND(I134*H134,2)</f>
        <v>0</v>
      </c>
      <c r="K134" s="230" t="s">
        <v>174</v>
      </c>
      <c r="L134" s="235"/>
      <c r="M134" s="236" t="s">
        <v>1</v>
      </c>
      <c r="N134" s="237" t="s">
        <v>39</v>
      </c>
      <c r="O134" s="77"/>
      <c r="P134" s="213">
        <f>O134*H134</f>
        <v>0</v>
      </c>
      <c r="Q134" s="213">
        <v>0.001</v>
      </c>
      <c r="R134" s="213">
        <f>Q134*H134</f>
        <v>5.3999999999999998E-05</v>
      </c>
      <c r="S134" s="213">
        <v>0</v>
      </c>
      <c r="T134" s="214">
        <f>S134*H134</f>
        <v>0</v>
      </c>
      <c r="AR134" s="15" t="s">
        <v>187</v>
      </c>
      <c r="AT134" s="15" t="s">
        <v>193</v>
      </c>
      <c r="AU134" s="15" t="s">
        <v>78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76</v>
      </c>
      <c r="BK134" s="215">
        <f>ROUND(I134*H134,2)</f>
        <v>0</v>
      </c>
      <c r="BL134" s="15" t="s">
        <v>138</v>
      </c>
      <c r="BM134" s="15" t="s">
        <v>299</v>
      </c>
    </row>
    <row r="135" s="11" customFormat="1">
      <c r="B135" s="216"/>
      <c r="C135" s="217"/>
      <c r="D135" s="218" t="s">
        <v>140</v>
      </c>
      <c r="E135" s="219" t="s">
        <v>1</v>
      </c>
      <c r="F135" s="220" t="s">
        <v>1141</v>
      </c>
      <c r="G135" s="217"/>
      <c r="H135" s="221">
        <v>0.053999999999999999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1" t="s">
        <v>78</v>
      </c>
      <c r="AW135" s="11" t="s">
        <v>31</v>
      </c>
      <c r="AX135" s="11" t="s">
        <v>76</v>
      </c>
      <c r="AY135" s="227" t="s">
        <v>131</v>
      </c>
    </row>
    <row r="136" s="1" customFormat="1" ht="16.5" customHeight="1">
      <c r="B136" s="36"/>
      <c r="C136" s="204" t="s">
        <v>281</v>
      </c>
      <c r="D136" s="204" t="s">
        <v>134</v>
      </c>
      <c r="E136" s="205" t="s">
        <v>302</v>
      </c>
      <c r="F136" s="206" t="s">
        <v>303</v>
      </c>
      <c r="G136" s="207" t="s">
        <v>150</v>
      </c>
      <c r="H136" s="208">
        <v>1.4199999999999999</v>
      </c>
      <c r="I136" s="209"/>
      <c r="J136" s="210">
        <f>ROUND(I136*H136,2)</f>
        <v>0</v>
      </c>
      <c r="K136" s="206" t="s">
        <v>174</v>
      </c>
      <c r="L136" s="41"/>
      <c r="M136" s="211" t="s">
        <v>1</v>
      </c>
      <c r="N136" s="212" t="s">
        <v>39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138</v>
      </c>
      <c r="AT136" s="15" t="s">
        <v>134</v>
      </c>
      <c r="AU136" s="15" t="s">
        <v>78</v>
      </c>
      <c r="AY136" s="15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76</v>
      </c>
      <c r="BK136" s="215">
        <f>ROUND(I136*H136,2)</f>
        <v>0</v>
      </c>
      <c r="BL136" s="15" t="s">
        <v>138</v>
      </c>
      <c r="BM136" s="15" t="s">
        <v>1142</v>
      </c>
    </row>
    <row r="137" s="11" customFormat="1">
      <c r="B137" s="216"/>
      <c r="C137" s="217"/>
      <c r="D137" s="218" t="s">
        <v>140</v>
      </c>
      <c r="E137" s="219" t="s">
        <v>1</v>
      </c>
      <c r="F137" s="220" t="s">
        <v>1143</v>
      </c>
      <c r="G137" s="217"/>
      <c r="H137" s="221">
        <v>1.4199999999999999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1" t="s">
        <v>78</v>
      </c>
      <c r="AW137" s="11" t="s">
        <v>31</v>
      </c>
      <c r="AX137" s="11" t="s">
        <v>76</v>
      </c>
      <c r="AY137" s="227" t="s">
        <v>131</v>
      </c>
    </row>
    <row r="138" s="1" customFormat="1" ht="16.5" customHeight="1">
      <c r="B138" s="36"/>
      <c r="C138" s="204" t="s">
        <v>369</v>
      </c>
      <c r="D138" s="204" t="s">
        <v>134</v>
      </c>
      <c r="E138" s="205" t="s">
        <v>307</v>
      </c>
      <c r="F138" s="206" t="s">
        <v>308</v>
      </c>
      <c r="G138" s="207" t="s">
        <v>150</v>
      </c>
      <c r="H138" s="208">
        <v>189.43199999999999</v>
      </c>
      <c r="I138" s="209"/>
      <c r="J138" s="210">
        <f>ROUND(I138*H138,2)</f>
        <v>0</v>
      </c>
      <c r="K138" s="206" t="s">
        <v>174</v>
      </c>
      <c r="L138" s="41"/>
      <c r="M138" s="211" t="s">
        <v>1</v>
      </c>
      <c r="N138" s="212" t="s">
        <v>39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138</v>
      </c>
      <c r="AT138" s="15" t="s">
        <v>134</v>
      </c>
      <c r="AU138" s="15" t="s">
        <v>78</v>
      </c>
      <c r="AY138" s="15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76</v>
      </c>
      <c r="BK138" s="215">
        <f>ROUND(I138*H138,2)</f>
        <v>0</v>
      </c>
      <c r="BL138" s="15" t="s">
        <v>138</v>
      </c>
      <c r="BM138" s="15" t="s">
        <v>309</v>
      </c>
    </row>
    <row r="139" s="11" customFormat="1">
      <c r="B139" s="216"/>
      <c r="C139" s="217"/>
      <c r="D139" s="218" t="s">
        <v>140</v>
      </c>
      <c r="E139" s="219" t="s">
        <v>1</v>
      </c>
      <c r="F139" s="220" t="s">
        <v>1144</v>
      </c>
      <c r="G139" s="217"/>
      <c r="H139" s="221">
        <v>189.43199999999999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140</v>
      </c>
      <c r="AU139" s="227" t="s">
        <v>78</v>
      </c>
      <c r="AV139" s="11" t="s">
        <v>78</v>
      </c>
      <c r="AW139" s="11" t="s">
        <v>31</v>
      </c>
      <c r="AX139" s="11" t="s">
        <v>76</v>
      </c>
      <c r="AY139" s="227" t="s">
        <v>131</v>
      </c>
    </row>
    <row r="140" s="1" customFormat="1" ht="16.5" customHeight="1">
      <c r="B140" s="36"/>
      <c r="C140" s="204" t="s">
        <v>829</v>
      </c>
      <c r="D140" s="204" t="s">
        <v>134</v>
      </c>
      <c r="E140" s="205" t="s">
        <v>315</v>
      </c>
      <c r="F140" s="206" t="s">
        <v>316</v>
      </c>
      <c r="G140" s="207" t="s">
        <v>150</v>
      </c>
      <c r="H140" s="208">
        <v>1.8</v>
      </c>
      <c r="I140" s="209"/>
      <c r="J140" s="210">
        <f>ROUND(I140*H140,2)</f>
        <v>0</v>
      </c>
      <c r="K140" s="206" t="s">
        <v>174</v>
      </c>
      <c r="L140" s="41"/>
      <c r="M140" s="211" t="s">
        <v>1</v>
      </c>
      <c r="N140" s="212" t="s">
        <v>39</v>
      </c>
      <c r="O140" s="7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15" t="s">
        <v>138</v>
      </c>
      <c r="AT140" s="15" t="s">
        <v>134</v>
      </c>
      <c r="AU140" s="15" t="s">
        <v>78</v>
      </c>
      <c r="AY140" s="15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76</v>
      </c>
      <c r="BK140" s="215">
        <f>ROUND(I140*H140,2)</f>
        <v>0</v>
      </c>
      <c r="BL140" s="15" t="s">
        <v>138</v>
      </c>
      <c r="BM140" s="15" t="s">
        <v>317</v>
      </c>
    </row>
    <row r="141" s="1" customFormat="1" ht="16.5" customHeight="1">
      <c r="B141" s="36"/>
      <c r="C141" s="204" t="s">
        <v>831</v>
      </c>
      <c r="D141" s="204" t="s">
        <v>134</v>
      </c>
      <c r="E141" s="205" t="s">
        <v>323</v>
      </c>
      <c r="F141" s="206" t="s">
        <v>324</v>
      </c>
      <c r="G141" s="207" t="s">
        <v>150</v>
      </c>
      <c r="H141" s="208">
        <v>1.8</v>
      </c>
      <c r="I141" s="209"/>
      <c r="J141" s="210">
        <f>ROUND(I141*H141,2)</f>
        <v>0</v>
      </c>
      <c r="K141" s="206" t="s">
        <v>174</v>
      </c>
      <c r="L141" s="41"/>
      <c r="M141" s="211" t="s">
        <v>1</v>
      </c>
      <c r="N141" s="212" t="s">
        <v>39</v>
      </c>
      <c r="O141" s="7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5" t="s">
        <v>138</v>
      </c>
      <c r="AT141" s="15" t="s">
        <v>134</v>
      </c>
      <c r="AU141" s="15" t="s">
        <v>78</v>
      </c>
      <c r="AY141" s="15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76</v>
      </c>
      <c r="BK141" s="215">
        <f>ROUND(I141*H141,2)</f>
        <v>0</v>
      </c>
      <c r="BL141" s="15" t="s">
        <v>138</v>
      </c>
      <c r="BM141" s="15" t="s">
        <v>325</v>
      </c>
    </row>
    <row r="142" s="1" customFormat="1" ht="16.5" customHeight="1">
      <c r="B142" s="36"/>
      <c r="C142" s="204" t="s">
        <v>385</v>
      </c>
      <c r="D142" s="204" t="s">
        <v>134</v>
      </c>
      <c r="E142" s="205" t="s">
        <v>327</v>
      </c>
      <c r="F142" s="206" t="s">
        <v>328</v>
      </c>
      <c r="G142" s="207" t="s">
        <v>150</v>
      </c>
      <c r="H142" s="208">
        <v>1.8</v>
      </c>
      <c r="I142" s="209"/>
      <c r="J142" s="210">
        <f>ROUND(I142*H142,2)</f>
        <v>0</v>
      </c>
      <c r="K142" s="206" t="s">
        <v>174</v>
      </c>
      <c r="L142" s="41"/>
      <c r="M142" s="211" t="s">
        <v>1</v>
      </c>
      <c r="N142" s="212" t="s">
        <v>39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138</v>
      </c>
      <c r="AT142" s="15" t="s">
        <v>134</v>
      </c>
      <c r="AU142" s="15" t="s">
        <v>78</v>
      </c>
      <c r="AY142" s="15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76</v>
      </c>
      <c r="BK142" s="215">
        <f>ROUND(I142*H142,2)</f>
        <v>0</v>
      </c>
      <c r="BL142" s="15" t="s">
        <v>138</v>
      </c>
      <c r="BM142" s="15" t="s">
        <v>329</v>
      </c>
    </row>
    <row r="143" s="1" customFormat="1" ht="16.5" customHeight="1">
      <c r="B143" s="36"/>
      <c r="C143" s="204" t="s">
        <v>390</v>
      </c>
      <c r="D143" s="204" t="s">
        <v>134</v>
      </c>
      <c r="E143" s="205" t="s">
        <v>331</v>
      </c>
      <c r="F143" s="206" t="s">
        <v>332</v>
      </c>
      <c r="G143" s="207" t="s">
        <v>150</v>
      </c>
      <c r="H143" s="208">
        <v>1.8</v>
      </c>
      <c r="I143" s="209"/>
      <c r="J143" s="210">
        <f>ROUND(I143*H143,2)</f>
        <v>0</v>
      </c>
      <c r="K143" s="206" t="s">
        <v>174</v>
      </c>
      <c r="L143" s="41"/>
      <c r="M143" s="211" t="s">
        <v>1</v>
      </c>
      <c r="N143" s="212" t="s">
        <v>39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138</v>
      </c>
      <c r="AT143" s="15" t="s">
        <v>134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138</v>
      </c>
      <c r="BM143" s="15" t="s">
        <v>333</v>
      </c>
    </row>
    <row r="144" s="1" customFormat="1" ht="16.5" customHeight="1">
      <c r="B144" s="36"/>
      <c r="C144" s="204" t="s">
        <v>400</v>
      </c>
      <c r="D144" s="204" t="s">
        <v>134</v>
      </c>
      <c r="E144" s="205" t="s">
        <v>364</v>
      </c>
      <c r="F144" s="206" t="s">
        <v>365</v>
      </c>
      <c r="G144" s="207" t="s">
        <v>190</v>
      </c>
      <c r="H144" s="208">
        <v>0.035999999999999997</v>
      </c>
      <c r="I144" s="209"/>
      <c r="J144" s="210">
        <f>ROUND(I144*H144,2)</f>
        <v>0</v>
      </c>
      <c r="K144" s="206" t="s">
        <v>174</v>
      </c>
      <c r="L144" s="41"/>
      <c r="M144" s="211" t="s">
        <v>1</v>
      </c>
      <c r="N144" s="212" t="s">
        <v>39</v>
      </c>
      <c r="O144" s="77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15" t="s">
        <v>138</v>
      </c>
      <c r="AT144" s="15" t="s">
        <v>134</v>
      </c>
      <c r="AU144" s="15" t="s">
        <v>78</v>
      </c>
      <c r="AY144" s="15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76</v>
      </c>
      <c r="BK144" s="215">
        <f>ROUND(I144*H144,2)</f>
        <v>0</v>
      </c>
      <c r="BL144" s="15" t="s">
        <v>138</v>
      </c>
      <c r="BM144" s="15" t="s">
        <v>366</v>
      </c>
    </row>
    <row r="145" s="11" customFormat="1">
      <c r="B145" s="216"/>
      <c r="C145" s="217"/>
      <c r="D145" s="218" t="s">
        <v>140</v>
      </c>
      <c r="E145" s="219" t="s">
        <v>1</v>
      </c>
      <c r="F145" s="220" t="s">
        <v>1145</v>
      </c>
      <c r="G145" s="217"/>
      <c r="H145" s="221">
        <v>0.035999999999999997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1" t="s">
        <v>78</v>
      </c>
      <c r="AW145" s="11" t="s">
        <v>31</v>
      </c>
      <c r="AX145" s="11" t="s">
        <v>76</v>
      </c>
      <c r="AY145" s="227" t="s">
        <v>131</v>
      </c>
    </row>
    <row r="146" s="10" customFormat="1" ht="22.8" customHeight="1">
      <c r="B146" s="188"/>
      <c r="C146" s="189"/>
      <c r="D146" s="190" t="s">
        <v>67</v>
      </c>
      <c r="E146" s="202" t="s">
        <v>171</v>
      </c>
      <c r="F146" s="202" t="s">
        <v>379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SUM(P147:P174)</f>
        <v>0</v>
      </c>
      <c r="Q146" s="196"/>
      <c r="R146" s="197">
        <f>SUM(R147:R174)</f>
        <v>37.964536900000006</v>
      </c>
      <c r="S146" s="196"/>
      <c r="T146" s="198">
        <f>SUM(T147:T174)</f>
        <v>0</v>
      </c>
      <c r="AR146" s="199" t="s">
        <v>76</v>
      </c>
      <c r="AT146" s="200" t="s">
        <v>67</v>
      </c>
      <c r="AU146" s="200" t="s">
        <v>76</v>
      </c>
      <c r="AY146" s="199" t="s">
        <v>131</v>
      </c>
      <c r="BK146" s="201">
        <f>SUM(BK147:BK174)</f>
        <v>0</v>
      </c>
    </row>
    <row r="147" s="1" customFormat="1" ht="16.5" customHeight="1">
      <c r="B147" s="36"/>
      <c r="C147" s="204" t="s">
        <v>598</v>
      </c>
      <c r="D147" s="204" t="s">
        <v>134</v>
      </c>
      <c r="E147" s="205" t="s">
        <v>821</v>
      </c>
      <c r="F147" s="206" t="s">
        <v>1146</v>
      </c>
      <c r="G147" s="207" t="s">
        <v>150</v>
      </c>
      <c r="H147" s="208">
        <v>1.3999999999999999</v>
      </c>
      <c r="I147" s="209"/>
      <c r="J147" s="210">
        <f>ROUND(I147*H147,2)</f>
        <v>0</v>
      </c>
      <c r="K147" s="206" t="s">
        <v>1</v>
      </c>
      <c r="L147" s="41"/>
      <c r="M147" s="211" t="s">
        <v>1</v>
      </c>
      <c r="N147" s="212" t="s">
        <v>39</v>
      </c>
      <c r="O147" s="7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5" t="s">
        <v>138</v>
      </c>
      <c r="AT147" s="15" t="s">
        <v>134</v>
      </c>
      <c r="AU147" s="15" t="s">
        <v>78</v>
      </c>
      <c r="AY147" s="15" t="s">
        <v>131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76</v>
      </c>
      <c r="BK147" s="215">
        <f>ROUND(I147*H147,2)</f>
        <v>0</v>
      </c>
      <c r="BL147" s="15" t="s">
        <v>138</v>
      </c>
      <c r="BM147" s="15" t="s">
        <v>1147</v>
      </c>
    </row>
    <row r="148" s="11" customFormat="1">
      <c r="B148" s="216"/>
      <c r="C148" s="217"/>
      <c r="D148" s="218" t="s">
        <v>140</v>
      </c>
      <c r="E148" s="219" t="s">
        <v>1</v>
      </c>
      <c r="F148" s="220" t="s">
        <v>1148</v>
      </c>
      <c r="G148" s="217"/>
      <c r="H148" s="221">
        <v>1.3999999999999999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1" t="s">
        <v>78</v>
      </c>
      <c r="AW148" s="11" t="s">
        <v>31</v>
      </c>
      <c r="AX148" s="11" t="s">
        <v>76</v>
      </c>
      <c r="AY148" s="227" t="s">
        <v>131</v>
      </c>
    </row>
    <row r="149" s="1" customFormat="1" ht="16.5" customHeight="1">
      <c r="B149" s="36"/>
      <c r="C149" s="204" t="s">
        <v>351</v>
      </c>
      <c r="D149" s="204" t="s">
        <v>134</v>
      </c>
      <c r="E149" s="205" t="s">
        <v>381</v>
      </c>
      <c r="F149" s="206" t="s">
        <v>382</v>
      </c>
      <c r="G149" s="207" t="s">
        <v>150</v>
      </c>
      <c r="H149" s="208">
        <v>32.448</v>
      </c>
      <c r="I149" s="209"/>
      <c r="J149" s="210">
        <f>ROUND(I149*H149,2)</f>
        <v>0</v>
      </c>
      <c r="K149" s="206" t="s">
        <v>237</v>
      </c>
      <c r="L149" s="41"/>
      <c r="M149" s="211" t="s">
        <v>1</v>
      </c>
      <c r="N149" s="212" t="s">
        <v>39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138</v>
      </c>
      <c r="AT149" s="15" t="s">
        <v>134</v>
      </c>
      <c r="AU149" s="15" t="s">
        <v>78</v>
      </c>
      <c r="AY149" s="15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76</v>
      </c>
      <c r="BK149" s="215">
        <f>ROUND(I149*H149,2)</f>
        <v>0</v>
      </c>
      <c r="BL149" s="15" t="s">
        <v>138</v>
      </c>
      <c r="BM149" s="15" t="s">
        <v>1149</v>
      </c>
    </row>
    <row r="150" s="11" customFormat="1">
      <c r="B150" s="216"/>
      <c r="C150" s="217"/>
      <c r="D150" s="218" t="s">
        <v>140</v>
      </c>
      <c r="E150" s="219" t="s">
        <v>1</v>
      </c>
      <c r="F150" s="220" t="s">
        <v>1150</v>
      </c>
      <c r="G150" s="217"/>
      <c r="H150" s="221">
        <v>32.448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1" t="s">
        <v>78</v>
      </c>
      <c r="AW150" s="11" t="s">
        <v>31</v>
      </c>
      <c r="AX150" s="11" t="s">
        <v>76</v>
      </c>
      <c r="AY150" s="227" t="s">
        <v>131</v>
      </c>
    </row>
    <row r="151" s="1" customFormat="1" ht="16.5" customHeight="1">
      <c r="B151" s="36"/>
      <c r="C151" s="204" t="s">
        <v>442</v>
      </c>
      <c r="D151" s="204" t="s">
        <v>134</v>
      </c>
      <c r="E151" s="205" t="s">
        <v>386</v>
      </c>
      <c r="F151" s="206" t="s">
        <v>387</v>
      </c>
      <c r="G151" s="207" t="s">
        <v>150</v>
      </c>
      <c r="H151" s="208">
        <v>125.97</v>
      </c>
      <c r="I151" s="209"/>
      <c r="J151" s="210">
        <f>ROUND(I151*H151,2)</f>
        <v>0</v>
      </c>
      <c r="K151" s="206" t="s">
        <v>174</v>
      </c>
      <c r="L151" s="41"/>
      <c r="M151" s="211" t="s">
        <v>1</v>
      </c>
      <c r="N151" s="212" t="s">
        <v>39</v>
      </c>
      <c r="O151" s="7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5" t="s">
        <v>138</v>
      </c>
      <c r="AT151" s="15" t="s">
        <v>134</v>
      </c>
      <c r="AU151" s="15" t="s">
        <v>78</v>
      </c>
      <c r="AY151" s="15" t="s">
        <v>131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76</v>
      </c>
      <c r="BK151" s="215">
        <f>ROUND(I151*H151,2)</f>
        <v>0</v>
      </c>
      <c r="BL151" s="15" t="s">
        <v>138</v>
      </c>
      <c r="BM151" s="15" t="s">
        <v>388</v>
      </c>
    </row>
    <row r="152" s="11" customFormat="1">
      <c r="B152" s="216"/>
      <c r="C152" s="217"/>
      <c r="D152" s="218" t="s">
        <v>140</v>
      </c>
      <c r="E152" s="219" t="s">
        <v>1</v>
      </c>
      <c r="F152" s="220" t="s">
        <v>1151</v>
      </c>
      <c r="G152" s="217"/>
      <c r="H152" s="221">
        <v>125.97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1" t="s">
        <v>78</v>
      </c>
      <c r="AW152" s="11" t="s">
        <v>31</v>
      </c>
      <c r="AX152" s="11" t="s">
        <v>76</v>
      </c>
      <c r="AY152" s="227" t="s">
        <v>131</v>
      </c>
    </row>
    <row r="153" s="1" customFormat="1" ht="16.5" customHeight="1">
      <c r="B153" s="36"/>
      <c r="C153" s="204" t="s">
        <v>868</v>
      </c>
      <c r="D153" s="204" t="s">
        <v>134</v>
      </c>
      <c r="E153" s="205" t="s">
        <v>391</v>
      </c>
      <c r="F153" s="206" t="s">
        <v>392</v>
      </c>
      <c r="G153" s="207" t="s">
        <v>150</v>
      </c>
      <c r="H153" s="208">
        <v>21.864000000000001</v>
      </c>
      <c r="I153" s="209"/>
      <c r="J153" s="210">
        <f>ROUND(I153*H153,2)</f>
        <v>0</v>
      </c>
      <c r="K153" s="206" t="s">
        <v>174</v>
      </c>
      <c r="L153" s="41"/>
      <c r="M153" s="211" t="s">
        <v>1</v>
      </c>
      <c r="N153" s="212" t="s">
        <v>39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138</v>
      </c>
      <c r="AT153" s="15" t="s">
        <v>134</v>
      </c>
      <c r="AU153" s="15" t="s">
        <v>78</v>
      </c>
      <c r="AY153" s="15" t="s">
        <v>131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76</v>
      </c>
      <c r="BK153" s="215">
        <f>ROUND(I153*H153,2)</f>
        <v>0</v>
      </c>
      <c r="BL153" s="15" t="s">
        <v>138</v>
      </c>
      <c r="BM153" s="15" t="s">
        <v>393</v>
      </c>
    </row>
    <row r="154" s="11" customFormat="1">
      <c r="B154" s="216"/>
      <c r="C154" s="217"/>
      <c r="D154" s="218" t="s">
        <v>140</v>
      </c>
      <c r="E154" s="219" t="s">
        <v>1</v>
      </c>
      <c r="F154" s="220" t="s">
        <v>1152</v>
      </c>
      <c r="G154" s="217"/>
      <c r="H154" s="221">
        <v>21.864000000000001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140</v>
      </c>
      <c r="AU154" s="227" t="s">
        <v>78</v>
      </c>
      <c r="AV154" s="11" t="s">
        <v>78</v>
      </c>
      <c r="AW154" s="11" t="s">
        <v>31</v>
      </c>
      <c r="AX154" s="11" t="s">
        <v>76</v>
      </c>
      <c r="AY154" s="227" t="s">
        <v>131</v>
      </c>
    </row>
    <row r="155" s="1" customFormat="1" ht="22.5" customHeight="1">
      <c r="B155" s="36"/>
      <c r="C155" s="204" t="s">
        <v>582</v>
      </c>
      <c r="D155" s="204" t="s">
        <v>134</v>
      </c>
      <c r="E155" s="205" t="s">
        <v>1153</v>
      </c>
      <c r="F155" s="206" t="s">
        <v>1154</v>
      </c>
      <c r="G155" s="207" t="s">
        <v>150</v>
      </c>
      <c r="H155" s="208">
        <v>67.049999999999997</v>
      </c>
      <c r="I155" s="209"/>
      <c r="J155" s="210">
        <f>ROUND(I155*H155,2)</f>
        <v>0</v>
      </c>
      <c r="K155" s="206" t="s">
        <v>151</v>
      </c>
      <c r="L155" s="41"/>
      <c r="M155" s="211" t="s">
        <v>1</v>
      </c>
      <c r="N155" s="212" t="s">
        <v>39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138</v>
      </c>
      <c r="AT155" s="15" t="s">
        <v>134</v>
      </c>
      <c r="AU155" s="15" t="s">
        <v>78</v>
      </c>
      <c r="AY155" s="15" t="s">
        <v>131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76</v>
      </c>
      <c r="BK155" s="215">
        <f>ROUND(I155*H155,2)</f>
        <v>0</v>
      </c>
      <c r="BL155" s="15" t="s">
        <v>138</v>
      </c>
      <c r="BM155" s="15" t="s">
        <v>1155</v>
      </c>
    </row>
    <row r="156" s="11" customFormat="1">
      <c r="B156" s="216"/>
      <c r="C156" s="217"/>
      <c r="D156" s="218" t="s">
        <v>140</v>
      </c>
      <c r="E156" s="219" t="s">
        <v>1</v>
      </c>
      <c r="F156" s="220" t="s">
        <v>1156</v>
      </c>
      <c r="G156" s="217"/>
      <c r="H156" s="221">
        <v>67.049999999999997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140</v>
      </c>
      <c r="AU156" s="227" t="s">
        <v>78</v>
      </c>
      <c r="AV156" s="11" t="s">
        <v>78</v>
      </c>
      <c r="AW156" s="11" t="s">
        <v>31</v>
      </c>
      <c r="AX156" s="11" t="s">
        <v>76</v>
      </c>
      <c r="AY156" s="227" t="s">
        <v>131</v>
      </c>
    </row>
    <row r="157" s="1" customFormat="1" ht="22.5" customHeight="1">
      <c r="B157" s="36"/>
      <c r="C157" s="204" t="s">
        <v>984</v>
      </c>
      <c r="D157" s="204" t="s">
        <v>134</v>
      </c>
      <c r="E157" s="205" t="s">
        <v>396</v>
      </c>
      <c r="F157" s="206" t="s">
        <v>397</v>
      </c>
      <c r="G157" s="207" t="s">
        <v>150</v>
      </c>
      <c r="H157" s="208">
        <v>97.079999999999998</v>
      </c>
      <c r="I157" s="209"/>
      <c r="J157" s="210">
        <f>ROUND(I157*H157,2)</f>
        <v>0</v>
      </c>
      <c r="K157" s="206" t="s">
        <v>174</v>
      </c>
      <c r="L157" s="41"/>
      <c r="M157" s="211" t="s">
        <v>1</v>
      </c>
      <c r="N157" s="212" t="s">
        <v>39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138</v>
      </c>
      <c r="AT157" s="15" t="s">
        <v>134</v>
      </c>
      <c r="AU157" s="15" t="s">
        <v>78</v>
      </c>
      <c r="AY157" s="15" t="s">
        <v>131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76</v>
      </c>
      <c r="BK157" s="215">
        <f>ROUND(I157*H157,2)</f>
        <v>0</v>
      </c>
      <c r="BL157" s="15" t="s">
        <v>138</v>
      </c>
      <c r="BM157" s="15" t="s">
        <v>398</v>
      </c>
    </row>
    <row r="158" s="11" customFormat="1">
      <c r="B158" s="216"/>
      <c r="C158" s="217"/>
      <c r="D158" s="218" t="s">
        <v>140</v>
      </c>
      <c r="E158" s="219" t="s">
        <v>1</v>
      </c>
      <c r="F158" s="220" t="s">
        <v>1157</v>
      </c>
      <c r="G158" s="217"/>
      <c r="H158" s="221">
        <v>97.079999999999998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140</v>
      </c>
      <c r="AU158" s="227" t="s">
        <v>78</v>
      </c>
      <c r="AV158" s="11" t="s">
        <v>78</v>
      </c>
      <c r="AW158" s="11" t="s">
        <v>31</v>
      </c>
      <c r="AX158" s="11" t="s">
        <v>76</v>
      </c>
      <c r="AY158" s="227" t="s">
        <v>131</v>
      </c>
    </row>
    <row r="159" s="1" customFormat="1" ht="22.5" customHeight="1">
      <c r="B159" s="36"/>
      <c r="C159" s="204" t="s">
        <v>472</v>
      </c>
      <c r="D159" s="204" t="s">
        <v>134</v>
      </c>
      <c r="E159" s="205" t="s">
        <v>401</v>
      </c>
      <c r="F159" s="206" t="s">
        <v>402</v>
      </c>
      <c r="G159" s="207" t="s">
        <v>150</v>
      </c>
      <c r="H159" s="208">
        <v>46.984000000000002</v>
      </c>
      <c r="I159" s="209"/>
      <c r="J159" s="210">
        <f>ROUND(I159*H159,2)</f>
        <v>0</v>
      </c>
      <c r="K159" s="206" t="s">
        <v>174</v>
      </c>
      <c r="L159" s="41"/>
      <c r="M159" s="211" t="s">
        <v>1</v>
      </c>
      <c r="N159" s="212" t="s">
        <v>39</v>
      </c>
      <c r="O159" s="7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15" t="s">
        <v>138</v>
      </c>
      <c r="AT159" s="15" t="s">
        <v>134</v>
      </c>
      <c r="AU159" s="15" t="s">
        <v>78</v>
      </c>
      <c r="AY159" s="15" t="s">
        <v>131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76</v>
      </c>
      <c r="BK159" s="215">
        <f>ROUND(I159*H159,2)</f>
        <v>0</v>
      </c>
      <c r="BL159" s="15" t="s">
        <v>138</v>
      </c>
      <c r="BM159" s="15" t="s">
        <v>403</v>
      </c>
    </row>
    <row r="160" s="11" customFormat="1">
      <c r="B160" s="216"/>
      <c r="C160" s="217"/>
      <c r="D160" s="218" t="s">
        <v>140</v>
      </c>
      <c r="E160" s="219" t="s">
        <v>1</v>
      </c>
      <c r="F160" s="220" t="s">
        <v>1158</v>
      </c>
      <c r="G160" s="217"/>
      <c r="H160" s="221">
        <v>46.984000000000002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140</v>
      </c>
      <c r="AU160" s="227" t="s">
        <v>78</v>
      </c>
      <c r="AV160" s="11" t="s">
        <v>78</v>
      </c>
      <c r="AW160" s="11" t="s">
        <v>31</v>
      </c>
      <c r="AX160" s="11" t="s">
        <v>76</v>
      </c>
      <c r="AY160" s="227" t="s">
        <v>131</v>
      </c>
    </row>
    <row r="161" s="1" customFormat="1" ht="16.5" customHeight="1">
      <c r="B161" s="36"/>
      <c r="C161" s="204" t="s">
        <v>520</v>
      </c>
      <c r="D161" s="204" t="s">
        <v>134</v>
      </c>
      <c r="E161" s="205" t="s">
        <v>406</v>
      </c>
      <c r="F161" s="206" t="s">
        <v>1159</v>
      </c>
      <c r="G161" s="207" t="s">
        <v>150</v>
      </c>
      <c r="H161" s="208">
        <v>2.5499999999999998</v>
      </c>
      <c r="I161" s="209"/>
      <c r="J161" s="210">
        <f>ROUND(I161*H161,2)</f>
        <v>0</v>
      </c>
      <c r="K161" s="206" t="s">
        <v>237</v>
      </c>
      <c r="L161" s="41"/>
      <c r="M161" s="211" t="s">
        <v>1</v>
      </c>
      <c r="N161" s="212" t="s">
        <v>39</v>
      </c>
      <c r="O161" s="77"/>
      <c r="P161" s="213">
        <f>O161*H161</f>
        <v>0</v>
      </c>
      <c r="Q161" s="213">
        <v>0.40799999999999997</v>
      </c>
      <c r="R161" s="213">
        <f>Q161*H161</f>
        <v>1.0403999999999998</v>
      </c>
      <c r="S161" s="213">
        <v>0</v>
      </c>
      <c r="T161" s="214">
        <f>S161*H161</f>
        <v>0</v>
      </c>
      <c r="AR161" s="15" t="s">
        <v>138</v>
      </c>
      <c r="AT161" s="15" t="s">
        <v>134</v>
      </c>
      <c r="AU161" s="15" t="s">
        <v>78</v>
      </c>
      <c r="AY161" s="15" t="s">
        <v>131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76</v>
      </c>
      <c r="BK161" s="215">
        <f>ROUND(I161*H161,2)</f>
        <v>0</v>
      </c>
      <c r="BL161" s="15" t="s">
        <v>138</v>
      </c>
      <c r="BM161" s="15" t="s">
        <v>1160</v>
      </c>
    </row>
    <row r="162" s="11" customFormat="1">
      <c r="B162" s="216"/>
      <c r="C162" s="217"/>
      <c r="D162" s="218" t="s">
        <v>140</v>
      </c>
      <c r="E162" s="219" t="s">
        <v>1</v>
      </c>
      <c r="F162" s="220" t="s">
        <v>1161</v>
      </c>
      <c r="G162" s="217"/>
      <c r="H162" s="221">
        <v>2.5499999999999998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1" t="s">
        <v>78</v>
      </c>
      <c r="AW162" s="11" t="s">
        <v>31</v>
      </c>
      <c r="AX162" s="11" t="s">
        <v>76</v>
      </c>
      <c r="AY162" s="227" t="s">
        <v>131</v>
      </c>
    </row>
    <row r="163" s="1" customFormat="1" ht="16.5" customHeight="1">
      <c r="B163" s="36"/>
      <c r="C163" s="204" t="s">
        <v>578</v>
      </c>
      <c r="D163" s="204" t="s">
        <v>134</v>
      </c>
      <c r="E163" s="205" t="s">
        <v>411</v>
      </c>
      <c r="F163" s="206" t="s">
        <v>412</v>
      </c>
      <c r="G163" s="207" t="s">
        <v>150</v>
      </c>
      <c r="H163" s="208">
        <v>160.65000000000001</v>
      </c>
      <c r="I163" s="209"/>
      <c r="J163" s="210">
        <f>ROUND(I163*H163,2)</f>
        <v>0</v>
      </c>
      <c r="K163" s="206" t="s">
        <v>151</v>
      </c>
      <c r="L163" s="41"/>
      <c r="M163" s="211" t="s">
        <v>1</v>
      </c>
      <c r="N163" s="212" t="s">
        <v>39</v>
      </c>
      <c r="O163" s="7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15" t="s">
        <v>138</v>
      </c>
      <c r="AT163" s="15" t="s">
        <v>134</v>
      </c>
      <c r="AU163" s="15" t="s">
        <v>78</v>
      </c>
      <c r="AY163" s="15" t="s">
        <v>131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76</v>
      </c>
      <c r="BK163" s="215">
        <f>ROUND(I163*H163,2)</f>
        <v>0</v>
      </c>
      <c r="BL163" s="15" t="s">
        <v>138</v>
      </c>
      <c r="BM163" s="15" t="s">
        <v>1162</v>
      </c>
    </row>
    <row r="164" s="11" customFormat="1">
      <c r="B164" s="216"/>
      <c r="C164" s="217"/>
      <c r="D164" s="218" t="s">
        <v>140</v>
      </c>
      <c r="E164" s="219" t="s">
        <v>1</v>
      </c>
      <c r="F164" s="220" t="s">
        <v>1163</v>
      </c>
      <c r="G164" s="217"/>
      <c r="H164" s="221">
        <v>160.65000000000001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78</v>
      </c>
      <c r="AV164" s="11" t="s">
        <v>78</v>
      </c>
      <c r="AW164" s="11" t="s">
        <v>31</v>
      </c>
      <c r="AX164" s="11" t="s">
        <v>76</v>
      </c>
      <c r="AY164" s="227" t="s">
        <v>131</v>
      </c>
    </row>
    <row r="165" s="1" customFormat="1" ht="22.5" customHeight="1">
      <c r="B165" s="36"/>
      <c r="C165" s="204" t="s">
        <v>476</v>
      </c>
      <c r="D165" s="204" t="s">
        <v>134</v>
      </c>
      <c r="E165" s="205" t="s">
        <v>415</v>
      </c>
      <c r="F165" s="206" t="s">
        <v>416</v>
      </c>
      <c r="G165" s="207" t="s">
        <v>150</v>
      </c>
      <c r="H165" s="208">
        <v>160.65000000000001</v>
      </c>
      <c r="I165" s="209"/>
      <c r="J165" s="210">
        <f>ROUND(I165*H165,2)</f>
        <v>0</v>
      </c>
      <c r="K165" s="206" t="s">
        <v>174</v>
      </c>
      <c r="L165" s="41"/>
      <c r="M165" s="211" t="s">
        <v>1</v>
      </c>
      <c r="N165" s="212" t="s">
        <v>39</v>
      </c>
      <c r="O165" s="7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5" t="s">
        <v>138</v>
      </c>
      <c r="AT165" s="15" t="s">
        <v>134</v>
      </c>
      <c r="AU165" s="15" t="s">
        <v>78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76</v>
      </c>
      <c r="BK165" s="215">
        <f>ROUND(I165*H165,2)</f>
        <v>0</v>
      </c>
      <c r="BL165" s="15" t="s">
        <v>138</v>
      </c>
      <c r="BM165" s="15" t="s">
        <v>417</v>
      </c>
    </row>
    <row r="166" s="11" customFormat="1">
      <c r="B166" s="216"/>
      <c r="C166" s="217"/>
      <c r="D166" s="218" t="s">
        <v>140</v>
      </c>
      <c r="E166" s="219" t="s">
        <v>1</v>
      </c>
      <c r="F166" s="220" t="s">
        <v>1164</v>
      </c>
      <c r="G166" s="217"/>
      <c r="H166" s="221">
        <v>160.65000000000001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140</v>
      </c>
      <c r="AU166" s="227" t="s">
        <v>78</v>
      </c>
      <c r="AV166" s="11" t="s">
        <v>78</v>
      </c>
      <c r="AW166" s="11" t="s">
        <v>31</v>
      </c>
      <c r="AX166" s="11" t="s">
        <v>76</v>
      </c>
      <c r="AY166" s="227" t="s">
        <v>131</v>
      </c>
    </row>
    <row r="167" s="1" customFormat="1" ht="33.75" customHeight="1">
      <c r="B167" s="36"/>
      <c r="C167" s="204" t="s">
        <v>480</v>
      </c>
      <c r="D167" s="204" t="s">
        <v>134</v>
      </c>
      <c r="E167" s="205" t="s">
        <v>419</v>
      </c>
      <c r="F167" s="206" t="s">
        <v>420</v>
      </c>
      <c r="G167" s="207" t="s">
        <v>150</v>
      </c>
      <c r="H167" s="208">
        <v>135.81</v>
      </c>
      <c r="I167" s="209"/>
      <c r="J167" s="210">
        <f>ROUND(I167*H167,2)</f>
        <v>0</v>
      </c>
      <c r="K167" s="206" t="s">
        <v>174</v>
      </c>
      <c r="L167" s="41"/>
      <c r="M167" s="211" t="s">
        <v>1</v>
      </c>
      <c r="N167" s="212" t="s">
        <v>39</v>
      </c>
      <c r="O167" s="77"/>
      <c r="P167" s="213">
        <f>O167*H167</f>
        <v>0</v>
      </c>
      <c r="Q167" s="213">
        <v>0.085650000000000004</v>
      </c>
      <c r="R167" s="213">
        <f>Q167*H167</f>
        <v>11.6321265</v>
      </c>
      <c r="S167" s="213">
        <v>0</v>
      </c>
      <c r="T167" s="214">
        <f>S167*H167</f>
        <v>0</v>
      </c>
      <c r="AR167" s="15" t="s">
        <v>138</v>
      </c>
      <c r="AT167" s="15" t="s">
        <v>134</v>
      </c>
      <c r="AU167" s="15" t="s">
        <v>78</v>
      </c>
      <c r="AY167" s="15" t="s">
        <v>131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76</v>
      </c>
      <c r="BK167" s="215">
        <f>ROUND(I167*H167,2)</f>
        <v>0</v>
      </c>
      <c r="BL167" s="15" t="s">
        <v>138</v>
      </c>
      <c r="BM167" s="15" t="s">
        <v>421</v>
      </c>
    </row>
    <row r="168" s="11" customFormat="1">
      <c r="B168" s="216"/>
      <c r="C168" s="217"/>
      <c r="D168" s="218" t="s">
        <v>140</v>
      </c>
      <c r="E168" s="219" t="s">
        <v>1</v>
      </c>
      <c r="F168" s="220" t="s">
        <v>1165</v>
      </c>
      <c r="G168" s="217"/>
      <c r="H168" s="221">
        <v>135.81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1" t="s">
        <v>78</v>
      </c>
      <c r="AW168" s="11" t="s">
        <v>31</v>
      </c>
      <c r="AX168" s="11" t="s">
        <v>76</v>
      </c>
      <c r="AY168" s="227" t="s">
        <v>131</v>
      </c>
    </row>
    <row r="169" s="1" customFormat="1" ht="16.5" customHeight="1">
      <c r="B169" s="36"/>
      <c r="C169" s="228" t="s">
        <v>915</v>
      </c>
      <c r="D169" s="228" t="s">
        <v>193</v>
      </c>
      <c r="E169" s="229" t="s">
        <v>429</v>
      </c>
      <c r="F169" s="230" t="s">
        <v>1166</v>
      </c>
      <c r="G169" s="231" t="s">
        <v>150</v>
      </c>
      <c r="H169" s="232">
        <v>150.77000000000001</v>
      </c>
      <c r="I169" s="233"/>
      <c r="J169" s="234">
        <f>ROUND(I169*H169,2)</f>
        <v>0</v>
      </c>
      <c r="K169" s="230" t="s">
        <v>151</v>
      </c>
      <c r="L169" s="235"/>
      <c r="M169" s="236" t="s">
        <v>1</v>
      </c>
      <c r="N169" s="237" t="s">
        <v>39</v>
      </c>
      <c r="O169" s="77"/>
      <c r="P169" s="213">
        <f>O169*H169</f>
        <v>0</v>
      </c>
      <c r="Q169" s="213">
        <v>0.152</v>
      </c>
      <c r="R169" s="213">
        <f>Q169*H169</f>
        <v>22.91704</v>
      </c>
      <c r="S169" s="213">
        <v>0</v>
      </c>
      <c r="T169" s="214">
        <f>S169*H169</f>
        <v>0</v>
      </c>
      <c r="AR169" s="15" t="s">
        <v>187</v>
      </c>
      <c r="AT169" s="15" t="s">
        <v>193</v>
      </c>
      <c r="AU169" s="15" t="s">
        <v>78</v>
      </c>
      <c r="AY169" s="15" t="s">
        <v>131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76</v>
      </c>
      <c r="BK169" s="215">
        <f>ROUND(I169*H169,2)</f>
        <v>0</v>
      </c>
      <c r="BL169" s="15" t="s">
        <v>138</v>
      </c>
      <c r="BM169" s="15" t="s">
        <v>1167</v>
      </c>
    </row>
    <row r="170" s="11" customFormat="1">
      <c r="B170" s="216"/>
      <c r="C170" s="217"/>
      <c r="D170" s="218" t="s">
        <v>140</v>
      </c>
      <c r="E170" s="219" t="s">
        <v>1</v>
      </c>
      <c r="F170" s="220" t="s">
        <v>924</v>
      </c>
      <c r="G170" s="217"/>
      <c r="H170" s="221">
        <v>150.77000000000001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78</v>
      </c>
      <c r="AV170" s="11" t="s">
        <v>78</v>
      </c>
      <c r="AW170" s="11" t="s">
        <v>31</v>
      </c>
      <c r="AX170" s="11" t="s">
        <v>76</v>
      </c>
      <c r="AY170" s="227" t="s">
        <v>131</v>
      </c>
    </row>
    <row r="171" s="1" customFormat="1" ht="16.5" customHeight="1">
      <c r="B171" s="36"/>
      <c r="C171" s="228" t="s">
        <v>492</v>
      </c>
      <c r="D171" s="228" t="s">
        <v>193</v>
      </c>
      <c r="E171" s="229" t="s">
        <v>434</v>
      </c>
      <c r="F171" s="230" t="s">
        <v>435</v>
      </c>
      <c r="G171" s="231" t="s">
        <v>150</v>
      </c>
      <c r="H171" s="232">
        <v>7.96</v>
      </c>
      <c r="I171" s="233"/>
      <c r="J171" s="234">
        <f>ROUND(I171*H171,2)</f>
        <v>0</v>
      </c>
      <c r="K171" s="230" t="s">
        <v>1</v>
      </c>
      <c r="L171" s="235"/>
      <c r="M171" s="236" t="s">
        <v>1</v>
      </c>
      <c r="N171" s="237" t="s">
        <v>39</v>
      </c>
      <c r="O171" s="7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15" t="s">
        <v>187</v>
      </c>
      <c r="AT171" s="15" t="s">
        <v>193</v>
      </c>
      <c r="AU171" s="15" t="s">
        <v>78</v>
      </c>
      <c r="AY171" s="15" t="s">
        <v>131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76</v>
      </c>
      <c r="BK171" s="215">
        <f>ROUND(I171*H171,2)</f>
        <v>0</v>
      </c>
      <c r="BL171" s="15" t="s">
        <v>138</v>
      </c>
      <c r="BM171" s="15" t="s">
        <v>436</v>
      </c>
    </row>
    <row r="172" s="11" customFormat="1">
      <c r="B172" s="216"/>
      <c r="C172" s="217"/>
      <c r="D172" s="218" t="s">
        <v>140</v>
      </c>
      <c r="E172" s="219" t="s">
        <v>1</v>
      </c>
      <c r="F172" s="220" t="s">
        <v>1168</v>
      </c>
      <c r="G172" s="217"/>
      <c r="H172" s="221">
        <v>7.96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1" t="s">
        <v>78</v>
      </c>
      <c r="AW172" s="11" t="s">
        <v>31</v>
      </c>
      <c r="AX172" s="11" t="s">
        <v>76</v>
      </c>
      <c r="AY172" s="227" t="s">
        <v>131</v>
      </c>
    </row>
    <row r="173" s="1" customFormat="1" ht="33.75" customHeight="1">
      <c r="B173" s="36"/>
      <c r="C173" s="204" t="s">
        <v>496</v>
      </c>
      <c r="D173" s="204" t="s">
        <v>134</v>
      </c>
      <c r="E173" s="205" t="s">
        <v>443</v>
      </c>
      <c r="F173" s="206" t="s">
        <v>444</v>
      </c>
      <c r="G173" s="207" t="s">
        <v>150</v>
      </c>
      <c r="H173" s="208">
        <v>22.920000000000002</v>
      </c>
      <c r="I173" s="209"/>
      <c r="J173" s="210">
        <f>ROUND(I173*H173,2)</f>
        <v>0</v>
      </c>
      <c r="K173" s="206" t="s">
        <v>174</v>
      </c>
      <c r="L173" s="41"/>
      <c r="M173" s="211" t="s">
        <v>1</v>
      </c>
      <c r="N173" s="212" t="s">
        <v>39</v>
      </c>
      <c r="O173" s="77"/>
      <c r="P173" s="213">
        <f>O173*H173</f>
        <v>0</v>
      </c>
      <c r="Q173" s="213">
        <v>0.10362</v>
      </c>
      <c r="R173" s="213">
        <f>Q173*H173</f>
        <v>2.3749704000000005</v>
      </c>
      <c r="S173" s="213">
        <v>0</v>
      </c>
      <c r="T173" s="214">
        <f>S173*H173</f>
        <v>0</v>
      </c>
      <c r="AR173" s="15" t="s">
        <v>138</v>
      </c>
      <c r="AT173" s="15" t="s">
        <v>134</v>
      </c>
      <c r="AU173" s="15" t="s">
        <v>78</v>
      </c>
      <c r="AY173" s="15" t="s">
        <v>131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5" t="s">
        <v>76</v>
      </c>
      <c r="BK173" s="215">
        <f>ROUND(I173*H173,2)</f>
        <v>0</v>
      </c>
      <c r="BL173" s="15" t="s">
        <v>138</v>
      </c>
      <c r="BM173" s="15" t="s">
        <v>445</v>
      </c>
    </row>
    <row r="174" s="11" customFormat="1">
      <c r="B174" s="216"/>
      <c r="C174" s="217"/>
      <c r="D174" s="218" t="s">
        <v>140</v>
      </c>
      <c r="E174" s="219" t="s">
        <v>1</v>
      </c>
      <c r="F174" s="220" t="s">
        <v>1169</v>
      </c>
      <c r="G174" s="217"/>
      <c r="H174" s="221">
        <v>22.920000000000002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140</v>
      </c>
      <c r="AU174" s="227" t="s">
        <v>78</v>
      </c>
      <c r="AV174" s="11" t="s">
        <v>78</v>
      </c>
      <c r="AW174" s="11" t="s">
        <v>31</v>
      </c>
      <c r="AX174" s="11" t="s">
        <v>76</v>
      </c>
      <c r="AY174" s="227" t="s">
        <v>131</v>
      </c>
    </row>
    <row r="175" s="10" customFormat="1" ht="22.8" customHeight="1">
      <c r="B175" s="188"/>
      <c r="C175" s="189"/>
      <c r="D175" s="190" t="s">
        <v>67</v>
      </c>
      <c r="E175" s="202" t="s">
        <v>187</v>
      </c>
      <c r="F175" s="202" t="s">
        <v>447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P176</f>
        <v>0</v>
      </c>
      <c r="Q175" s="196"/>
      <c r="R175" s="197">
        <f>R176</f>
        <v>0.31108000000000002</v>
      </c>
      <c r="S175" s="196"/>
      <c r="T175" s="198">
        <f>T176</f>
        <v>0</v>
      </c>
      <c r="AR175" s="199" t="s">
        <v>76</v>
      </c>
      <c r="AT175" s="200" t="s">
        <v>67</v>
      </c>
      <c r="AU175" s="200" t="s">
        <v>76</v>
      </c>
      <c r="AY175" s="199" t="s">
        <v>131</v>
      </c>
      <c r="BK175" s="201">
        <f>BK176</f>
        <v>0</v>
      </c>
    </row>
    <row r="176" s="1" customFormat="1" ht="22.5" customHeight="1">
      <c r="B176" s="36"/>
      <c r="C176" s="204" t="s">
        <v>311</v>
      </c>
      <c r="D176" s="204" t="s">
        <v>134</v>
      </c>
      <c r="E176" s="205" t="s">
        <v>529</v>
      </c>
      <c r="F176" s="206" t="s">
        <v>530</v>
      </c>
      <c r="G176" s="207" t="s">
        <v>196</v>
      </c>
      <c r="H176" s="208">
        <v>1</v>
      </c>
      <c r="I176" s="209"/>
      <c r="J176" s="210">
        <f>ROUND(I176*H176,2)</f>
        <v>0</v>
      </c>
      <c r="K176" s="206" t="s">
        <v>237</v>
      </c>
      <c r="L176" s="41"/>
      <c r="M176" s="211" t="s">
        <v>1</v>
      </c>
      <c r="N176" s="212" t="s">
        <v>39</v>
      </c>
      <c r="O176" s="77"/>
      <c r="P176" s="213">
        <f>O176*H176</f>
        <v>0</v>
      </c>
      <c r="Q176" s="213">
        <v>0.31108000000000002</v>
      </c>
      <c r="R176" s="213">
        <f>Q176*H176</f>
        <v>0.31108000000000002</v>
      </c>
      <c r="S176" s="213">
        <v>0</v>
      </c>
      <c r="T176" s="214">
        <f>S176*H176</f>
        <v>0</v>
      </c>
      <c r="AR176" s="15" t="s">
        <v>138</v>
      </c>
      <c r="AT176" s="15" t="s">
        <v>134</v>
      </c>
      <c r="AU176" s="15" t="s">
        <v>78</v>
      </c>
      <c r="AY176" s="15" t="s">
        <v>131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76</v>
      </c>
      <c r="BK176" s="215">
        <f>ROUND(I176*H176,2)</f>
        <v>0</v>
      </c>
      <c r="BL176" s="15" t="s">
        <v>138</v>
      </c>
      <c r="BM176" s="15" t="s">
        <v>1170</v>
      </c>
    </row>
    <row r="177" s="10" customFormat="1" ht="22.8" customHeight="1">
      <c r="B177" s="188"/>
      <c r="C177" s="189"/>
      <c r="D177" s="190" t="s">
        <v>67</v>
      </c>
      <c r="E177" s="202" t="s">
        <v>203</v>
      </c>
      <c r="F177" s="202" t="s">
        <v>532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SUM(P178:P195)</f>
        <v>0</v>
      </c>
      <c r="Q177" s="196"/>
      <c r="R177" s="197">
        <f>SUM(R178:R195)</f>
        <v>26.028305</v>
      </c>
      <c r="S177" s="196"/>
      <c r="T177" s="198">
        <f>SUM(T178:T195)</f>
        <v>0</v>
      </c>
      <c r="AR177" s="199" t="s">
        <v>76</v>
      </c>
      <c r="AT177" s="200" t="s">
        <v>67</v>
      </c>
      <c r="AU177" s="200" t="s">
        <v>76</v>
      </c>
      <c r="AY177" s="199" t="s">
        <v>131</v>
      </c>
      <c r="BK177" s="201">
        <f>SUM(BK178:BK195)</f>
        <v>0</v>
      </c>
    </row>
    <row r="178" s="1" customFormat="1" ht="22.5" customHeight="1">
      <c r="B178" s="36"/>
      <c r="C178" s="204" t="s">
        <v>609</v>
      </c>
      <c r="D178" s="204" t="s">
        <v>134</v>
      </c>
      <c r="E178" s="205" t="s">
        <v>539</v>
      </c>
      <c r="F178" s="206" t="s">
        <v>540</v>
      </c>
      <c r="G178" s="207" t="s">
        <v>137</v>
      </c>
      <c r="H178" s="208">
        <v>82.299999999999997</v>
      </c>
      <c r="I178" s="209"/>
      <c r="J178" s="210">
        <f>ROUND(I178*H178,2)</f>
        <v>0</v>
      </c>
      <c r="K178" s="206" t="s">
        <v>174</v>
      </c>
      <c r="L178" s="41"/>
      <c r="M178" s="211" t="s">
        <v>1</v>
      </c>
      <c r="N178" s="212" t="s">
        <v>39</v>
      </c>
      <c r="O178" s="77"/>
      <c r="P178" s="213">
        <f>O178*H178</f>
        <v>0</v>
      </c>
      <c r="Q178" s="213">
        <v>0.15540000000000001</v>
      </c>
      <c r="R178" s="213">
        <f>Q178*H178</f>
        <v>12.78942</v>
      </c>
      <c r="S178" s="213">
        <v>0</v>
      </c>
      <c r="T178" s="214">
        <f>S178*H178</f>
        <v>0</v>
      </c>
      <c r="AR178" s="15" t="s">
        <v>138</v>
      </c>
      <c r="AT178" s="15" t="s">
        <v>134</v>
      </c>
      <c r="AU178" s="15" t="s">
        <v>78</v>
      </c>
      <c r="AY178" s="15" t="s">
        <v>131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76</v>
      </c>
      <c r="BK178" s="215">
        <f>ROUND(I178*H178,2)</f>
        <v>0</v>
      </c>
      <c r="BL178" s="15" t="s">
        <v>138</v>
      </c>
      <c r="BM178" s="15" t="s">
        <v>541</v>
      </c>
    </row>
    <row r="179" s="11" customFormat="1">
      <c r="B179" s="216"/>
      <c r="C179" s="217"/>
      <c r="D179" s="218" t="s">
        <v>140</v>
      </c>
      <c r="E179" s="219" t="s">
        <v>1</v>
      </c>
      <c r="F179" s="220" t="s">
        <v>1171</v>
      </c>
      <c r="G179" s="217"/>
      <c r="H179" s="221">
        <v>82.299999999999997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78</v>
      </c>
      <c r="AV179" s="11" t="s">
        <v>78</v>
      </c>
      <c r="AW179" s="11" t="s">
        <v>31</v>
      </c>
      <c r="AX179" s="11" t="s">
        <v>76</v>
      </c>
      <c r="AY179" s="227" t="s">
        <v>131</v>
      </c>
    </row>
    <row r="180" s="1" customFormat="1" ht="16.5" customHeight="1">
      <c r="B180" s="36"/>
      <c r="C180" s="228" t="s">
        <v>614</v>
      </c>
      <c r="D180" s="228" t="s">
        <v>193</v>
      </c>
      <c r="E180" s="229" t="s">
        <v>544</v>
      </c>
      <c r="F180" s="230" t="s">
        <v>545</v>
      </c>
      <c r="G180" s="231" t="s">
        <v>196</v>
      </c>
      <c r="H180" s="232">
        <v>16.100000000000001</v>
      </c>
      <c r="I180" s="233"/>
      <c r="J180" s="234">
        <f>ROUND(I180*H180,2)</f>
        <v>0</v>
      </c>
      <c r="K180" s="230" t="s">
        <v>1</v>
      </c>
      <c r="L180" s="235"/>
      <c r="M180" s="236" t="s">
        <v>1</v>
      </c>
      <c r="N180" s="237" t="s">
        <v>39</v>
      </c>
      <c r="O180" s="77"/>
      <c r="P180" s="213">
        <f>O180*H180</f>
        <v>0</v>
      </c>
      <c r="Q180" s="213">
        <v>0.063</v>
      </c>
      <c r="R180" s="213">
        <f>Q180*H180</f>
        <v>1.0143000000000002</v>
      </c>
      <c r="S180" s="213">
        <v>0</v>
      </c>
      <c r="T180" s="214">
        <f>S180*H180</f>
        <v>0</v>
      </c>
      <c r="AR180" s="15" t="s">
        <v>187</v>
      </c>
      <c r="AT180" s="15" t="s">
        <v>193</v>
      </c>
      <c r="AU180" s="15" t="s">
        <v>78</v>
      </c>
      <c r="AY180" s="15" t="s">
        <v>131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76</v>
      </c>
      <c r="BK180" s="215">
        <f>ROUND(I180*H180,2)</f>
        <v>0</v>
      </c>
      <c r="BL180" s="15" t="s">
        <v>138</v>
      </c>
      <c r="BM180" s="15" t="s">
        <v>546</v>
      </c>
    </row>
    <row r="181" s="11" customFormat="1">
      <c r="B181" s="216"/>
      <c r="C181" s="217"/>
      <c r="D181" s="218" t="s">
        <v>140</v>
      </c>
      <c r="E181" s="219" t="s">
        <v>1</v>
      </c>
      <c r="F181" s="220" t="s">
        <v>1172</v>
      </c>
      <c r="G181" s="217"/>
      <c r="H181" s="221">
        <v>16.100000000000001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140</v>
      </c>
      <c r="AU181" s="227" t="s">
        <v>78</v>
      </c>
      <c r="AV181" s="11" t="s">
        <v>78</v>
      </c>
      <c r="AW181" s="11" t="s">
        <v>31</v>
      </c>
      <c r="AX181" s="11" t="s">
        <v>76</v>
      </c>
      <c r="AY181" s="227" t="s">
        <v>131</v>
      </c>
    </row>
    <row r="182" s="1" customFormat="1" ht="16.5" customHeight="1">
      <c r="B182" s="36"/>
      <c r="C182" s="228" t="s">
        <v>619</v>
      </c>
      <c r="D182" s="228" t="s">
        <v>193</v>
      </c>
      <c r="E182" s="229" t="s">
        <v>549</v>
      </c>
      <c r="F182" s="230" t="s">
        <v>550</v>
      </c>
      <c r="G182" s="231" t="s">
        <v>196</v>
      </c>
      <c r="H182" s="232">
        <v>8</v>
      </c>
      <c r="I182" s="233"/>
      <c r="J182" s="234">
        <f>ROUND(I182*H182,2)</f>
        <v>0</v>
      </c>
      <c r="K182" s="230" t="s">
        <v>1</v>
      </c>
      <c r="L182" s="235"/>
      <c r="M182" s="236" t="s">
        <v>1</v>
      </c>
      <c r="N182" s="237" t="s">
        <v>39</v>
      </c>
      <c r="O182" s="77"/>
      <c r="P182" s="213">
        <f>O182*H182</f>
        <v>0</v>
      </c>
      <c r="Q182" s="213">
        <v>0.071999999999999995</v>
      </c>
      <c r="R182" s="213">
        <f>Q182*H182</f>
        <v>0.57599999999999996</v>
      </c>
      <c r="S182" s="213">
        <v>0</v>
      </c>
      <c r="T182" s="214">
        <f>S182*H182</f>
        <v>0</v>
      </c>
      <c r="AR182" s="15" t="s">
        <v>187</v>
      </c>
      <c r="AT182" s="15" t="s">
        <v>193</v>
      </c>
      <c r="AU182" s="15" t="s">
        <v>78</v>
      </c>
      <c r="AY182" s="15" t="s">
        <v>131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76</v>
      </c>
      <c r="BK182" s="215">
        <f>ROUND(I182*H182,2)</f>
        <v>0</v>
      </c>
      <c r="BL182" s="15" t="s">
        <v>138</v>
      </c>
      <c r="BM182" s="15" t="s">
        <v>551</v>
      </c>
    </row>
    <row r="183" s="11" customFormat="1">
      <c r="B183" s="216"/>
      <c r="C183" s="217"/>
      <c r="D183" s="218" t="s">
        <v>140</v>
      </c>
      <c r="E183" s="219" t="s">
        <v>1</v>
      </c>
      <c r="F183" s="220" t="s">
        <v>1173</v>
      </c>
      <c r="G183" s="217"/>
      <c r="H183" s="221">
        <v>8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140</v>
      </c>
      <c r="AU183" s="227" t="s">
        <v>78</v>
      </c>
      <c r="AV183" s="11" t="s">
        <v>78</v>
      </c>
      <c r="AW183" s="11" t="s">
        <v>31</v>
      </c>
      <c r="AX183" s="11" t="s">
        <v>76</v>
      </c>
      <c r="AY183" s="227" t="s">
        <v>131</v>
      </c>
    </row>
    <row r="184" s="1" customFormat="1" ht="16.5" customHeight="1">
      <c r="B184" s="36"/>
      <c r="C184" s="228" t="s">
        <v>623</v>
      </c>
      <c r="D184" s="228" t="s">
        <v>193</v>
      </c>
      <c r="E184" s="229" t="s">
        <v>554</v>
      </c>
      <c r="F184" s="230" t="s">
        <v>555</v>
      </c>
      <c r="G184" s="231" t="s">
        <v>196</v>
      </c>
      <c r="H184" s="232">
        <v>58.200000000000003</v>
      </c>
      <c r="I184" s="233"/>
      <c r="J184" s="234">
        <f>ROUND(I184*H184,2)</f>
        <v>0</v>
      </c>
      <c r="K184" s="230" t="s">
        <v>1</v>
      </c>
      <c r="L184" s="235"/>
      <c r="M184" s="236" t="s">
        <v>1</v>
      </c>
      <c r="N184" s="237" t="s">
        <v>39</v>
      </c>
      <c r="O184" s="77"/>
      <c r="P184" s="213">
        <f>O184*H184</f>
        <v>0</v>
      </c>
      <c r="Q184" s="213">
        <v>0.085999999999999993</v>
      </c>
      <c r="R184" s="213">
        <f>Q184*H184</f>
        <v>5.0051999999999994</v>
      </c>
      <c r="S184" s="213">
        <v>0</v>
      </c>
      <c r="T184" s="214">
        <f>S184*H184</f>
        <v>0</v>
      </c>
      <c r="AR184" s="15" t="s">
        <v>187</v>
      </c>
      <c r="AT184" s="15" t="s">
        <v>193</v>
      </c>
      <c r="AU184" s="15" t="s">
        <v>78</v>
      </c>
      <c r="AY184" s="15" t="s">
        <v>131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76</v>
      </c>
      <c r="BK184" s="215">
        <f>ROUND(I184*H184,2)</f>
        <v>0</v>
      </c>
      <c r="BL184" s="15" t="s">
        <v>138</v>
      </c>
      <c r="BM184" s="15" t="s">
        <v>556</v>
      </c>
    </row>
    <row r="185" s="11" customFormat="1">
      <c r="B185" s="216"/>
      <c r="C185" s="217"/>
      <c r="D185" s="218" t="s">
        <v>140</v>
      </c>
      <c r="E185" s="219" t="s">
        <v>1</v>
      </c>
      <c r="F185" s="220" t="s">
        <v>1174</v>
      </c>
      <c r="G185" s="217"/>
      <c r="H185" s="221">
        <v>58.200000000000003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140</v>
      </c>
      <c r="AU185" s="227" t="s">
        <v>78</v>
      </c>
      <c r="AV185" s="11" t="s">
        <v>78</v>
      </c>
      <c r="AW185" s="11" t="s">
        <v>31</v>
      </c>
      <c r="AX185" s="11" t="s">
        <v>76</v>
      </c>
      <c r="AY185" s="227" t="s">
        <v>131</v>
      </c>
    </row>
    <row r="186" s="1" customFormat="1" ht="22.5" customHeight="1">
      <c r="B186" s="36"/>
      <c r="C186" s="204" t="s">
        <v>628</v>
      </c>
      <c r="D186" s="204" t="s">
        <v>134</v>
      </c>
      <c r="E186" s="205" t="s">
        <v>559</v>
      </c>
      <c r="F186" s="206" t="s">
        <v>560</v>
      </c>
      <c r="G186" s="207" t="s">
        <v>137</v>
      </c>
      <c r="H186" s="208">
        <v>33.399999999999999</v>
      </c>
      <c r="I186" s="209"/>
      <c r="J186" s="210">
        <f>ROUND(I186*H186,2)</f>
        <v>0</v>
      </c>
      <c r="K186" s="206" t="s">
        <v>174</v>
      </c>
      <c r="L186" s="41"/>
      <c r="M186" s="211" t="s">
        <v>1</v>
      </c>
      <c r="N186" s="212" t="s">
        <v>39</v>
      </c>
      <c r="O186" s="77"/>
      <c r="P186" s="213">
        <f>O186*H186</f>
        <v>0</v>
      </c>
      <c r="Q186" s="213">
        <v>0.1295</v>
      </c>
      <c r="R186" s="213">
        <f>Q186*H186</f>
        <v>4.3253000000000004</v>
      </c>
      <c r="S186" s="213">
        <v>0</v>
      </c>
      <c r="T186" s="214">
        <f>S186*H186</f>
        <v>0</v>
      </c>
      <c r="AR186" s="15" t="s">
        <v>138</v>
      </c>
      <c r="AT186" s="15" t="s">
        <v>134</v>
      </c>
      <c r="AU186" s="15" t="s">
        <v>78</v>
      </c>
      <c r="AY186" s="15" t="s">
        <v>131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5" t="s">
        <v>76</v>
      </c>
      <c r="BK186" s="215">
        <f>ROUND(I186*H186,2)</f>
        <v>0</v>
      </c>
      <c r="BL186" s="15" t="s">
        <v>138</v>
      </c>
      <c r="BM186" s="15" t="s">
        <v>561</v>
      </c>
    </row>
    <row r="187" s="11" customFormat="1">
      <c r="B187" s="216"/>
      <c r="C187" s="217"/>
      <c r="D187" s="218" t="s">
        <v>140</v>
      </c>
      <c r="E187" s="219" t="s">
        <v>1</v>
      </c>
      <c r="F187" s="220" t="s">
        <v>1175</v>
      </c>
      <c r="G187" s="217"/>
      <c r="H187" s="221">
        <v>33.399999999999999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140</v>
      </c>
      <c r="AU187" s="227" t="s">
        <v>78</v>
      </c>
      <c r="AV187" s="11" t="s">
        <v>78</v>
      </c>
      <c r="AW187" s="11" t="s">
        <v>31</v>
      </c>
      <c r="AX187" s="11" t="s">
        <v>76</v>
      </c>
      <c r="AY187" s="227" t="s">
        <v>131</v>
      </c>
    </row>
    <row r="188" s="1" customFormat="1" ht="22.5" customHeight="1">
      <c r="B188" s="36"/>
      <c r="C188" s="228" t="s">
        <v>637</v>
      </c>
      <c r="D188" s="228" t="s">
        <v>193</v>
      </c>
      <c r="E188" s="229" t="s">
        <v>564</v>
      </c>
      <c r="F188" s="230" t="s">
        <v>565</v>
      </c>
      <c r="G188" s="231" t="s">
        <v>137</v>
      </c>
      <c r="H188" s="232">
        <v>96.400000000000006</v>
      </c>
      <c r="I188" s="233"/>
      <c r="J188" s="234">
        <f>ROUND(I188*H188,2)</f>
        <v>0</v>
      </c>
      <c r="K188" s="230" t="s">
        <v>1</v>
      </c>
      <c r="L188" s="235"/>
      <c r="M188" s="236" t="s">
        <v>1</v>
      </c>
      <c r="N188" s="237" t="s">
        <v>39</v>
      </c>
      <c r="O188" s="77"/>
      <c r="P188" s="213">
        <f>O188*H188</f>
        <v>0</v>
      </c>
      <c r="Q188" s="213">
        <v>0.024</v>
      </c>
      <c r="R188" s="213">
        <f>Q188*H188</f>
        <v>2.3136000000000001</v>
      </c>
      <c r="S188" s="213">
        <v>0</v>
      </c>
      <c r="T188" s="214">
        <f>S188*H188</f>
        <v>0</v>
      </c>
      <c r="AR188" s="15" t="s">
        <v>187</v>
      </c>
      <c r="AT188" s="15" t="s">
        <v>193</v>
      </c>
      <c r="AU188" s="15" t="s">
        <v>78</v>
      </c>
      <c r="AY188" s="15" t="s">
        <v>131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76</v>
      </c>
      <c r="BK188" s="215">
        <f>ROUND(I188*H188,2)</f>
        <v>0</v>
      </c>
      <c r="BL188" s="15" t="s">
        <v>138</v>
      </c>
      <c r="BM188" s="15" t="s">
        <v>566</v>
      </c>
    </row>
    <row r="189" s="11" customFormat="1">
      <c r="B189" s="216"/>
      <c r="C189" s="217"/>
      <c r="D189" s="218" t="s">
        <v>140</v>
      </c>
      <c r="E189" s="219" t="s">
        <v>1</v>
      </c>
      <c r="F189" s="220" t="s">
        <v>1176</v>
      </c>
      <c r="G189" s="217"/>
      <c r="H189" s="221">
        <v>96.400000000000006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78</v>
      </c>
      <c r="AV189" s="11" t="s">
        <v>78</v>
      </c>
      <c r="AW189" s="11" t="s">
        <v>31</v>
      </c>
      <c r="AX189" s="11" t="s">
        <v>76</v>
      </c>
      <c r="AY189" s="227" t="s">
        <v>131</v>
      </c>
    </row>
    <row r="190" s="1" customFormat="1" ht="22.5" customHeight="1">
      <c r="B190" s="36"/>
      <c r="C190" s="204" t="s">
        <v>644</v>
      </c>
      <c r="D190" s="204" t="s">
        <v>134</v>
      </c>
      <c r="E190" s="205" t="s">
        <v>569</v>
      </c>
      <c r="F190" s="206" t="s">
        <v>570</v>
      </c>
      <c r="G190" s="207" t="s">
        <v>137</v>
      </c>
      <c r="H190" s="208">
        <v>89.700000000000003</v>
      </c>
      <c r="I190" s="209"/>
      <c r="J190" s="210">
        <f>ROUND(I190*H190,2)</f>
        <v>0</v>
      </c>
      <c r="K190" s="206" t="s">
        <v>174</v>
      </c>
      <c r="L190" s="41"/>
      <c r="M190" s="211" t="s">
        <v>1</v>
      </c>
      <c r="N190" s="212" t="s">
        <v>39</v>
      </c>
      <c r="O190" s="77"/>
      <c r="P190" s="213">
        <f>O190*H190</f>
        <v>0</v>
      </c>
      <c r="Q190" s="213">
        <v>5.0000000000000002E-05</v>
      </c>
      <c r="R190" s="213">
        <f>Q190*H190</f>
        <v>0.0044850000000000003</v>
      </c>
      <c r="S190" s="213">
        <v>0</v>
      </c>
      <c r="T190" s="214">
        <f>S190*H190</f>
        <v>0</v>
      </c>
      <c r="AR190" s="15" t="s">
        <v>138</v>
      </c>
      <c r="AT190" s="15" t="s">
        <v>134</v>
      </c>
      <c r="AU190" s="15" t="s">
        <v>78</v>
      </c>
      <c r="AY190" s="15" t="s">
        <v>131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76</v>
      </c>
      <c r="BK190" s="215">
        <f>ROUND(I190*H190,2)</f>
        <v>0</v>
      </c>
      <c r="BL190" s="15" t="s">
        <v>138</v>
      </c>
      <c r="BM190" s="15" t="s">
        <v>571</v>
      </c>
    </row>
    <row r="191" s="11" customFormat="1">
      <c r="B191" s="216"/>
      <c r="C191" s="217"/>
      <c r="D191" s="218" t="s">
        <v>140</v>
      </c>
      <c r="E191" s="219" t="s">
        <v>1</v>
      </c>
      <c r="F191" s="220" t="s">
        <v>1177</v>
      </c>
      <c r="G191" s="217"/>
      <c r="H191" s="221">
        <v>89.700000000000003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1" t="s">
        <v>78</v>
      </c>
      <c r="AW191" s="11" t="s">
        <v>31</v>
      </c>
      <c r="AX191" s="11" t="s">
        <v>76</v>
      </c>
      <c r="AY191" s="227" t="s">
        <v>131</v>
      </c>
    </row>
    <row r="192" s="1" customFormat="1" ht="16.5" customHeight="1">
      <c r="B192" s="36"/>
      <c r="C192" s="204" t="s">
        <v>594</v>
      </c>
      <c r="D192" s="204" t="s">
        <v>134</v>
      </c>
      <c r="E192" s="205" t="s">
        <v>1178</v>
      </c>
      <c r="F192" s="206" t="s">
        <v>1179</v>
      </c>
      <c r="G192" s="207" t="s">
        <v>137</v>
      </c>
      <c r="H192" s="208">
        <v>7.9000000000000004</v>
      </c>
      <c r="I192" s="209"/>
      <c r="J192" s="210">
        <f>ROUND(I192*H192,2)</f>
        <v>0</v>
      </c>
      <c r="K192" s="206" t="s">
        <v>151</v>
      </c>
      <c r="L192" s="41"/>
      <c r="M192" s="211" t="s">
        <v>1</v>
      </c>
      <c r="N192" s="212" t="s">
        <v>39</v>
      </c>
      <c r="O192" s="77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AR192" s="15" t="s">
        <v>138</v>
      </c>
      <c r="AT192" s="15" t="s">
        <v>134</v>
      </c>
      <c r="AU192" s="15" t="s">
        <v>78</v>
      </c>
      <c r="AY192" s="15" t="s">
        <v>131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5" t="s">
        <v>76</v>
      </c>
      <c r="BK192" s="215">
        <f>ROUND(I192*H192,2)</f>
        <v>0</v>
      </c>
      <c r="BL192" s="15" t="s">
        <v>138</v>
      </c>
      <c r="BM192" s="15" t="s">
        <v>1180</v>
      </c>
    </row>
    <row r="193" s="11" customFormat="1">
      <c r="B193" s="216"/>
      <c r="C193" s="217"/>
      <c r="D193" s="218" t="s">
        <v>140</v>
      </c>
      <c r="E193" s="219" t="s">
        <v>1</v>
      </c>
      <c r="F193" s="220" t="s">
        <v>1181</v>
      </c>
      <c r="G193" s="217"/>
      <c r="H193" s="221">
        <v>7.9000000000000004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1" t="s">
        <v>78</v>
      </c>
      <c r="AW193" s="11" t="s">
        <v>31</v>
      </c>
      <c r="AX193" s="11" t="s">
        <v>76</v>
      </c>
      <c r="AY193" s="227" t="s">
        <v>131</v>
      </c>
    </row>
    <row r="194" s="1" customFormat="1" ht="16.5" customHeight="1">
      <c r="B194" s="36"/>
      <c r="C194" s="204" t="s">
        <v>240</v>
      </c>
      <c r="D194" s="204" t="s">
        <v>134</v>
      </c>
      <c r="E194" s="205" t="s">
        <v>574</v>
      </c>
      <c r="F194" s="206" t="s">
        <v>575</v>
      </c>
      <c r="G194" s="207" t="s">
        <v>137</v>
      </c>
      <c r="H194" s="208">
        <v>77.400000000000006</v>
      </c>
      <c r="I194" s="209"/>
      <c r="J194" s="210">
        <f>ROUND(I194*H194,2)</f>
        <v>0</v>
      </c>
      <c r="K194" s="206" t="s">
        <v>174</v>
      </c>
      <c r="L194" s="41"/>
      <c r="M194" s="211" t="s">
        <v>1</v>
      </c>
      <c r="N194" s="212" t="s">
        <v>39</v>
      </c>
      <c r="O194" s="7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5" t="s">
        <v>138</v>
      </c>
      <c r="AT194" s="15" t="s">
        <v>134</v>
      </c>
      <c r="AU194" s="15" t="s">
        <v>78</v>
      </c>
      <c r="AY194" s="15" t="s">
        <v>131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76</v>
      </c>
      <c r="BK194" s="215">
        <f>ROUND(I194*H194,2)</f>
        <v>0</v>
      </c>
      <c r="BL194" s="15" t="s">
        <v>138</v>
      </c>
      <c r="BM194" s="15" t="s">
        <v>576</v>
      </c>
    </row>
    <row r="195" s="11" customFormat="1">
      <c r="B195" s="216"/>
      <c r="C195" s="217"/>
      <c r="D195" s="218" t="s">
        <v>140</v>
      </c>
      <c r="E195" s="219" t="s">
        <v>1</v>
      </c>
      <c r="F195" s="220" t="s">
        <v>1182</v>
      </c>
      <c r="G195" s="217"/>
      <c r="H195" s="221">
        <v>77.400000000000006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1" t="s">
        <v>78</v>
      </c>
      <c r="AW195" s="11" t="s">
        <v>31</v>
      </c>
      <c r="AX195" s="11" t="s">
        <v>76</v>
      </c>
      <c r="AY195" s="227" t="s">
        <v>131</v>
      </c>
    </row>
    <row r="196" s="10" customFormat="1" ht="22.8" customHeight="1">
      <c r="B196" s="188"/>
      <c r="C196" s="189"/>
      <c r="D196" s="190" t="s">
        <v>67</v>
      </c>
      <c r="E196" s="202" t="s">
        <v>602</v>
      </c>
      <c r="F196" s="202" t="s">
        <v>603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SUM(P197:P212)</f>
        <v>0</v>
      </c>
      <c r="Q196" s="196"/>
      <c r="R196" s="197">
        <f>SUM(R197:R212)</f>
        <v>0</v>
      </c>
      <c r="S196" s="196"/>
      <c r="T196" s="198">
        <f>SUM(T197:T212)</f>
        <v>0</v>
      </c>
      <c r="AR196" s="199" t="s">
        <v>76</v>
      </c>
      <c r="AT196" s="200" t="s">
        <v>67</v>
      </c>
      <c r="AU196" s="200" t="s">
        <v>76</v>
      </c>
      <c r="AY196" s="199" t="s">
        <v>131</v>
      </c>
      <c r="BK196" s="201">
        <f>SUM(BK197:BK212)</f>
        <v>0</v>
      </c>
    </row>
    <row r="197" s="1" customFormat="1" ht="16.5" customHeight="1">
      <c r="B197" s="36"/>
      <c r="C197" s="204" t="s">
        <v>375</v>
      </c>
      <c r="D197" s="204" t="s">
        <v>134</v>
      </c>
      <c r="E197" s="205" t="s">
        <v>605</v>
      </c>
      <c r="F197" s="206" t="s">
        <v>606</v>
      </c>
      <c r="G197" s="207" t="s">
        <v>262</v>
      </c>
      <c r="H197" s="208">
        <v>31.526</v>
      </c>
      <c r="I197" s="209"/>
      <c r="J197" s="210">
        <f>ROUND(I197*H197,2)</f>
        <v>0</v>
      </c>
      <c r="K197" s="206" t="s">
        <v>174</v>
      </c>
      <c r="L197" s="41"/>
      <c r="M197" s="211" t="s">
        <v>1</v>
      </c>
      <c r="N197" s="212" t="s">
        <v>39</v>
      </c>
      <c r="O197" s="7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AR197" s="15" t="s">
        <v>138</v>
      </c>
      <c r="AT197" s="15" t="s">
        <v>134</v>
      </c>
      <c r="AU197" s="15" t="s">
        <v>78</v>
      </c>
      <c r="AY197" s="15" t="s">
        <v>131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76</v>
      </c>
      <c r="BK197" s="215">
        <f>ROUND(I197*H197,2)</f>
        <v>0</v>
      </c>
      <c r="BL197" s="15" t="s">
        <v>138</v>
      </c>
      <c r="BM197" s="15" t="s">
        <v>607</v>
      </c>
    </row>
    <row r="198" s="11" customFormat="1">
      <c r="B198" s="216"/>
      <c r="C198" s="217"/>
      <c r="D198" s="218" t="s">
        <v>140</v>
      </c>
      <c r="E198" s="219" t="s">
        <v>1</v>
      </c>
      <c r="F198" s="220" t="s">
        <v>1183</v>
      </c>
      <c r="G198" s="217"/>
      <c r="H198" s="221">
        <v>31.526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140</v>
      </c>
      <c r="AU198" s="227" t="s">
        <v>78</v>
      </c>
      <c r="AV198" s="11" t="s">
        <v>78</v>
      </c>
      <c r="AW198" s="11" t="s">
        <v>31</v>
      </c>
      <c r="AX198" s="11" t="s">
        <v>76</v>
      </c>
      <c r="AY198" s="227" t="s">
        <v>131</v>
      </c>
    </row>
    <row r="199" s="1" customFormat="1" ht="22.5" customHeight="1">
      <c r="B199" s="36"/>
      <c r="C199" s="204" t="s">
        <v>405</v>
      </c>
      <c r="D199" s="204" t="s">
        <v>134</v>
      </c>
      <c r="E199" s="205" t="s">
        <v>610</v>
      </c>
      <c r="F199" s="206" t="s">
        <v>611</v>
      </c>
      <c r="G199" s="207" t="s">
        <v>262</v>
      </c>
      <c r="H199" s="208">
        <v>708.35799999999995</v>
      </c>
      <c r="I199" s="209"/>
      <c r="J199" s="210">
        <f>ROUND(I199*H199,2)</f>
        <v>0</v>
      </c>
      <c r="K199" s="206" t="s">
        <v>174</v>
      </c>
      <c r="L199" s="41"/>
      <c r="M199" s="211" t="s">
        <v>1</v>
      </c>
      <c r="N199" s="212" t="s">
        <v>39</v>
      </c>
      <c r="O199" s="7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15" t="s">
        <v>138</v>
      </c>
      <c r="AT199" s="15" t="s">
        <v>134</v>
      </c>
      <c r="AU199" s="15" t="s">
        <v>78</v>
      </c>
      <c r="AY199" s="15" t="s">
        <v>131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5" t="s">
        <v>76</v>
      </c>
      <c r="BK199" s="215">
        <f>ROUND(I199*H199,2)</f>
        <v>0</v>
      </c>
      <c r="BL199" s="15" t="s">
        <v>138</v>
      </c>
      <c r="BM199" s="15" t="s">
        <v>612</v>
      </c>
    </row>
    <row r="200" s="11" customFormat="1">
      <c r="B200" s="216"/>
      <c r="C200" s="217"/>
      <c r="D200" s="218" t="s">
        <v>140</v>
      </c>
      <c r="E200" s="219" t="s">
        <v>1</v>
      </c>
      <c r="F200" s="220" t="s">
        <v>1184</v>
      </c>
      <c r="G200" s="217"/>
      <c r="H200" s="221">
        <v>708.35799999999995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140</v>
      </c>
      <c r="AU200" s="227" t="s">
        <v>78</v>
      </c>
      <c r="AV200" s="11" t="s">
        <v>78</v>
      </c>
      <c r="AW200" s="11" t="s">
        <v>31</v>
      </c>
      <c r="AX200" s="11" t="s">
        <v>76</v>
      </c>
      <c r="AY200" s="227" t="s">
        <v>131</v>
      </c>
    </row>
    <row r="201" s="1" customFormat="1" ht="16.5" customHeight="1">
      <c r="B201" s="36"/>
      <c r="C201" s="204" t="s">
        <v>142</v>
      </c>
      <c r="D201" s="204" t="s">
        <v>134</v>
      </c>
      <c r="E201" s="205" t="s">
        <v>615</v>
      </c>
      <c r="F201" s="206" t="s">
        <v>616</v>
      </c>
      <c r="G201" s="207" t="s">
        <v>262</v>
      </c>
      <c r="H201" s="208">
        <v>29.741</v>
      </c>
      <c r="I201" s="209"/>
      <c r="J201" s="210">
        <f>ROUND(I201*H201,2)</f>
        <v>0</v>
      </c>
      <c r="K201" s="206" t="s">
        <v>174</v>
      </c>
      <c r="L201" s="41"/>
      <c r="M201" s="211" t="s">
        <v>1</v>
      </c>
      <c r="N201" s="212" t="s">
        <v>39</v>
      </c>
      <c r="O201" s="7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AR201" s="15" t="s">
        <v>138</v>
      </c>
      <c r="AT201" s="15" t="s">
        <v>134</v>
      </c>
      <c r="AU201" s="15" t="s">
        <v>78</v>
      </c>
      <c r="AY201" s="15" t="s">
        <v>131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5" t="s">
        <v>76</v>
      </c>
      <c r="BK201" s="215">
        <f>ROUND(I201*H201,2)</f>
        <v>0</v>
      </c>
      <c r="BL201" s="15" t="s">
        <v>138</v>
      </c>
      <c r="BM201" s="15" t="s">
        <v>617</v>
      </c>
    </row>
    <row r="202" s="11" customFormat="1">
      <c r="B202" s="216"/>
      <c r="C202" s="217"/>
      <c r="D202" s="218" t="s">
        <v>140</v>
      </c>
      <c r="E202" s="219" t="s">
        <v>1</v>
      </c>
      <c r="F202" s="220" t="s">
        <v>1185</v>
      </c>
      <c r="G202" s="217"/>
      <c r="H202" s="221">
        <v>29.741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78</v>
      </c>
      <c r="AV202" s="11" t="s">
        <v>78</v>
      </c>
      <c r="AW202" s="11" t="s">
        <v>31</v>
      </c>
      <c r="AX202" s="11" t="s">
        <v>76</v>
      </c>
      <c r="AY202" s="227" t="s">
        <v>131</v>
      </c>
    </row>
    <row r="203" s="1" customFormat="1" ht="22.5" customHeight="1">
      <c r="B203" s="36"/>
      <c r="C203" s="204" t="s">
        <v>1081</v>
      </c>
      <c r="D203" s="204" t="s">
        <v>134</v>
      </c>
      <c r="E203" s="205" t="s">
        <v>620</v>
      </c>
      <c r="F203" s="206" t="s">
        <v>611</v>
      </c>
      <c r="G203" s="207" t="s">
        <v>262</v>
      </c>
      <c r="H203" s="208">
        <v>654.30200000000002</v>
      </c>
      <c r="I203" s="209"/>
      <c r="J203" s="210">
        <f>ROUND(I203*H203,2)</f>
        <v>0</v>
      </c>
      <c r="K203" s="206" t="s">
        <v>174</v>
      </c>
      <c r="L203" s="41"/>
      <c r="M203" s="211" t="s">
        <v>1</v>
      </c>
      <c r="N203" s="212" t="s">
        <v>39</v>
      </c>
      <c r="O203" s="77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AR203" s="15" t="s">
        <v>138</v>
      </c>
      <c r="AT203" s="15" t="s">
        <v>134</v>
      </c>
      <c r="AU203" s="15" t="s">
        <v>78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76</v>
      </c>
      <c r="BK203" s="215">
        <f>ROUND(I203*H203,2)</f>
        <v>0</v>
      </c>
      <c r="BL203" s="15" t="s">
        <v>138</v>
      </c>
      <c r="BM203" s="15" t="s">
        <v>621</v>
      </c>
    </row>
    <row r="204" s="11" customFormat="1">
      <c r="B204" s="216"/>
      <c r="C204" s="217"/>
      <c r="D204" s="218" t="s">
        <v>140</v>
      </c>
      <c r="E204" s="219" t="s">
        <v>1</v>
      </c>
      <c r="F204" s="220" t="s">
        <v>1186</v>
      </c>
      <c r="G204" s="217"/>
      <c r="H204" s="221">
        <v>654.30200000000002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140</v>
      </c>
      <c r="AU204" s="227" t="s">
        <v>78</v>
      </c>
      <c r="AV204" s="11" t="s">
        <v>78</v>
      </c>
      <c r="AW204" s="11" t="s">
        <v>31</v>
      </c>
      <c r="AX204" s="11" t="s">
        <v>76</v>
      </c>
      <c r="AY204" s="227" t="s">
        <v>131</v>
      </c>
    </row>
    <row r="205" s="1" customFormat="1" ht="16.5" customHeight="1">
      <c r="B205" s="36"/>
      <c r="C205" s="204" t="s">
        <v>1083</v>
      </c>
      <c r="D205" s="204" t="s">
        <v>134</v>
      </c>
      <c r="E205" s="205" t="s">
        <v>624</v>
      </c>
      <c r="F205" s="206" t="s">
        <v>625</v>
      </c>
      <c r="G205" s="207" t="s">
        <v>262</v>
      </c>
      <c r="H205" s="208">
        <v>17.486000000000001</v>
      </c>
      <c r="I205" s="209"/>
      <c r="J205" s="210">
        <f>ROUND(I205*H205,2)</f>
        <v>0</v>
      </c>
      <c r="K205" s="206" t="s">
        <v>174</v>
      </c>
      <c r="L205" s="41"/>
      <c r="M205" s="211" t="s">
        <v>1</v>
      </c>
      <c r="N205" s="212" t="s">
        <v>39</v>
      </c>
      <c r="O205" s="7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AR205" s="15" t="s">
        <v>138</v>
      </c>
      <c r="AT205" s="15" t="s">
        <v>134</v>
      </c>
      <c r="AU205" s="15" t="s">
        <v>78</v>
      </c>
      <c r="AY205" s="15" t="s">
        <v>131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76</v>
      </c>
      <c r="BK205" s="215">
        <f>ROUND(I205*H205,2)</f>
        <v>0</v>
      </c>
      <c r="BL205" s="15" t="s">
        <v>138</v>
      </c>
      <c r="BM205" s="15" t="s">
        <v>626</v>
      </c>
    </row>
    <row r="206" s="11" customFormat="1">
      <c r="B206" s="216"/>
      <c r="C206" s="217"/>
      <c r="D206" s="218" t="s">
        <v>140</v>
      </c>
      <c r="E206" s="219" t="s">
        <v>1</v>
      </c>
      <c r="F206" s="220" t="s">
        <v>1187</v>
      </c>
      <c r="G206" s="217"/>
      <c r="H206" s="221">
        <v>17.486000000000001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1" t="s">
        <v>78</v>
      </c>
      <c r="AW206" s="11" t="s">
        <v>31</v>
      </c>
      <c r="AX206" s="11" t="s">
        <v>76</v>
      </c>
      <c r="AY206" s="227" t="s">
        <v>131</v>
      </c>
    </row>
    <row r="207" s="1" customFormat="1" ht="16.5" customHeight="1">
      <c r="B207" s="36"/>
      <c r="C207" s="204" t="s">
        <v>1085</v>
      </c>
      <c r="D207" s="204" t="s">
        <v>134</v>
      </c>
      <c r="E207" s="205" t="s">
        <v>629</v>
      </c>
      <c r="F207" s="206" t="s">
        <v>630</v>
      </c>
      <c r="G207" s="207" t="s">
        <v>262</v>
      </c>
      <c r="H207" s="208">
        <v>12.255000000000001</v>
      </c>
      <c r="I207" s="209"/>
      <c r="J207" s="210">
        <f>ROUND(I207*H207,2)</f>
        <v>0</v>
      </c>
      <c r="K207" s="206" t="s">
        <v>174</v>
      </c>
      <c r="L207" s="41"/>
      <c r="M207" s="211" t="s">
        <v>1</v>
      </c>
      <c r="N207" s="212" t="s">
        <v>39</v>
      </c>
      <c r="O207" s="7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15" t="s">
        <v>138</v>
      </c>
      <c r="AT207" s="15" t="s">
        <v>134</v>
      </c>
      <c r="AU207" s="15" t="s">
        <v>78</v>
      </c>
      <c r="AY207" s="15" t="s">
        <v>131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76</v>
      </c>
      <c r="BK207" s="215">
        <f>ROUND(I207*H207,2)</f>
        <v>0</v>
      </c>
      <c r="BL207" s="15" t="s">
        <v>138</v>
      </c>
      <c r="BM207" s="15" t="s">
        <v>631</v>
      </c>
    </row>
    <row r="208" s="11" customFormat="1">
      <c r="B208" s="216"/>
      <c r="C208" s="217"/>
      <c r="D208" s="218" t="s">
        <v>140</v>
      </c>
      <c r="E208" s="219" t="s">
        <v>1</v>
      </c>
      <c r="F208" s="220" t="s">
        <v>1188</v>
      </c>
      <c r="G208" s="217"/>
      <c r="H208" s="221">
        <v>12.255000000000001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78</v>
      </c>
      <c r="AV208" s="11" t="s">
        <v>78</v>
      </c>
      <c r="AW208" s="11" t="s">
        <v>31</v>
      </c>
      <c r="AX208" s="11" t="s">
        <v>76</v>
      </c>
      <c r="AY208" s="227" t="s">
        <v>131</v>
      </c>
    </row>
    <row r="209" s="1" customFormat="1" ht="16.5" customHeight="1">
      <c r="B209" s="36"/>
      <c r="C209" s="204" t="s">
        <v>334</v>
      </c>
      <c r="D209" s="204" t="s">
        <v>134</v>
      </c>
      <c r="E209" s="205" t="s">
        <v>634</v>
      </c>
      <c r="F209" s="206" t="s">
        <v>630</v>
      </c>
      <c r="G209" s="207" t="s">
        <v>262</v>
      </c>
      <c r="H209" s="208">
        <v>14.786</v>
      </c>
      <c r="I209" s="209"/>
      <c r="J209" s="210">
        <f>ROUND(I209*H209,2)</f>
        <v>0</v>
      </c>
      <c r="K209" s="206" t="s">
        <v>1</v>
      </c>
      <c r="L209" s="41"/>
      <c r="M209" s="211" t="s">
        <v>1</v>
      </c>
      <c r="N209" s="212" t="s">
        <v>39</v>
      </c>
      <c r="O209" s="77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AR209" s="15" t="s">
        <v>138</v>
      </c>
      <c r="AT209" s="15" t="s">
        <v>134</v>
      </c>
      <c r="AU209" s="15" t="s">
        <v>78</v>
      </c>
      <c r="AY209" s="15" t="s">
        <v>131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76</v>
      </c>
      <c r="BK209" s="215">
        <f>ROUND(I209*H209,2)</f>
        <v>0</v>
      </c>
      <c r="BL209" s="15" t="s">
        <v>138</v>
      </c>
      <c r="BM209" s="15" t="s">
        <v>1189</v>
      </c>
    </row>
    <row r="210" s="11" customFormat="1">
      <c r="B210" s="216"/>
      <c r="C210" s="217"/>
      <c r="D210" s="218" t="s">
        <v>140</v>
      </c>
      <c r="E210" s="219" t="s">
        <v>1</v>
      </c>
      <c r="F210" s="220" t="s">
        <v>1190</v>
      </c>
      <c r="G210" s="217"/>
      <c r="H210" s="221">
        <v>14.786</v>
      </c>
      <c r="I210" s="222"/>
      <c r="J210" s="217"/>
      <c r="K210" s="217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140</v>
      </c>
      <c r="AU210" s="227" t="s">
        <v>78</v>
      </c>
      <c r="AV210" s="11" t="s">
        <v>78</v>
      </c>
      <c r="AW210" s="11" t="s">
        <v>31</v>
      </c>
      <c r="AX210" s="11" t="s">
        <v>76</v>
      </c>
      <c r="AY210" s="227" t="s">
        <v>131</v>
      </c>
    </row>
    <row r="211" s="1" customFormat="1" ht="16.5" customHeight="1">
      <c r="B211" s="36"/>
      <c r="C211" s="204" t="s">
        <v>775</v>
      </c>
      <c r="D211" s="204" t="s">
        <v>134</v>
      </c>
      <c r="E211" s="205" t="s">
        <v>638</v>
      </c>
      <c r="F211" s="206" t="s">
        <v>639</v>
      </c>
      <c r="G211" s="207" t="s">
        <v>262</v>
      </c>
      <c r="H211" s="208">
        <v>16.739999999999998</v>
      </c>
      <c r="I211" s="209"/>
      <c r="J211" s="210">
        <f>ROUND(I211*H211,2)</f>
        <v>0</v>
      </c>
      <c r="K211" s="206" t="s">
        <v>174</v>
      </c>
      <c r="L211" s="41"/>
      <c r="M211" s="211" t="s">
        <v>1</v>
      </c>
      <c r="N211" s="212" t="s">
        <v>39</v>
      </c>
      <c r="O211" s="77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AR211" s="15" t="s">
        <v>138</v>
      </c>
      <c r="AT211" s="15" t="s">
        <v>134</v>
      </c>
      <c r="AU211" s="15" t="s">
        <v>78</v>
      </c>
      <c r="AY211" s="15" t="s">
        <v>131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76</v>
      </c>
      <c r="BK211" s="215">
        <f>ROUND(I211*H211,2)</f>
        <v>0</v>
      </c>
      <c r="BL211" s="15" t="s">
        <v>138</v>
      </c>
      <c r="BM211" s="15" t="s">
        <v>640</v>
      </c>
    </row>
    <row r="212" s="11" customFormat="1">
      <c r="B212" s="216"/>
      <c r="C212" s="217"/>
      <c r="D212" s="218" t="s">
        <v>140</v>
      </c>
      <c r="E212" s="219" t="s">
        <v>1</v>
      </c>
      <c r="F212" s="220" t="s">
        <v>1191</v>
      </c>
      <c r="G212" s="217"/>
      <c r="H212" s="221">
        <v>16.739999999999998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140</v>
      </c>
      <c r="AU212" s="227" t="s">
        <v>78</v>
      </c>
      <c r="AV212" s="11" t="s">
        <v>78</v>
      </c>
      <c r="AW212" s="11" t="s">
        <v>31</v>
      </c>
      <c r="AX212" s="11" t="s">
        <v>76</v>
      </c>
      <c r="AY212" s="227" t="s">
        <v>131</v>
      </c>
    </row>
    <row r="213" s="10" customFormat="1" ht="22.8" customHeight="1">
      <c r="B213" s="188"/>
      <c r="C213" s="189"/>
      <c r="D213" s="190" t="s">
        <v>67</v>
      </c>
      <c r="E213" s="202" t="s">
        <v>642</v>
      </c>
      <c r="F213" s="202" t="s">
        <v>643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P214</f>
        <v>0</v>
      </c>
      <c r="Q213" s="196"/>
      <c r="R213" s="197">
        <f>R214</f>
        <v>0</v>
      </c>
      <c r="S213" s="196"/>
      <c r="T213" s="198">
        <f>T214</f>
        <v>0</v>
      </c>
      <c r="AR213" s="199" t="s">
        <v>76</v>
      </c>
      <c r="AT213" s="200" t="s">
        <v>67</v>
      </c>
      <c r="AU213" s="200" t="s">
        <v>76</v>
      </c>
      <c r="AY213" s="199" t="s">
        <v>131</v>
      </c>
      <c r="BK213" s="201">
        <f>BK214</f>
        <v>0</v>
      </c>
    </row>
    <row r="214" s="1" customFormat="1" ht="16.5" customHeight="1">
      <c r="B214" s="36"/>
      <c r="C214" s="204" t="s">
        <v>777</v>
      </c>
      <c r="D214" s="204" t="s">
        <v>134</v>
      </c>
      <c r="E214" s="205" t="s">
        <v>645</v>
      </c>
      <c r="F214" s="206" t="s">
        <v>646</v>
      </c>
      <c r="G214" s="207" t="s">
        <v>262</v>
      </c>
      <c r="H214" s="208">
        <v>64.876999999999995</v>
      </c>
      <c r="I214" s="209"/>
      <c r="J214" s="210">
        <f>ROUND(I214*H214,2)</f>
        <v>0</v>
      </c>
      <c r="K214" s="206" t="s">
        <v>174</v>
      </c>
      <c r="L214" s="41"/>
      <c r="M214" s="249" t="s">
        <v>1</v>
      </c>
      <c r="N214" s="250" t="s">
        <v>39</v>
      </c>
      <c r="O214" s="251"/>
      <c r="P214" s="252">
        <f>O214*H214</f>
        <v>0</v>
      </c>
      <c r="Q214" s="252">
        <v>0</v>
      </c>
      <c r="R214" s="252">
        <f>Q214*H214</f>
        <v>0</v>
      </c>
      <c r="S214" s="252">
        <v>0</v>
      </c>
      <c r="T214" s="253">
        <f>S214*H214</f>
        <v>0</v>
      </c>
      <c r="AR214" s="15" t="s">
        <v>138</v>
      </c>
      <c r="AT214" s="15" t="s">
        <v>134</v>
      </c>
      <c r="AU214" s="15" t="s">
        <v>78</v>
      </c>
      <c r="AY214" s="15" t="s">
        <v>131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76</v>
      </c>
      <c r="BK214" s="215">
        <f>ROUND(I214*H214,2)</f>
        <v>0</v>
      </c>
      <c r="BL214" s="15" t="s">
        <v>138</v>
      </c>
      <c r="BM214" s="15" t="s">
        <v>647</v>
      </c>
    </row>
    <row r="215" s="1" customFormat="1" ht="6.96" customHeight="1">
      <c r="B215" s="55"/>
      <c r="C215" s="56"/>
      <c r="D215" s="56"/>
      <c r="E215" s="56"/>
      <c r="F215" s="56"/>
      <c r="G215" s="56"/>
      <c r="H215" s="56"/>
      <c r="I215" s="153"/>
      <c r="J215" s="56"/>
      <c r="K215" s="56"/>
      <c r="L215" s="41"/>
    </row>
  </sheetData>
  <sheetProtection sheet="1" autoFilter="0" formatColumns="0" formatRows="0" objects="1" scenarios="1" spinCount="100000" saltValue="nTRJIVywTT/32Soxop+E1l6x0Z90hfV/54mq9+0geDt0X7uOgScWLVRQd52agj9ydGVHErsjHP6b619HQGCadA==" hashValue="ls95NfXbAi5RbQ5vlk0KlQgw71f/B7xmN+wzaPOz4c3J48e0go9rdOB5EHX82w2FM4wor3hnJdYW/+gBbV0AEA==" algorithmName="SHA-512" password="CC35"/>
  <autoFilter ref="C85:K21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1192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ROUND((SUM(BE87:BE247)),  2)</f>
        <v>0</v>
      </c>
      <c r="I33" s="142">
        <v>0.20999999999999999</v>
      </c>
      <c r="J33" s="141">
        <f>ROUND(((SUM(BE87:BE247))*I33),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ROUND((SUM(BF87:BF247)),  2)</f>
        <v>0</v>
      </c>
      <c r="I34" s="142">
        <v>0.14999999999999999</v>
      </c>
      <c r="J34" s="141">
        <f>ROUND(((SUM(BF87:BF247))*I34),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ROUND((SUM(BG87:BG247)),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ROUND((SUM(BH87:BH247)),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ROUND((SUM(BI87:BI247)),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USEKS9 -  Komunikace a terénní úpravy úsek S9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108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109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110</v>
      </c>
      <c r="E62" s="173"/>
      <c r="F62" s="173"/>
      <c r="G62" s="173"/>
      <c r="H62" s="173"/>
      <c r="I62" s="174"/>
      <c r="J62" s="175">
        <f>J160</f>
        <v>0</v>
      </c>
      <c r="K62" s="171"/>
      <c r="L62" s="176"/>
    </row>
    <row r="63" s="8" customFormat="1" ht="19.92" customHeight="1">
      <c r="B63" s="170"/>
      <c r="C63" s="171"/>
      <c r="D63" s="172" t="s">
        <v>111</v>
      </c>
      <c r="E63" s="173"/>
      <c r="F63" s="173"/>
      <c r="G63" s="173"/>
      <c r="H63" s="173"/>
      <c r="I63" s="174"/>
      <c r="J63" s="175">
        <f>J171</f>
        <v>0</v>
      </c>
      <c r="K63" s="171"/>
      <c r="L63" s="176"/>
    </row>
    <row r="64" s="8" customFormat="1" ht="19.92" customHeight="1">
      <c r="B64" s="170"/>
      <c r="C64" s="171"/>
      <c r="D64" s="172" t="s">
        <v>112</v>
      </c>
      <c r="E64" s="173"/>
      <c r="F64" s="173"/>
      <c r="G64" s="173"/>
      <c r="H64" s="173"/>
      <c r="I64" s="174"/>
      <c r="J64" s="175">
        <f>J198</f>
        <v>0</v>
      </c>
      <c r="K64" s="171"/>
      <c r="L64" s="176"/>
    </row>
    <row r="65" s="8" customFormat="1" ht="19.92" customHeight="1">
      <c r="B65" s="170"/>
      <c r="C65" s="171"/>
      <c r="D65" s="172" t="s">
        <v>113</v>
      </c>
      <c r="E65" s="173"/>
      <c r="F65" s="173"/>
      <c r="G65" s="173"/>
      <c r="H65" s="173"/>
      <c r="I65" s="174"/>
      <c r="J65" s="175">
        <f>J214</f>
        <v>0</v>
      </c>
      <c r="K65" s="171"/>
      <c r="L65" s="176"/>
    </row>
    <row r="66" s="8" customFormat="1" ht="19.92" customHeight="1">
      <c r="B66" s="170"/>
      <c r="C66" s="171"/>
      <c r="D66" s="172" t="s">
        <v>114</v>
      </c>
      <c r="E66" s="173"/>
      <c r="F66" s="173"/>
      <c r="G66" s="173"/>
      <c r="H66" s="173"/>
      <c r="I66" s="174"/>
      <c r="J66" s="175">
        <f>J231</f>
        <v>0</v>
      </c>
      <c r="K66" s="171"/>
      <c r="L66" s="176"/>
    </row>
    <row r="67" s="8" customFormat="1" ht="19.92" customHeight="1">
      <c r="B67" s="170"/>
      <c r="C67" s="171"/>
      <c r="D67" s="172" t="s">
        <v>115</v>
      </c>
      <c r="E67" s="173"/>
      <c r="F67" s="173"/>
      <c r="G67" s="173"/>
      <c r="H67" s="173"/>
      <c r="I67" s="174"/>
      <c r="J67" s="175">
        <f>J246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116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Komunikace pro chodce-2.stavba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101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 xml:space="preserve">USEKS9 -  Komunikace a terénní úpravy úsek S9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>Kosičky</v>
      </c>
      <c r="G81" s="37"/>
      <c r="H81" s="37"/>
      <c r="I81" s="131" t="s">
        <v>22</v>
      </c>
      <c r="J81" s="65" t="str">
        <f>IF(J12="","",J12)</f>
        <v>19. 11. 2019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30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IF(E18="","",E18)</f>
        <v>Vyplň údaj</v>
      </c>
      <c r="G84" s="37"/>
      <c r="H84" s="37"/>
      <c r="I84" s="131" t="s">
        <v>32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117</v>
      </c>
      <c r="D86" s="179" t="s">
        <v>53</v>
      </c>
      <c r="E86" s="179" t="s">
        <v>49</v>
      </c>
      <c r="F86" s="179" t="s">
        <v>50</v>
      </c>
      <c r="G86" s="179" t="s">
        <v>118</v>
      </c>
      <c r="H86" s="179" t="s">
        <v>119</v>
      </c>
      <c r="I86" s="180" t="s">
        <v>120</v>
      </c>
      <c r="J86" s="181" t="s">
        <v>105</v>
      </c>
      <c r="K86" s="182" t="s">
        <v>121</v>
      </c>
      <c r="L86" s="183"/>
      <c r="M86" s="86" t="s">
        <v>1</v>
      </c>
      <c r="N86" s="87" t="s">
        <v>38</v>
      </c>
      <c r="O86" s="87" t="s">
        <v>122</v>
      </c>
      <c r="P86" s="87" t="s">
        <v>123</v>
      </c>
      <c r="Q86" s="87" t="s">
        <v>124</v>
      </c>
      <c r="R86" s="87" t="s">
        <v>125</v>
      </c>
      <c r="S86" s="87" t="s">
        <v>126</v>
      </c>
      <c r="T86" s="88" t="s">
        <v>127</v>
      </c>
    </row>
    <row r="87" s="1" customFormat="1" ht="22.8" customHeight="1">
      <c r="B87" s="36"/>
      <c r="C87" s="93" t="s">
        <v>128</v>
      </c>
      <c r="D87" s="37"/>
      <c r="E87" s="37"/>
      <c r="F87" s="37"/>
      <c r="G87" s="37"/>
      <c r="H87" s="37"/>
      <c r="I87" s="129"/>
      <c r="J87" s="184">
        <f>BK87</f>
        <v>0</v>
      </c>
      <c r="K87" s="37"/>
      <c r="L87" s="41"/>
      <c r="M87" s="89"/>
      <c r="N87" s="90"/>
      <c r="O87" s="90"/>
      <c r="P87" s="185">
        <f>P88</f>
        <v>0</v>
      </c>
      <c r="Q87" s="90"/>
      <c r="R87" s="185">
        <f>R88</f>
        <v>274.14677459999996</v>
      </c>
      <c r="S87" s="90"/>
      <c r="T87" s="186">
        <f>T88</f>
        <v>291.09882000000005</v>
      </c>
      <c r="AT87" s="15" t="s">
        <v>67</v>
      </c>
      <c r="AU87" s="15" t="s">
        <v>107</v>
      </c>
      <c r="BK87" s="187">
        <f>BK88</f>
        <v>0</v>
      </c>
    </row>
    <row r="88" s="10" customFormat="1" ht="25.92" customHeight="1">
      <c r="B88" s="188"/>
      <c r="C88" s="189"/>
      <c r="D88" s="190" t="s">
        <v>67</v>
      </c>
      <c r="E88" s="191" t="s">
        <v>129</v>
      </c>
      <c r="F88" s="191" t="s">
        <v>130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P89+P160+P171+P198+P214+P231+P246</f>
        <v>0</v>
      </c>
      <c r="Q88" s="196"/>
      <c r="R88" s="197">
        <f>R89+R160+R171+R198+R214+R231+R246</f>
        <v>274.14677459999996</v>
      </c>
      <c r="S88" s="196"/>
      <c r="T88" s="198">
        <f>T89+T160+T171+T198+T214+T231+T246</f>
        <v>291.09882000000005</v>
      </c>
      <c r="AR88" s="199" t="s">
        <v>76</v>
      </c>
      <c r="AT88" s="200" t="s">
        <v>67</v>
      </c>
      <c r="AU88" s="200" t="s">
        <v>68</v>
      </c>
      <c r="AY88" s="199" t="s">
        <v>131</v>
      </c>
      <c r="BK88" s="201">
        <f>BK89+BK160+BK171+BK198+BK214+BK231+BK246</f>
        <v>0</v>
      </c>
    </row>
    <row r="89" s="10" customFormat="1" ht="22.8" customHeight="1">
      <c r="B89" s="188"/>
      <c r="C89" s="189"/>
      <c r="D89" s="190" t="s">
        <v>67</v>
      </c>
      <c r="E89" s="202" t="s">
        <v>76</v>
      </c>
      <c r="F89" s="202" t="s">
        <v>132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SUM(P90:P159)</f>
        <v>0</v>
      </c>
      <c r="Q89" s="196"/>
      <c r="R89" s="197">
        <f>SUM(R90:R159)</f>
        <v>3.1296040000000001</v>
      </c>
      <c r="S89" s="196"/>
      <c r="T89" s="198">
        <f>SUM(T90:T159)</f>
        <v>291.09882000000005</v>
      </c>
      <c r="AR89" s="199" t="s">
        <v>76</v>
      </c>
      <c r="AT89" s="200" t="s">
        <v>67</v>
      </c>
      <c r="AU89" s="200" t="s">
        <v>76</v>
      </c>
      <c r="AY89" s="199" t="s">
        <v>131</v>
      </c>
      <c r="BK89" s="201">
        <f>SUM(BK90:BK159)</f>
        <v>0</v>
      </c>
    </row>
    <row r="90" s="1" customFormat="1" ht="16.5" customHeight="1">
      <c r="B90" s="36"/>
      <c r="C90" s="204" t="s">
        <v>76</v>
      </c>
      <c r="D90" s="204" t="s">
        <v>134</v>
      </c>
      <c r="E90" s="205" t="s">
        <v>135</v>
      </c>
      <c r="F90" s="206" t="s">
        <v>770</v>
      </c>
      <c r="G90" s="207" t="s">
        <v>137</v>
      </c>
      <c r="H90" s="208">
        <v>71</v>
      </c>
      <c r="I90" s="209"/>
      <c r="J90" s="210">
        <f>ROUND(I90*H90,2)</f>
        <v>0</v>
      </c>
      <c r="K90" s="206" t="s">
        <v>1</v>
      </c>
      <c r="L90" s="41"/>
      <c r="M90" s="211" t="s">
        <v>1</v>
      </c>
      <c r="N90" s="212" t="s">
        <v>39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138</v>
      </c>
      <c r="AT90" s="15" t="s">
        <v>134</v>
      </c>
      <c r="AU90" s="15" t="s">
        <v>78</v>
      </c>
      <c r="AY90" s="15" t="s">
        <v>131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76</v>
      </c>
      <c r="BK90" s="215">
        <f>ROUND(I90*H90,2)</f>
        <v>0</v>
      </c>
      <c r="BL90" s="15" t="s">
        <v>138</v>
      </c>
      <c r="BM90" s="15" t="s">
        <v>771</v>
      </c>
    </row>
    <row r="91" s="11" customFormat="1">
      <c r="B91" s="216"/>
      <c r="C91" s="217"/>
      <c r="D91" s="218" t="s">
        <v>140</v>
      </c>
      <c r="E91" s="219" t="s">
        <v>1</v>
      </c>
      <c r="F91" s="220" t="s">
        <v>1193</v>
      </c>
      <c r="G91" s="217"/>
      <c r="H91" s="221">
        <v>71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78</v>
      </c>
      <c r="AV91" s="11" t="s">
        <v>78</v>
      </c>
      <c r="AW91" s="11" t="s">
        <v>31</v>
      </c>
      <c r="AX91" s="11" t="s">
        <v>76</v>
      </c>
      <c r="AY91" s="227" t="s">
        <v>131</v>
      </c>
    </row>
    <row r="92" s="1" customFormat="1" ht="22.5" customHeight="1">
      <c r="B92" s="36"/>
      <c r="C92" s="204" t="s">
        <v>516</v>
      </c>
      <c r="D92" s="204" t="s">
        <v>134</v>
      </c>
      <c r="E92" s="205" t="s">
        <v>148</v>
      </c>
      <c r="F92" s="206" t="s">
        <v>149</v>
      </c>
      <c r="G92" s="207" t="s">
        <v>150</v>
      </c>
      <c r="H92" s="208">
        <v>17</v>
      </c>
      <c r="I92" s="209"/>
      <c r="J92" s="210">
        <f>ROUND(I92*H92,2)</f>
        <v>0</v>
      </c>
      <c r="K92" s="206" t="s">
        <v>151</v>
      </c>
      <c r="L92" s="41"/>
      <c r="M92" s="211" t="s">
        <v>1</v>
      </c>
      <c r="N92" s="212" t="s">
        <v>39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5" t="s">
        <v>138</v>
      </c>
      <c r="AT92" s="15" t="s">
        <v>134</v>
      </c>
      <c r="AU92" s="15" t="s">
        <v>78</v>
      </c>
      <c r="AY92" s="15" t="s">
        <v>131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76</v>
      </c>
      <c r="BK92" s="215">
        <f>ROUND(I92*H92,2)</f>
        <v>0</v>
      </c>
      <c r="BL92" s="15" t="s">
        <v>138</v>
      </c>
      <c r="BM92" s="15" t="s">
        <v>1194</v>
      </c>
    </row>
    <row r="93" s="1" customFormat="1" ht="33.75" customHeight="1">
      <c r="B93" s="36"/>
      <c r="C93" s="204" t="s">
        <v>78</v>
      </c>
      <c r="D93" s="204" t="s">
        <v>134</v>
      </c>
      <c r="E93" s="205" t="s">
        <v>1195</v>
      </c>
      <c r="F93" s="206" t="s">
        <v>1196</v>
      </c>
      <c r="G93" s="207" t="s">
        <v>150</v>
      </c>
      <c r="H93" s="208">
        <v>238.30000000000001</v>
      </c>
      <c r="I93" s="209"/>
      <c r="J93" s="210">
        <f>ROUND(I93*H93,2)</f>
        <v>0</v>
      </c>
      <c r="K93" s="206" t="s">
        <v>174</v>
      </c>
      <c r="L93" s="41"/>
      <c r="M93" s="211" t="s">
        <v>1</v>
      </c>
      <c r="N93" s="212" t="s">
        <v>39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0.255</v>
      </c>
      <c r="T93" s="214">
        <f>S93*H93</f>
        <v>60.766500000000001</v>
      </c>
      <c r="AR93" s="15" t="s">
        <v>138</v>
      </c>
      <c r="AT93" s="15" t="s">
        <v>134</v>
      </c>
      <c r="AU93" s="15" t="s">
        <v>78</v>
      </c>
      <c r="AY93" s="15" t="s">
        <v>131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76</v>
      </c>
      <c r="BK93" s="215">
        <f>ROUND(I93*H93,2)</f>
        <v>0</v>
      </c>
      <c r="BL93" s="15" t="s">
        <v>138</v>
      </c>
      <c r="BM93" s="15" t="s">
        <v>1197</v>
      </c>
    </row>
    <row r="94" s="11" customFormat="1">
      <c r="B94" s="216"/>
      <c r="C94" s="217"/>
      <c r="D94" s="218" t="s">
        <v>140</v>
      </c>
      <c r="E94" s="219" t="s">
        <v>1</v>
      </c>
      <c r="F94" s="220" t="s">
        <v>1198</v>
      </c>
      <c r="G94" s="217"/>
      <c r="H94" s="221">
        <v>238.30000000000001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140</v>
      </c>
      <c r="AU94" s="227" t="s">
        <v>78</v>
      </c>
      <c r="AV94" s="11" t="s">
        <v>78</v>
      </c>
      <c r="AW94" s="11" t="s">
        <v>31</v>
      </c>
      <c r="AX94" s="11" t="s">
        <v>76</v>
      </c>
      <c r="AY94" s="227" t="s">
        <v>131</v>
      </c>
    </row>
    <row r="95" s="1" customFormat="1" ht="22.5" customHeight="1">
      <c r="B95" s="36"/>
      <c r="C95" s="204" t="s">
        <v>177</v>
      </c>
      <c r="D95" s="204" t="s">
        <v>134</v>
      </c>
      <c r="E95" s="205" t="s">
        <v>1199</v>
      </c>
      <c r="F95" s="206" t="s">
        <v>1200</v>
      </c>
      <c r="G95" s="207" t="s">
        <v>150</v>
      </c>
      <c r="H95" s="208">
        <v>331.22000000000003</v>
      </c>
      <c r="I95" s="209"/>
      <c r="J95" s="210">
        <f>ROUND(I95*H95,2)</f>
        <v>0</v>
      </c>
      <c r="K95" s="206" t="s">
        <v>174</v>
      </c>
      <c r="L95" s="41"/>
      <c r="M95" s="211" t="s">
        <v>1</v>
      </c>
      <c r="N95" s="212" t="s">
        <v>39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0.18099999999999999</v>
      </c>
      <c r="T95" s="214">
        <f>S95*H95</f>
        <v>59.95082</v>
      </c>
      <c r="AR95" s="15" t="s">
        <v>138</v>
      </c>
      <c r="AT95" s="15" t="s">
        <v>134</v>
      </c>
      <c r="AU95" s="15" t="s">
        <v>78</v>
      </c>
      <c r="AY95" s="15" t="s">
        <v>131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76</v>
      </c>
      <c r="BK95" s="215">
        <f>ROUND(I95*H95,2)</f>
        <v>0</v>
      </c>
      <c r="BL95" s="15" t="s">
        <v>138</v>
      </c>
      <c r="BM95" s="15" t="s">
        <v>1201</v>
      </c>
    </row>
    <row r="96" s="11" customFormat="1">
      <c r="B96" s="216"/>
      <c r="C96" s="217"/>
      <c r="D96" s="218" t="s">
        <v>140</v>
      </c>
      <c r="E96" s="219" t="s">
        <v>1</v>
      </c>
      <c r="F96" s="220" t="s">
        <v>1202</v>
      </c>
      <c r="G96" s="217"/>
      <c r="H96" s="221">
        <v>368.52999999999997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1" t="s">
        <v>78</v>
      </c>
      <c r="AW96" s="11" t="s">
        <v>31</v>
      </c>
      <c r="AX96" s="11" t="s">
        <v>68</v>
      </c>
      <c r="AY96" s="227" t="s">
        <v>131</v>
      </c>
    </row>
    <row r="97" s="11" customFormat="1">
      <c r="B97" s="216"/>
      <c r="C97" s="217"/>
      <c r="D97" s="218" t="s">
        <v>140</v>
      </c>
      <c r="E97" s="219" t="s">
        <v>1</v>
      </c>
      <c r="F97" s="220" t="s">
        <v>1203</v>
      </c>
      <c r="G97" s="217"/>
      <c r="H97" s="221">
        <v>-37.310000000000002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78</v>
      </c>
      <c r="AV97" s="11" t="s">
        <v>78</v>
      </c>
      <c r="AW97" s="11" t="s">
        <v>31</v>
      </c>
      <c r="AX97" s="11" t="s">
        <v>68</v>
      </c>
      <c r="AY97" s="227" t="s">
        <v>131</v>
      </c>
    </row>
    <row r="98" s="12" customFormat="1">
      <c r="B98" s="238"/>
      <c r="C98" s="239"/>
      <c r="D98" s="218" t="s">
        <v>140</v>
      </c>
      <c r="E98" s="240" t="s">
        <v>1</v>
      </c>
      <c r="F98" s="241" t="s">
        <v>210</v>
      </c>
      <c r="G98" s="239"/>
      <c r="H98" s="242">
        <v>331.21999999999997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AT98" s="248" t="s">
        <v>140</v>
      </c>
      <c r="AU98" s="248" t="s">
        <v>78</v>
      </c>
      <c r="AV98" s="12" t="s">
        <v>138</v>
      </c>
      <c r="AW98" s="12" t="s">
        <v>31</v>
      </c>
      <c r="AX98" s="12" t="s">
        <v>76</v>
      </c>
      <c r="AY98" s="248" t="s">
        <v>131</v>
      </c>
    </row>
    <row r="99" s="1" customFormat="1" ht="22.5" customHeight="1">
      <c r="B99" s="36"/>
      <c r="C99" s="204" t="s">
        <v>342</v>
      </c>
      <c r="D99" s="204" t="s">
        <v>134</v>
      </c>
      <c r="E99" s="205" t="s">
        <v>158</v>
      </c>
      <c r="F99" s="206" t="s">
        <v>159</v>
      </c>
      <c r="G99" s="207" t="s">
        <v>150</v>
      </c>
      <c r="H99" s="208">
        <v>256.60000000000002</v>
      </c>
      <c r="I99" s="209"/>
      <c r="J99" s="210">
        <f>ROUND(I99*H99,2)</f>
        <v>0</v>
      </c>
      <c r="K99" s="206" t="s">
        <v>151</v>
      </c>
      <c r="L99" s="41"/>
      <c r="M99" s="211" t="s">
        <v>1</v>
      </c>
      <c r="N99" s="212" t="s">
        <v>39</v>
      </c>
      <c r="O99" s="77"/>
      <c r="P99" s="213">
        <f>O99*H99</f>
        <v>0</v>
      </c>
      <c r="Q99" s="213">
        <v>0</v>
      </c>
      <c r="R99" s="213">
        <f>Q99*H99</f>
        <v>0</v>
      </c>
      <c r="S99" s="213">
        <v>0.17999999999999999</v>
      </c>
      <c r="T99" s="214">
        <f>S99*H99</f>
        <v>46.188000000000002</v>
      </c>
      <c r="AR99" s="15" t="s">
        <v>138</v>
      </c>
      <c r="AT99" s="15" t="s">
        <v>134</v>
      </c>
      <c r="AU99" s="15" t="s">
        <v>78</v>
      </c>
      <c r="AY99" s="15" t="s">
        <v>131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76</v>
      </c>
      <c r="BK99" s="215">
        <f>ROUND(I99*H99,2)</f>
        <v>0</v>
      </c>
      <c r="BL99" s="15" t="s">
        <v>138</v>
      </c>
      <c r="BM99" s="15" t="s">
        <v>1204</v>
      </c>
    </row>
    <row r="100" s="11" customFormat="1">
      <c r="B100" s="216"/>
      <c r="C100" s="217"/>
      <c r="D100" s="218" t="s">
        <v>140</v>
      </c>
      <c r="E100" s="219" t="s">
        <v>1</v>
      </c>
      <c r="F100" s="220" t="s">
        <v>1205</v>
      </c>
      <c r="G100" s="217"/>
      <c r="H100" s="221">
        <v>256.60000000000002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1" t="s">
        <v>78</v>
      </c>
      <c r="AW100" s="11" t="s">
        <v>31</v>
      </c>
      <c r="AX100" s="11" t="s">
        <v>76</v>
      </c>
      <c r="AY100" s="227" t="s">
        <v>131</v>
      </c>
    </row>
    <row r="101" s="1" customFormat="1" ht="22.5" customHeight="1">
      <c r="B101" s="36"/>
      <c r="C101" s="204" t="s">
        <v>338</v>
      </c>
      <c r="D101" s="204" t="s">
        <v>134</v>
      </c>
      <c r="E101" s="205" t="s">
        <v>162</v>
      </c>
      <c r="F101" s="206" t="s">
        <v>163</v>
      </c>
      <c r="G101" s="207" t="s">
        <v>150</v>
      </c>
      <c r="H101" s="208">
        <v>320.55000000000001</v>
      </c>
      <c r="I101" s="209"/>
      <c r="J101" s="210">
        <f>ROUND(I101*H101,2)</f>
        <v>0</v>
      </c>
      <c r="K101" s="206" t="s">
        <v>151</v>
      </c>
      <c r="L101" s="41"/>
      <c r="M101" s="211" t="s">
        <v>1</v>
      </c>
      <c r="N101" s="212" t="s">
        <v>39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0.28999999999999998</v>
      </c>
      <c r="T101" s="214">
        <f>S101*H101</f>
        <v>92.959499999999991</v>
      </c>
      <c r="AR101" s="15" t="s">
        <v>138</v>
      </c>
      <c r="AT101" s="15" t="s">
        <v>134</v>
      </c>
      <c r="AU101" s="15" t="s">
        <v>78</v>
      </c>
      <c r="AY101" s="15" t="s">
        <v>131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76</v>
      </c>
      <c r="BK101" s="215">
        <f>ROUND(I101*H101,2)</f>
        <v>0</v>
      </c>
      <c r="BL101" s="15" t="s">
        <v>138</v>
      </c>
      <c r="BM101" s="15" t="s">
        <v>1206</v>
      </c>
    </row>
    <row r="102" s="11" customFormat="1">
      <c r="B102" s="216"/>
      <c r="C102" s="217"/>
      <c r="D102" s="218" t="s">
        <v>140</v>
      </c>
      <c r="E102" s="219" t="s">
        <v>1</v>
      </c>
      <c r="F102" s="220" t="s">
        <v>1207</v>
      </c>
      <c r="G102" s="217"/>
      <c r="H102" s="221">
        <v>320.55000000000001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1" t="s">
        <v>78</v>
      </c>
      <c r="AW102" s="11" t="s">
        <v>31</v>
      </c>
      <c r="AX102" s="11" t="s">
        <v>76</v>
      </c>
      <c r="AY102" s="227" t="s">
        <v>131</v>
      </c>
    </row>
    <row r="103" s="1" customFormat="1" ht="22.5" customHeight="1">
      <c r="B103" s="36"/>
      <c r="C103" s="204" t="s">
        <v>751</v>
      </c>
      <c r="D103" s="204" t="s">
        <v>134</v>
      </c>
      <c r="E103" s="205" t="s">
        <v>919</v>
      </c>
      <c r="F103" s="206" t="s">
        <v>920</v>
      </c>
      <c r="G103" s="207" t="s">
        <v>150</v>
      </c>
      <c r="H103" s="208">
        <v>8.4000000000000004</v>
      </c>
      <c r="I103" s="209"/>
      <c r="J103" s="210">
        <f>ROUND(I103*H103,2)</f>
        <v>0</v>
      </c>
      <c r="K103" s="206" t="s">
        <v>151</v>
      </c>
      <c r="L103" s="41"/>
      <c r="M103" s="211" t="s">
        <v>1</v>
      </c>
      <c r="N103" s="212" t="s">
        <v>39</v>
      </c>
      <c r="O103" s="77"/>
      <c r="P103" s="213">
        <f>O103*H103</f>
        <v>0</v>
      </c>
      <c r="Q103" s="213">
        <v>0</v>
      </c>
      <c r="R103" s="213">
        <f>Q103*H103</f>
        <v>0</v>
      </c>
      <c r="S103" s="213">
        <v>0.32500000000000001</v>
      </c>
      <c r="T103" s="214">
        <f>S103*H103</f>
        <v>2.7300000000000004</v>
      </c>
      <c r="AR103" s="15" t="s">
        <v>138</v>
      </c>
      <c r="AT103" s="15" t="s">
        <v>134</v>
      </c>
      <c r="AU103" s="15" t="s">
        <v>78</v>
      </c>
      <c r="AY103" s="15" t="s">
        <v>131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76</v>
      </c>
      <c r="BK103" s="215">
        <f>ROUND(I103*H103,2)</f>
        <v>0</v>
      </c>
      <c r="BL103" s="15" t="s">
        <v>138</v>
      </c>
      <c r="BM103" s="15" t="s">
        <v>1208</v>
      </c>
    </row>
    <row r="104" s="1" customFormat="1" ht="22.5" customHeight="1">
      <c r="B104" s="36"/>
      <c r="C104" s="204" t="s">
        <v>504</v>
      </c>
      <c r="D104" s="204" t="s">
        <v>134</v>
      </c>
      <c r="E104" s="205" t="s">
        <v>926</v>
      </c>
      <c r="F104" s="206" t="s">
        <v>927</v>
      </c>
      <c r="G104" s="207" t="s">
        <v>137</v>
      </c>
      <c r="H104" s="208">
        <v>28.5</v>
      </c>
      <c r="I104" s="209"/>
      <c r="J104" s="210">
        <f>ROUND(I104*H104,2)</f>
        <v>0</v>
      </c>
      <c r="K104" s="206" t="s">
        <v>151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0.28999999999999998</v>
      </c>
      <c r="T104" s="214">
        <f>S104*H104</f>
        <v>8.2649999999999988</v>
      </c>
      <c r="AR104" s="15" t="s">
        <v>138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138</v>
      </c>
      <c r="BM104" s="15" t="s">
        <v>1209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1210</v>
      </c>
      <c r="G105" s="217"/>
      <c r="H105" s="221">
        <v>28.5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76</v>
      </c>
      <c r="AY105" s="227" t="s">
        <v>131</v>
      </c>
    </row>
    <row r="106" s="1" customFormat="1" ht="22.5" customHeight="1">
      <c r="B106" s="36"/>
      <c r="C106" s="204" t="s">
        <v>187</v>
      </c>
      <c r="D106" s="204" t="s">
        <v>134</v>
      </c>
      <c r="E106" s="205" t="s">
        <v>178</v>
      </c>
      <c r="F106" s="206" t="s">
        <v>179</v>
      </c>
      <c r="G106" s="207" t="s">
        <v>137</v>
      </c>
      <c r="H106" s="208">
        <v>63</v>
      </c>
      <c r="I106" s="209"/>
      <c r="J106" s="210">
        <f>ROUND(I106*H106,2)</f>
        <v>0</v>
      </c>
      <c r="K106" s="206" t="s">
        <v>174</v>
      </c>
      <c r="L106" s="41"/>
      <c r="M106" s="211" t="s">
        <v>1</v>
      </c>
      <c r="N106" s="212" t="s">
        <v>39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0.20499999999999999</v>
      </c>
      <c r="T106" s="214">
        <f>S106*H106</f>
        <v>12.914999999999999</v>
      </c>
      <c r="AR106" s="15" t="s">
        <v>138</v>
      </c>
      <c r="AT106" s="15" t="s">
        <v>134</v>
      </c>
      <c r="AU106" s="15" t="s">
        <v>78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76</v>
      </c>
      <c r="BK106" s="215">
        <f>ROUND(I106*H106,2)</f>
        <v>0</v>
      </c>
      <c r="BL106" s="15" t="s">
        <v>138</v>
      </c>
      <c r="BM106" s="15" t="s">
        <v>180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1211</v>
      </c>
      <c r="G107" s="217"/>
      <c r="H107" s="221">
        <v>63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76</v>
      </c>
      <c r="AY107" s="227" t="s">
        <v>131</v>
      </c>
    </row>
    <row r="108" s="1" customFormat="1" ht="22.5" customHeight="1">
      <c r="B108" s="36"/>
      <c r="C108" s="204" t="s">
        <v>203</v>
      </c>
      <c r="D108" s="204" t="s">
        <v>134</v>
      </c>
      <c r="E108" s="205" t="s">
        <v>183</v>
      </c>
      <c r="F108" s="206" t="s">
        <v>184</v>
      </c>
      <c r="G108" s="207" t="s">
        <v>137</v>
      </c>
      <c r="H108" s="208">
        <v>183.09999999999999</v>
      </c>
      <c r="I108" s="209"/>
      <c r="J108" s="210">
        <f>ROUND(I108*H108,2)</f>
        <v>0</v>
      </c>
      <c r="K108" s="206" t="s">
        <v>174</v>
      </c>
      <c r="L108" s="41"/>
      <c r="M108" s="211" t="s">
        <v>1</v>
      </c>
      <c r="N108" s="212" t="s">
        <v>39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0.040000000000000001</v>
      </c>
      <c r="T108" s="214">
        <f>S108*H108</f>
        <v>7.3239999999999998</v>
      </c>
      <c r="AR108" s="15" t="s">
        <v>138</v>
      </c>
      <c r="AT108" s="15" t="s">
        <v>134</v>
      </c>
      <c r="AU108" s="15" t="s">
        <v>78</v>
      </c>
      <c r="AY108" s="15" t="s">
        <v>131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76</v>
      </c>
      <c r="BK108" s="215">
        <f>ROUND(I108*H108,2)</f>
        <v>0</v>
      </c>
      <c r="BL108" s="15" t="s">
        <v>138</v>
      </c>
      <c r="BM108" s="15" t="s">
        <v>185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1212</v>
      </c>
      <c r="G109" s="217"/>
      <c r="H109" s="221">
        <v>183.09999999999999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76</v>
      </c>
      <c r="AY109" s="227" t="s">
        <v>131</v>
      </c>
    </row>
    <row r="110" s="1" customFormat="1" ht="22.5" customHeight="1">
      <c r="B110" s="36"/>
      <c r="C110" s="204" t="s">
        <v>216</v>
      </c>
      <c r="D110" s="204" t="s">
        <v>134</v>
      </c>
      <c r="E110" s="205" t="s">
        <v>188</v>
      </c>
      <c r="F110" s="206" t="s">
        <v>189</v>
      </c>
      <c r="G110" s="207" t="s">
        <v>190</v>
      </c>
      <c r="H110" s="208">
        <v>28.059999999999999</v>
      </c>
      <c r="I110" s="209"/>
      <c r="J110" s="210">
        <f>ROUND(I110*H110,2)</f>
        <v>0</v>
      </c>
      <c r="K110" s="206" t="s">
        <v>174</v>
      </c>
      <c r="L110" s="41"/>
      <c r="M110" s="211" t="s">
        <v>1</v>
      </c>
      <c r="N110" s="212" t="s">
        <v>39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138</v>
      </c>
      <c r="AT110" s="15" t="s">
        <v>134</v>
      </c>
      <c r="AU110" s="15" t="s">
        <v>78</v>
      </c>
      <c r="AY110" s="15" t="s">
        <v>131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76</v>
      </c>
      <c r="BK110" s="215">
        <f>ROUND(I110*H110,2)</f>
        <v>0</v>
      </c>
      <c r="BL110" s="15" t="s">
        <v>138</v>
      </c>
      <c r="BM110" s="15" t="s">
        <v>191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1213</v>
      </c>
      <c r="G111" s="217"/>
      <c r="H111" s="221">
        <v>28.059999999999999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31</v>
      </c>
      <c r="AX111" s="11" t="s">
        <v>76</v>
      </c>
      <c r="AY111" s="227" t="s">
        <v>131</v>
      </c>
    </row>
    <row r="112" s="1" customFormat="1" ht="22.5" customHeight="1">
      <c r="B112" s="36"/>
      <c r="C112" s="204" t="s">
        <v>225</v>
      </c>
      <c r="D112" s="204" t="s">
        <v>134</v>
      </c>
      <c r="E112" s="205" t="s">
        <v>204</v>
      </c>
      <c r="F112" s="206" t="s">
        <v>205</v>
      </c>
      <c r="G112" s="207" t="s">
        <v>190</v>
      </c>
      <c r="H112" s="208">
        <v>116.539</v>
      </c>
      <c r="I112" s="209"/>
      <c r="J112" s="210">
        <f>ROUND(I112*H112,2)</f>
        <v>0</v>
      </c>
      <c r="K112" s="206" t="s">
        <v>174</v>
      </c>
      <c r="L112" s="41"/>
      <c r="M112" s="211" t="s">
        <v>1</v>
      </c>
      <c r="N112" s="212" t="s">
        <v>39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138</v>
      </c>
      <c r="AT112" s="15" t="s">
        <v>134</v>
      </c>
      <c r="AU112" s="15" t="s">
        <v>78</v>
      </c>
      <c r="AY112" s="15" t="s">
        <v>131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76</v>
      </c>
      <c r="BK112" s="215">
        <f>ROUND(I112*H112,2)</f>
        <v>0</v>
      </c>
      <c r="BL112" s="15" t="s">
        <v>138</v>
      </c>
      <c r="BM112" s="15" t="s">
        <v>206</v>
      </c>
    </row>
    <row r="113" s="11" customFormat="1">
      <c r="B113" s="216"/>
      <c r="C113" s="217"/>
      <c r="D113" s="218" t="s">
        <v>140</v>
      </c>
      <c r="E113" s="219" t="s">
        <v>1</v>
      </c>
      <c r="F113" s="220" t="s">
        <v>1214</v>
      </c>
      <c r="G113" s="217"/>
      <c r="H113" s="221">
        <v>57.454999999999998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1" t="s">
        <v>78</v>
      </c>
      <c r="AW113" s="11" t="s">
        <v>31</v>
      </c>
      <c r="AX113" s="11" t="s">
        <v>68</v>
      </c>
      <c r="AY113" s="227" t="s">
        <v>131</v>
      </c>
    </row>
    <row r="114" s="11" customFormat="1">
      <c r="B114" s="216"/>
      <c r="C114" s="217"/>
      <c r="D114" s="218" t="s">
        <v>140</v>
      </c>
      <c r="E114" s="219" t="s">
        <v>1</v>
      </c>
      <c r="F114" s="220" t="s">
        <v>1215</v>
      </c>
      <c r="G114" s="217"/>
      <c r="H114" s="221">
        <v>56.960000000000001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140</v>
      </c>
      <c r="AU114" s="227" t="s">
        <v>78</v>
      </c>
      <c r="AV114" s="11" t="s">
        <v>78</v>
      </c>
      <c r="AW114" s="11" t="s">
        <v>31</v>
      </c>
      <c r="AX114" s="11" t="s">
        <v>68</v>
      </c>
      <c r="AY114" s="227" t="s">
        <v>131</v>
      </c>
    </row>
    <row r="115" s="11" customFormat="1">
      <c r="B115" s="216"/>
      <c r="C115" s="217"/>
      <c r="D115" s="218" t="s">
        <v>140</v>
      </c>
      <c r="E115" s="219" t="s">
        <v>1</v>
      </c>
      <c r="F115" s="220" t="s">
        <v>1216</v>
      </c>
      <c r="G115" s="217"/>
      <c r="H115" s="221">
        <v>2.1240000000000001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1" t="s">
        <v>78</v>
      </c>
      <c r="AW115" s="11" t="s">
        <v>31</v>
      </c>
      <c r="AX115" s="11" t="s">
        <v>68</v>
      </c>
      <c r="AY115" s="227" t="s">
        <v>131</v>
      </c>
    </row>
    <row r="116" s="12" customFormat="1">
      <c r="B116" s="238"/>
      <c r="C116" s="239"/>
      <c r="D116" s="218" t="s">
        <v>140</v>
      </c>
      <c r="E116" s="240" t="s">
        <v>1</v>
      </c>
      <c r="F116" s="241" t="s">
        <v>210</v>
      </c>
      <c r="G116" s="239"/>
      <c r="H116" s="242">
        <v>116.53899999999999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AT116" s="248" t="s">
        <v>140</v>
      </c>
      <c r="AU116" s="248" t="s">
        <v>78</v>
      </c>
      <c r="AV116" s="12" t="s">
        <v>138</v>
      </c>
      <c r="AW116" s="12" t="s">
        <v>4</v>
      </c>
      <c r="AX116" s="12" t="s">
        <v>76</v>
      </c>
      <c r="AY116" s="248" t="s">
        <v>131</v>
      </c>
    </row>
    <row r="117" s="1" customFormat="1" ht="22.5" customHeight="1">
      <c r="B117" s="36"/>
      <c r="C117" s="204" t="s">
        <v>933</v>
      </c>
      <c r="D117" s="204" t="s">
        <v>134</v>
      </c>
      <c r="E117" s="205" t="s">
        <v>794</v>
      </c>
      <c r="F117" s="206" t="s">
        <v>1217</v>
      </c>
      <c r="G117" s="207" t="s">
        <v>190</v>
      </c>
      <c r="H117" s="208">
        <v>0.93000000000000005</v>
      </c>
      <c r="I117" s="209"/>
      <c r="J117" s="210">
        <f>ROUND(I117*H117,2)</f>
        <v>0</v>
      </c>
      <c r="K117" s="206" t="s">
        <v>174</v>
      </c>
      <c r="L117" s="41"/>
      <c r="M117" s="211" t="s">
        <v>1</v>
      </c>
      <c r="N117" s="212" t="s">
        <v>39</v>
      </c>
      <c r="O117" s="7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5" t="s">
        <v>138</v>
      </c>
      <c r="AT117" s="15" t="s">
        <v>134</v>
      </c>
      <c r="AU117" s="15" t="s">
        <v>78</v>
      </c>
      <c r="AY117" s="15" t="s">
        <v>131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76</v>
      </c>
      <c r="BK117" s="215">
        <f>ROUND(I117*H117,2)</f>
        <v>0</v>
      </c>
      <c r="BL117" s="15" t="s">
        <v>138</v>
      </c>
      <c r="BM117" s="15" t="s">
        <v>1218</v>
      </c>
    </row>
    <row r="118" s="11" customFormat="1">
      <c r="B118" s="216"/>
      <c r="C118" s="217"/>
      <c r="D118" s="218" t="s">
        <v>140</v>
      </c>
      <c r="E118" s="219" t="s">
        <v>1</v>
      </c>
      <c r="F118" s="220" t="s">
        <v>1219</v>
      </c>
      <c r="G118" s="217"/>
      <c r="H118" s="221">
        <v>0.93000000000000005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140</v>
      </c>
      <c r="AU118" s="227" t="s">
        <v>78</v>
      </c>
      <c r="AV118" s="11" t="s">
        <v>78</v>
      </c>
      <c r="AW118" s="11" t="s">
        <v>31</v>
      </c>
      <c r="AX118" s="11" t="s">
        <v>76</v>
      </c>
      <c r="AY118" s="227" t="s">
        <v>131</v>
      </c>
    </row>
    <row r="119" s="1" customFormat="1" ht="22.5" customHeight="1">
      <c r="B119" s="36"/>
      <c r="C119" s="204" t="s">
        <v>255</v>
      </c>
      <c r="D119" s="204" t="s">
        <v>134</v>
      </c>
      <c r="E119" s="205" t="s">
        <v>212</v>
      </c>
      <c r="F119" s="206" t="s">
        <v>935</v>
      </c>
      <c r="G119" s="207" t="s">
        <v>190</v>
      </c>
      <c r="H119" s="208">
        <v>12.779999999999999</v>
      </c>
      <c r="I119" s="209"/>
      <c r="J119" s="210">
        <f>ROUND(I119*H119,2)</f>
        <v>0</v>
      </c>
      <c r="K119" s="206" t="s">
        <v>174</v>
      </c>
      <c r="L119" s="41"/>
      <c r="M119" s="211" t="s">
        <v>1</v>
      </c>
      <c r="N119" s="212" t="s">
        <v>39</v>
      </c>
      <c r="O119" s="7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15" t="s">
        <v>138</v>
      </c>
      <c r="AT119" s="15" t="s">
        <v>134</v>
      </c>
      <c r="AU119" s="15" t="s">
        <v>78</v>
      </c>
      <c r="AY119" s="15" t="s">
        <v>131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76</v>
      </c>
      <c r="BK119" s="215">
        <f>ROUND(I119*H119,2)</f>
        <v>0</v>
      </c>
      <c r="BL119" s="15" t="s">
        <v>138</v>
      </c>
      <c r="BM119" s="15" t="s">
        <v>1127</v>
      </c>
    </row>
    <row r="120" s="11" customFormat="1">
      <c r="B120" s="216"/>
      <c r="C120" s="217"/>
      <c r="D120" s="218" t="s">
        <v>140</v>
      </c>
      <c r="E120" s="219" t="s">
        <v>1</v>
      </c>
      <c r="F120" s="220" t="s">
        <v>1220</v>
      </c>
      <c r="G120" s="217"/>
      <c r="H120" s="221">
        <v>12.779999999999999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78</v>
      </c>
      <c r="AV120" s="11" t="s">
        <v>78</v>
      </c>
      <c r="AW120" s="11" t="s">
        <v>31</v>
      </c>
      <c r="AX120" s="11" t="s">
        <v>76</v>
      </c>
      <c r="AY120" s="227" t="s">
        <v>131</v>
      </c>
    </row>
    <row r="121" s="1" customFormat="1" ht="16.5" customHeight="1">
      <c r="B121" s="36"/>
      <c r="C121" s="228" t="s">
        <v>405</v>
      </c>
      <c r="D121" s="228" t="s">
        <v>193</v>
      </c>
      <c r="E121" s="229" t="s">
        <v>194</v>
      </c>
      <c r="F121" s="230" t="s">
        <v>195</v>
      </c>
      <c r="G121" s="231" t="s">
        <v>196</v>
      </c>
      <c r="H121" s="232">
        <v>142</v>
      </c>
      <c r="I121" s="233"/>
      <c r="J121" s="234">
        <f>ROUND(I121*H121,2)</f>
        <v>0</v>
      </c>
      <c r="K121" s="230" t="s">
        <v>151</v>
      </c>
      <c r="L121" s="235"/>
      <c r="M121" s="236" t="s">
        <v>1</v>
      </c>
      <c r="N121" s="237" t="s">
        <v>39</v>
      </c>
      <c r="O121" s="77"/>
      <c r="P121" s="213">
        <f>O121*H121</f>
        <v>0</v>
      </c>
      <c r="Q121" s="213">
        <v>0.0060000000000000001</v>
      </c>
      <c r="R121" s="213">
        <f>Q121*H121</f>
        <v>0.85199999999999998</v>
      </c>
      <c r="S121" s="213">
        <v>0</v>
      </c>
      <c r="T121" s="214">
        <f>S121*H121</f>
        <v>0</v>
      </c>
      <c r="AR121" s="15" t="s">
        <v>187</v>
      </c>
      <c r="AT121" s="15" t="s">
        <v>193</v>
      </c>
      <c r="AU121" s="15" t="s">
        <v>78</v>
      </c>
      <c r="AY121" s="15" t="s">
        <v>131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76</v>
      </c>
      <c r="BK121" s="215">
        <f>ROUND(I121*H121,2)</f>
        <v>0</v>
      </c>
      <c r="BL121" s="15" t="s">
        <v>138</v>
      </c>
      <c r="BM121" s="15" t="s">
        <v>1221</v>
      </c>
    </row>
    <row r="122" s="11" customFormat="1">
      <c r="B122" s="216"/>
      <c r="C122" s="217"/>
      <c r="D122" s="218" t="s">
        <v>140</v>
      </c>
      <c r="E122" s="219" t="s">
        <v>1</v>
      </c>
      <c r="F122" s="220" t="s">
        <v>1222</v>
      </c>
      <c r="G122" s="217"/>
      <c r="H122" s="221">
        <v>142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1" t="s">
        <v>78</v>
      </c>
      <c r="AW122" s="11" t="s">
        <v>31</v>
      </c>
      <c r="AX122" s="11" t="s">
        <v>76</v>
      </c>
      <c r="AY122" s="227" t="s">
        <v>131</v>
      </c>
    </row>
    <row r="123" s="1" customFormat="1" ht="16.5" customHeight="1">
      <c r="B123" s="36"/>
      <c r="C123" s="228" t="s">
        <v>142</v>
      </c>
      <c r="D123" s="228" t="s">
        <v>193</v>
      </c>
      <c r="E123" s="229" t="s">
        <v>200</v>
      </c>
      <c r="F123" s="230" t="s">
        <v>201</v>
      </c>
      <c r="G123" s="231" t="s">
        <v>137</v>
      </c>
      <c r="H123" s="232">
        <v>71</v>
      </c>
      <c r="I123" s="233"/>
      <c r="J123" s="234">
        <f>ROUND(I123*H123,2)</f>
        <v>0</v>
      </c>
      <c r="K123" s="230" t="s">
        <v>151</v>
      </c>
      <c r="L123" s="235"/>
      <c r="M123" s="236" t="s">
        <v>1</v>
      </c>
      <c r="N123" s="237" t="s">
        <v>39</v>
      </c>
      <c r="O123" s="77"/>
      <c r="P123" s="213">
        <f>O123*H123</f>
        <v>0</v>
      </c>
      <c r="Q123" s="213">
        <v>0.032000000000000001</v>
      </c>
      <c r="R123" s="213">
        <f>Q123*H123</f>
        <v>2.2720000000000002</v>
      </c>
      <c r="S123" s="213">
        <v>0</v>
      </c>
      <c r="T123" s="214">
        <f>S123*H123</f>
        <v>0</v>
      </c>
      <c r="AR123" s="15" t="s">
        <v>187</v>
      </c>
      <c r="AT123" s="15" t="s">
        <v>193</v>
      </c>
      <c r="AU123" s="15" t="s">
        <v>78</v>
      </c>
      <c r="AY123" s="15" t="s">
        <v>131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76</v>
      </c>
      <c r="BK123" s="215">
        <f>ROUND(I123*H123,2)</f>
        <v>0</v>
      </c>
      <c r="BL123" s="15" t="s">
        <v>138</v>
      </c>
      <c r="BM123" s="15" t="s">
        <v>1223</v>
      </c>
    </row>
    <row r="124" s="1" customFormat="1" ht="22.5" customHeight="1">
      <c r="B124" s="36"/>
      <c r="C124" s="204" t="s">
        <v>286</v>
      </c>
      <c r="D124" s="204" t="s">
        <v>134</v>
      </c>
      <c r="E124" s="205" t="s">
        <v>217</v>
      </c>
      <c r="F124" s="206" t="s">
        <v>218</v>
      </c>
      <c r="G124" s="207" t="s">
        <v>190</v>
      </c>
      <c r="H124" s="208">
        <v>10.368</v>
      </c>
      <c r="I124" s="209"/>
      <c r="J124" s="210">
        <f>ROUND(I124*H124,2)</f>
        <v>0</v>
      </c>
      <c r="K124" s="206" t="s">
        <v>174</v>
      </c>
      <c r="L124" s="41"/>
      <c r="M124" s="211" t="s">
        <v>1</v>
      </c>
      <c r="N124" s="212" t="s">
        <v>39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138</v>
      </c>
      <c r="AT124" s="15" t="s">
        <v>134</v>
      </c>
      <c r="AU124" s="15" t="s">
        <v>78</v>
      </c>
      <c r="AY124" s="15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76</v>
      </c>
      <c r="BK124" s="215">
        <f>ROUND(I124*H124,2)</f>
        <v>0</v>
      </c>
      <c r="BL124" s="15" t="s">
        <v>138</v>
      </c>
      <c r="BM124" s="15" t="s">
        <v>219</v>
      </c>
    </row>
    <row r="125" s="11" customFormat="1">
      <c r="B125" s="216"/>
      <c r="C125" s="217"/>
      <c r="D125" s="218" t="s">
        <v>140</v>
      </c>
      <c r="E125" s="219" t="s">
        <v>1</v>
      </c>
      <c r="F125" s="220" t="s">
        <v>1224</v>
      </c>
      <c r="G125" s="217"/>
      <c r="H125" s="221">
        <v>10.368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1" t="s">
        <v>78</v>
      </c>
      <c r="AW125" s="11" t="s">
        <v>31</v>
      </c>
      <c r="AX125" s="11" t="s">
        <v>76</v>
      </c>
      <c r="AY125" s="227" t="s">
        <v>131</v>
      </c>
    </row>
    <row r="126" s="1" customFormat="1" ht="22.5" customHeight="1">
      <c r="B126" s="36"/>
      <c r="C126" s="204" t="s">
        <v>291</v>
      </c>
      <c r="D126" s="204" t="s">
        <v>134</v>
      </c>
      <c r="E126" s="205" t="s">
        <v>226</v>
      </c>
      <c r="F126" s="206" t="s">
        <v>227</v>
      </c>
      <c r="G126" s="207" t="s">
        <v>190</v>
      </c>
      <c r="H126" s="208">
        <v>46.740000000000002</v>
      </c>
      <c r="I126" s="209"/>
      <c r="J126" s="210">
        <f>ROUND(I126*H126,2)</f>
        <v>0</v>
      </c>
      <c r="K126" s="206" t="s">
        <v>174</v>
      </c>
      <c r="L126" s="41"/>
      <c r="M126" s="211" t="s">
        <v>1</v>
      </c>
      <c r="N126" s="212" t="s">
        <v>39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138</v>
      </c>
      <c r="AT126" s="15" t="s">
        <v>134</v>
      </c>
      <c r="AU126" s="15" t="s">
        <v>78</v>
      </c>
      <c r="AY126" s="15" t="s">
        <v>131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76</v>
      </c>
      <c r="BK126" s="215">
        <f>ROUND(I126*H126,2)</f>
        <v>0</v>
      </c>
      <c r="BL126" s="15" t="s">
        <v>138</v>
      </c>
      <c r="BM126" s="15" t="s">
        <v>228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1225</v>
      </c>
      <c r="G127" s="217"/>
      <c r="H127" s="221">
        <v>46.740000000000002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76</v>
      </c>
      <c r="AY127" s="227" t="s">
        <v>131</v>
      </c>
    </row>
    <row r="128" s="1" customFormat="1" ht="16.5" customHeight="1">
      <c r="B128" s="36"/>
      <c r="C128" s="204" t="s">
        <v>375</v>
      </c>
      <c r="D128" s="204" t="s">
        <v>134</v>
      </c>
      <c r="E128" s="205" t="s">
        <v>231</v>
      </c>
      <c r="F128" s="206" t="s">
        <v>232</v>
      </c>
      <c r="G128" s="207" t="s">
        <v>150</v>
      </c>
      <c r="H128" s="208">
        <v>17</v>
      </c>
      <c r="I128" s="209"/>
      <c r="J128" s="210">
        <f>ROUND(I128*H128,2)</f>
        <v>0</v>
      </c>
      <c r="K128" s="206" t="s">
        <v>151</v>
      </c>
      <c r="L128" s="41"/>
      <c r="M128" s="211" t="s">
        <v>1</v>
      </c>
      <c r="N128" s="212" t="s">
        <v>39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138</v>
      </c>
      <c r="AT128" s="15" t="s">
        <v>134</v>
      </c>
      <c r="AU128" s="15" t="s">
        <v>78</v>
      </c>
      <c r="AY128" s="15" t="s">
        <v>131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76</v>
      </c>
      <c r="BK128" s="215">
        <f>ROUND(I128*H128,2)</f>
        <v>0</v>
      </c>
      <c r="BL128" s="15" t="s">
        <v>138</v>
      </c>
      <c r="BM128" s="15" t="s">
        <v>1226</v>
      </c>
    </row>
    <row r="129" s="1" customFormat="1" ht="22.5" customHeight="1">
      <c r="B129" s="36"/>
      <c r="C129" s="204" t="s">
        <v>380</v>
      </c>
      <c r="D129" s="204" t="s">
        <v>134</v>
      </c>
      <c r="E129" s="205" t="s">
        <v>235</v>
      </c>
      <c r="F129" s="206" t="s">
        <v>236</v>
      </c>
      <c r="G129" s="207" t="s">
        <v>190</v>
      </c>
      <c r="H129" s="208">
        <v>126.337</v>
      </c>
      <c r="I129" s="209"/>
      <c r="J129" s="210">
        <f>ROUND(I129*H129,2)</f>
        <v>0</v>
      </c>
      <c r="K129" s="206" t="s">
        <v>237</v>
      </c>
      <c r="L129" s="41"/>
      <c r="M129" s="211" t="s">
        <v>1</v>
      </c>
      <c r="N129" s="212" t="s">
        <v>39</v>
      </c>
      <c r="O129" s="7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5" t="s">
        <v>138</v>
      </c>
      <c r="AT129" s="15" t="s">
        <v>134</v>
      </c>
      <c r="AU129" s="15" t="s">
        <v>78</v>
      </c>
      <c r="AY129" s="15" t="s">
        <v>131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76</v>
      </c>
      <c r="BK129" s="215">
        <f>ROUND(I129*H129,2)</f>
        <v>0</v>
      </c>
      <c r="BL129" s="15" t="s">
        <v>138</v>
      </c>
      <c r="BM129" s="15" t="s">
        <v>1227</v>
      </c>
    </row>
    <row r="130" s="11" customFormat="1">
      <c r="B130" s="216"/>
      <c r="C130" s="217"/>
      <c r="D130" s="218" t="s">
        <v>140</v>
      </c>
      <c r="E130" s="219" t="s">
        <v>1</v>
      </c>
      <c r="F130" s="220" t="s">
        <v>1228</v>
      </c>
      <c r="G130" s="217"/>
      <c r="H130" s="221">
        <v>126.337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78</v>
      </c>
      <c r="AV130" s="11" t="s">
        <v>78</v>
      </c>
      <c r="AW130" s="11" t="s">
        <v>31</v>
      </c>
      <c r="AX130" s="11" t="s">
        <v>76</v>
      </c>
      <c r="AY130" s="227" t="s">
        <v>131</v>
      </c>
    </row>
    <row r="131" s="1" customFormat="1" ht="22.5" customHeight="1">
      <c r="B131" s="36"/>
      <c r="C131" s="204" t="s">
        <v>147</v>
      </c>
      <c r="D131" s="204" t="s">
        <v>134</v>
      </c>
      <c r="E131" s="205" t="s">
        <v>241</v>
      </c>
      <c r="F131" s="206" t="s">
        <v>242</v>
      </c>
      <c r="G131" s="207" t="s">
        <v>190</v>
      </c>
      <c r="H131" s="208">
        <v>1642.3810000000001</v>
      </c>
      <c r="I131" s="209"/>
      <c r="J131" s="210">
        <f>ROUND(I131*H131,2)</f>
        <v>0</v>
      </c>
      <c r="K131" s="206" t="s">
        <v>237</v>
      </c>
      <c r="L131" s="41"/>
      <c r="M131" s="211" t="s">
        <v>1</v>
      </c>
      <c r="N131" s="212" t="s">
        <v>39</v>
      </c>
      <c r="O131" s="7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5" t="s">
        <v>138</v>
      </c>
      <c r="AT131" s="15" t="s">
        <v>134</v>
      </c>
      <c r="AU131" s="15" t="s">
        <v>78</v>
      </c>
      <c r="AY131" s="15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76</v>
      </c>
      <c r="BK131" s="215">
        <f>ROUND(I131*H131,2)</f>
        <v>0</v>
      </c>
      <c r="BL131" s="15" t="s">
        <v>138</v>
      </c>
      <c r="BM131" s="15" t="s">
        <v>1229</v>
      </c>
    </row>
    <row r="132" s="11" customFormat="1">
      <c r="B132" s="216"/>
      <c r="C132" s="217"/>
      <c r="D132" s="218" t="s">
        <v>140</v>
      </c>
      <c r="E132" s="219" t="s">
        <v>1</v>
      </c>
      <c r="F132" s="220" t="s">
        <v>1230</v>
      </c>
      <c r="G132" s="217"/>
      <c r="H132" s="221">
        <v>1642.3810000000001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1" t="s">
        <v>78</v>
      </c>
      <c r="AW132" s="11" t="s">
        <v>31</v>
      </c>
      <c r="AX132" s="11" t="s">
        <v>76</v>
      </c>
      <c r="AY132" s="227" t="s">
        <v>131</v>
      </c>
    </row>
    <row r="133" s="1" customFormat="1" ht="22.5" customHeight="1">
      <c r="B133" s="36"/>
      <c r="C133" s="204" t="s">
        <v>301</v>
      </c>
      <c r="D133" s="204" t="s">
        <v>134</v>
      </c>
      <c r="E133" s="205" t="s">
        <v>251</v>
      </c>
      <c r="F133" s="206" t="s">
        <v>805</v>
      </c>
      <c r="G133" s="207" t="s">
        <v>190</v>
      </c>
      <c r="H133" s="208">
        <v>1.5</v>
      </c>
      <c r="I133" s="209"/>
      <c r="J133" s="210">
        <f>ROUND(I133*H133,2)</f>
        <v>0</v>
      </c>
      <c r="K133" s="206" t="s">
        <v>174</v>
      </c>
      <c r="L133" s="41"/>
      <c r="M133" s="211" t="s">
        <v>1</v>
      </c>
      <c r="N133" s="212" t="s">
        <v>39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138</v>
      </c>
      <c r="AT133" s="15" t="s">
        <v>134</v>
      </c>
      <c r="AU133" s="15" t="s">
        <v>78</v>
      </c>
      <c r="AY133" s="15" t="s">
        <v>131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76</v>
      </c>
      <c r="BK133" s="215">
        <f>ROUND(I133*H133,2)</f>
        <v>0</v>
      </c>
      <c r="BL133" s="15" t="s">
        <v>138</v>
      </c>
      <c r="BM133" s="15" t="s">
        <v>806</v>
      </c>
    </row>
    <row r="134" s="11" customFormat="1">
      <c r="B134" s="216"/>
      <c r="C134" s="217"/>
      <c r="D134" s="218" t="s">
        <v>140</v>
      </c>
      <c r="E134" s="219" t="s">
        <v>1</v>
      </c>
      <c r="F134" s="220" t="s">
        <v>1231</v>
      </c>
      <c r="G134" s="217"/>
      <c r="H134" s="221">
        <v>1.5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78</v>
      </c>
      <c r="AV134" s="11" t="s">
        <v>78</v>
      </c>
      <c r="AW134" s="11" t="s">
        <v>31</v>
      </c>
      <c r="AX134" s="11" t="s">
        <v>76</v>
      </c>
      <c r="AY134" s="227" t="s">
        <v>131</v>
      </c>
    </row>
    <row r="135" s="1" customFormat="1" ht="16.5" customHeight="1">
      <c r="B135" s="36"/>
      <c r="C135" s="204" t="s">
        <v>306</v>
      </c>
      <c r="D135" s="204" t="s">
        <v>134</v>
      </c>
      <c r="E135" s="205" t="s">
        <v>256</v>
      </c>
      <c r="F135" s="206" t="s">
        <v>257</v>
      </c>
      <c r="G135" s="207" t="s">
        <v>190</v>
      </c>
      <c r="H135" s="208">
        <v>126.337</v>
      </c>
      <c r="I135" s="209"/>
      <c r="J135" s="210">
        <f>ROUND(I135*H135,2)</f>
        <v>0</v>
      </c>
      <c r="K135" s="206" t="s">
        <v>174</v>
      </c>
      <c r="L135" s="41"/>
      <c r="M135" s="211" t="s">
        <v>1</v>
      </c>
      <c r="N135" s="212" t="s">
        <v>39</v>
      </c>
      <c r="O135" s="7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5" t="s">
        <v>138</v>
      </c>
      <c r="AT135" s="15" t="s">
        <v>134</v>
      </c>
      <c r="AU135" s="15" t="s">
        <v>78</v>
      </c>
      <c r="AY135" s="15" t="s">
        <v>131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76</v>
      </c>
      <c r="BK135" s="215">
        <f>ROUND(I135*H135,2)</f>
        <v>0</v>
      </c>
      <c r="BL135" s="15" t="s">
        <v>138</v>
      </c>
      <c r="BM135" s="15" t="s">
        <v>258</v>
      </c>
    </row>
    <row r="136" s="1" customFormat="1" ht="16.5" customHeight="1">
      <c r="B136" s="36"/>
      <c r="C136" s="204" t="s">
        <v>704</v>
      </c>
      <c r="D136" s="204" t="s">
        <v>134</v>
      </c>
      <c r="E136" s="205" t="s">
        <v>260</v>
      </c>
      <c r="F136" s="206" t="s">
        <v>261</v>
      </c>
      <c r="G136" s="207" t="s">
        <v>262</v>
      </c>
      <c r="H136" s="208">
        <v>184.16900000000001</v>
      </c>
      <c r="I136" s="209"/>
      <c r="J136" s="210">
        <f>ROUND(I136*H136,2)</f>
        <v>0</v>
      </c>
      <c r="K136" s="206" t="s">
        <v>237</v>
      </c>
      <c r="L136" s="41"/>
      <c r="M136" s="211" t="s">
        <v>1</v>
      </c>
      <c r="N136" s="212" t="s">
        <v>39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138</v>
      </c>
      <c r="AT136" s="15" t="s">
        <v>134</v>
      </c>
      <c r="AU136" s="15" t="s">
        <v>78</v>
      </c>
      <c r="AY136" s="15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76</v>
      </c>
      <c r="BK136" s="215">
        <f>ROUND(I136*H136,2)</f>
        <v>0</v>
      </c>
      <c r="BL136" s="15" t="s">
        <v>138</v>
      </c>
      <c r="BM136" s="15" t="s">
        <v>1232</v>
      </c>
    </row>
    <row r="137" s="11" customFormat="1">
      <c r="B137" s="216"/>
      <c r="C137" s="217"/>
      <c r="D137" s="218" t="s">
        <v>140</v>
      </c>
      <c r="E137" s="219" t="s">
        <v>1</v>
      </c>
      <c r="F137" s="220" t="s">
        <v>1233</v>
      </c>
      <c r="G137" s="217"/>
      <c r="H137" s="221">
        <v>184.16900000000001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1" t="s">
        <v>78</v>
      </c>
      <c r="AW137" s="11" t="s">
        <v>31</v>
      </c>
      <c r="AX137" s="11" t="s">
        <v>76</v>
      </c>
      <c r="AY137" s="227" t="s">
        <v>131</v>
      </c>
    </row>
    <row r="138" s="1" customFormat="1" ht="22.5" customHeight="1">
      <c r="B138" s="36"/>
      <c r="C138" s="204" t="s">
        <v>7</v>
      </c>
      <c r="D138" s="204" t="s">
        <v>134</v>
      </c>
      <c r="E138" s="205" t="s">
        <v>266</v>
      </c>
      <c r="F138" s="206" t="s">
        <v>267</v>
      </c>
      <c r="G138" s="207" t="s">
        <v>190</v>
      </c>
      <c r="H138" s="208">
        <v>12.77</v>
      </c>
      <c r="I138" s="209"/>
      <c r="J138" s="210">
        <f>ROUND(I138*H138,2)</f>
        <v>0</v>
      </c>
      <c r="K138" s="206" t="s">
        <v>174</v>
      </c>
      <c r="L138" s="41"/>
      <c r="M138" s="211" t="s">
        <v>1</v>
      </c>
      <c r="N138" s="212" t="s">
        <v>39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138</v>
      </c>
      <c r="AT138" s="15" t="s">
        <v>134</v>
      </c>
      <c r="AU138" s="15" t="s">
        <v>78</v>
      </c>
      <c r="AY138" s="15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76</v>
      </c>
      <c r="BK138" s="215">
        <f>ROUND(I138*H138,2)</f>
        <v>0</v>
      </c>
      <c r="BL138" s="15" t="s">
        <v>138</v>
      </c>
      <c r="BM138" s="15" t="s">
        <v>268</v>
      </c>
    </row>
    <row r="139" s="11" customFormat="1">
      <c r="B139" s="216"/>
      <c r="C139" s="217"/>
      <c r="D139" s="218" t="s">
        <v>140</v>
      </c>
      <c r="E139" s="219" t="s">
        <v>1</v>
      </c>
      <c r="F139" s="220" t="s">
        <v>1234</v>
      </c>
      <c r="G139" s="217"/>
      <c r="H139" s="221">
        <v>4.9699999999999998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140</v>
      </c>
      <c r="AU139" s="227" t="s">
        <v>78</v>
      </c>
      <c r="AV139" s="11" t="s">
        <v>78</v>
      </c>
      <c r="AW139" s="11" t="s">
        <v>31</v>
      </c>
      <c r="AX139" s="11" t="s">
        <v>68</v>
      </c>
      <c r="AY139" s="227" t="s">
        <v>131</v>
      </c>
    </row>
    <row r="140" s="11" customFormat="1">
      <c r="B140" s="216"/>
      <c r="C140" s="217"/>
      <c r="D140" s="218" t="s">
        <v>140</v>
      </c>
      <c r="E140" s="219" t="s">
        <v>1</v>
      </c>
      <c r="F140" s="220" t="s">
        <v>1235</v>
      </c>
      <c r="G140" s="217"/>
      <c r="H140" s="221">
        <v>7.7999999999999998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1" t="s">
        <v>78</v>
      </c>
      <c r="AW140" s="11" t="s">
        <v>31</v>
      </c>
      <c r="AX140" s="11" t="s">
        <v>68</v>
      </c>
      <c r="AY140" s="227" t="s">
        <v>131</v>
      </c>
    </row>
    <row r="141" s="12" customFormat="1">
      <c r="B141" s="238"/>
      <c r="C141" s="239"/>
      <c r="D141" s="218" t="s">
        <v>140</v>
      </c>
      <c r="E141" s="240" t="s">
        <v>1</v>
      </c>
      <c r="F141" s="241" t="s">
        <v>210</v>
      </c>
      <c r="G141" s="239"/>
      <c r="H141" s="242">
        <v>12.77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140</v>
      </c>
      <c r="AU141" s="248" t="s">
        <v>78</v>
      </c>
      <c r="AV141" s="12" t="s">
        <v>138</v>
      </c>
      <c r="AW141" s="12" t="s">
        <v>31</v>
      </c>
      <c r="AX141" s="12" t="s">
        <v>76</v>
      </c>
      <c r="AY141" s="248" t="s">
        <v>131</v>
      </c>
    </row>
    <row r="142" s="1" customFormat="1" ht="22.5" customHeight="1">
      <c r="B142" s="36"/>
      <c r="C142" s="204" t="s">
        <v>322</v>
      </c>
      <c r="D142" s="204" t="s">
        <v>134</v>
      </c>
      <c r="E142" s="205" t="s">
        <v>272</v>
      </c>
      <c r="F142" s="206" t="s">
        <v>273</v>
      </c>
      <c r="G142" s="207" t="s">
        <v>190</v>
      </c>
      <c r="H142" s="208">
        <v>0.58899999999999997</v>
      </c>
      <c r="I142" s="209"/>
      <c r="J142" s="210">
        <f>ROUND(I142*H142,2)</f>
        <v>0</v>
      </c>
      <c r="K142" s="206" t="s">
        <v>174</v>
      </c>
      <c r="L142" s="41"/>
      <c r="M142" s="211" t="s">
        <v>1</v>
      </c>
      <c r="N142" s="212" t="s">
        <v>39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138</v>
      </c>
      <c r="AT142" s="15" t="s">
        <v>134</v>
      </c>
      <c r="AU142" s="15" t="s">
        <v>78</v>
      </c>
      <c r="AY142" s="15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76</v>
      </c>
      <c r="BK142" s="215">
        <f>ROUND(I142*H142,2)</f>
        <v>0</v>
      </c>
      <c r="BL142" s="15" t="s">
        <v>138</v>
      </c>
      <c r="BM142" s="15" t="s">
        <v>955</v>
      </c>
    </row>
    <row r="143" s="11" customFormat="1">
      <c r="B143" s="216"/>
      <c r="C143" s="217"/>
      <c r="D143" s="218" t="s">
        <v>140</v>
      </c>
      <c r="E143" s="219" t="s">
        <v>1</v>
      </c>
      <c r="F143" s="220" t="s">
        <v>1236</v>
      </c>
      <c r="G143" s="217"/>
      <c r="H143" s="221">
        <v>0.58899999999999997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78</v>
      </c>
      <c r="AV143" s="11" t="s">
        <v>78</v>
      </c>
      <c r="AW143" s="11" t="s">
        <v>31</v>
      </c>
      <c r="AX143" s="11" t="s">
        <v>76</v>
      </c>
      <c r="AY143" s="227" t="s">
        <v>131</v>
      </c>
    </row>
    <row r="144" s="1" customFormat="1" ht="16.5" customHeight="1">
      <c r="B144" s="36"/>
      <c r="C144" s="204" t="s">
        <v>326</v>
      </c>
      <c r="D144" s="204" t="s">
        <v>134</v>
      </c>
      <c r="E144" s="205" t="s">
        <v>287</v>
      </c>
      <c r="F144" s="206" t="s">
        <v>288</v>
      </c>
      <c r="G144" s="207" t="s">
        <v>150</v>
      </c>
      <c r="H144" s="208">
        <v>186.80000000000001</v>
      </c>
      <c r="I144" s="209"/>
      <c r="J144" s="210">
        <f>ROUND(I144*H144,2)</f>
        <v>0</v>
      </c>
      <c r="K144" s="206" t="s">
        <v>174</v>
      </c>
      <c r="L144" s="41"/>
      <c r="M144" s="211" t="s">
        <v>1</v>
      </c>
      <c r="N144" s="212" t="s">
        <v>39</v>
      </c>
      <c r="O144" s="77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15" t="s">
        <v>138</v>
      </c>
      <c r="AT144" s="15" t="s">
        <v>134</v>
      </c>
      <c r="AU144" s="15" t="s">
        <v>78</v>
      </c>
      <c r="AY144" s="15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76</v>
      </c>
      <c r="BK144" s="215">
        <f>ROUND(I144*H144,2)</f>
        <v>0</v>
      </c>
      <c r="BL144" s="15" t="s">
        <v>138</v>
      </c>
      <c r="BM144" s="15" t="s">
        <v>1237</v>
      </c>
    </row>
    <row r="145" s="11" customFormat="1">
      <c r="B145" s="216"/>
      <c r="C145" s="217"/>
      <c r="D145" s="218" t="s">
        <v>140</v>
      </c>
      <c r="E145" s="219" t="s">
        <v>1</v>
      </c>
      <c r="F145" s="220" t="s">
        <v>1238</v>
      </c>
      <c r="G145" s="217"/>
      <c r="H145" s="221">
        <v>186.80000000000001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1" t="s">
        <v>78</v>
      </c>
      <c r="AW145" s="11" t="s">
        <v>31</v>
      </c>
      <c r="AX145" s="11" t="s">
        <v>76</v>
      </c>
      <c r="AY145" s="227" t="s">
        <v>131</v>
      </c>
    </row>
    <row r="146" s="1" customFormat="1" ht="22.5" customHeight="1">
      <c r="B146" s="36"/>
      <c r="C146" s="204" t="s">
        <v>330</v>
      </c>
      <c r="D146" s="204" t="s">
        <v>134</v>
      </c>
      <c r="E146" s="205" t="s">
        <v>292</v>
      </c>
      <c r="F146" s="206" t="s">
        <v>293</v>
      </c>
      <c r="G146" s="207" t="s">
        <v>150</v>
      </c>
      <c r="H146" s="208">
        <v>186.80000000000001</v>
      </c>
      <c r="I146" s="209"/>
      <c r="J146" s="210">
        <f>ROUND(I146*H146,2)</f>
        <v>0</v>
      </c>
      <c r="K146" s="206" t="s">
        <v>174</v>
      </c>
      <c r="L146" s="41"/>
      <c r="M146" s="211" t="s">
        <v>1</v>
      </c>
      <c r="N146" s="212" t="s">
        <v>39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15" t="s">
        <v>138</v>
      </c>
      <c r="AT146" s="15" t="s">
        <v>134</v>
      </c>
      <c r="AU146" s="15" t="s">
        <v>78</v>
      </c>
      <c r="AY146" s="15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76</v>
      </c>
      <c r="BK146" s="215">
        <f>ROUND(I146*H146,2)</f>
        <v>0</v>
      </c>
      <c r="BL146" s="15" t="s">
        <v>138</v>
      </c>
      <c r="BM146" s="15" t="s">
        <v>294</v>
      </c>
    </row>
    <row r="147" s="1" customFormat="1" ht="16.5" customHeight="1">
      <c r="B147" s="36"/>
      <c r="C147" s="228" t="s">
        <v>355</v>
      </c>
      <c r="D147" s="228" t="s">
        <v>193</v>
      </c>
      <c r="E147" s="229" t="s">
        <v>296</v>
      </c>
      <c r="F147" s="230" t="s">
        <v>297</v>
      </c>
      <c r="G147" s="231" t="s">
        <v>298</v>
      </c>
      <c r="H147" s="232">
        <v>5.6040000000000001</v>
      </c>
      <c r="I147" s="233"/>
      <c r="J147" s="234">
        <f>ROUND(I147*H147,2)</f>
        <v>0</v>
      </c>
      <c r="K147" s="230" t="s">
        <v>174</v>
      </c>
      <c r="L147" s="235"/>
      <c r="M147" s="236" t="s">
        <v>1</v>
      </c>
      <c r="N147" s="237" t="s">
        <v>39</v>
      </c>
      <c r="O147" s="77"/>
      <c r="P147" s="213">
        <f>O147*H147</f>
        <v>0</v>
      </c>
      <c r="Q147" s="213">
        <v>0.001</v>
      </c>
      <c r="R147" s="213">
        <f>Q147*H147</f>
        <v>0.0056040000000000005</v>
      </c>
      <c r="S147" s="213">
        <v>0</v>
      </c>
      <c r="T147" s="214">
        <f>S147*H147</f>
        <v>0</v>
      </c>
      <c r="AR147" s="15" t="s">
        <v>187</v>
      </c>
      <c r="AT147" s="15" t="s">
        <v>193</v>
      </c>
      <c r="AU147" s="15" t="s">
        <v>78</v>
      </c>
      <c r="AY147" s="15" t="s">
        <v>131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76</v>
      </c>
      <c r="BK147" s="215">
        <f>ROUND(I147*H147,2)</f>
        <v>0</v>
      </c>
      <c r="BL147" s="15" t="s">
        <v>138</v>
      </c>
      <c r="BM147" s="15" t="s">
        <v>299</v>
      </c>
    </row>
    <row r="148" s="11" customFormat="1">
      <c r="B148" s="216"/>
      <c r="C148" s="217"/>
      <c r="D148" s="218" t="s">
        <v>140</v>
      </c>
      <c r="E148" s="219" t="s">
        <v>1</v>
      </c>
      <c r="F148" s="220" t="s">
        <v>1239</v>
      </c>
      <c r="G148" s="217"/>
      <c r="H148" s="221">
        <v>5.6040000000000001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1" t="s">
        <v>78</v>
      </c>
      <c r="AW148" s="11" t="s">
        <v>31</v>
      </c>
      <c r="AX148" s="11" t="s">
        <v>76</v>
      </c>
      <c r="AY148" s="227" t="s">
        <v>131</v>
      </c>
    </row>
    <row r="149" s="1" customFormat="1" ht="16.5" customHeight="1">
      <c r="B149" s="36"/>
      <c r="C149" s="204" t="s">
        <v>363</v>
      </c>
      <c r="D149" s="204" t="s">
        <v>134</v>
      </c>
      <c r="E149" s="205" t="s">
        <v>302</v>
      </c>
      <c r="F149" s="206" t="s">
        <v>303</v>
      </c>
      <c r="G149" s="207" t="s">
        <v>150</v>
      </c>
      <c r="H149" s="208">
        <v>166.75999999999999</v>
      </c>
      <c r="I149" s="209"/>
      <c r="J149" s="210">
        <f>ROUND(I149*H149,2)</f>
        <v>0</v>
      </c>
      <c r="K149" s="206" t="s">
        <v>174</v>
      </c>
      <c r="L149" s="41"/>
      <c r="M149" s="211" t="s">
        <v>1</v>
      </c>
      <c r="N149" s="212" t="s">
        <v>39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138</v>
      </c>
      <c r="AT149" s="15" t="s">
        <v>134</v>
      </c>
      <c r="AU149" s="15" t="s">
        <v>78</v>
      </c>
      <c r="AY149" s="15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76</v>
      </c>
      <c r="BK149" s="215">
        <f>ROUND(I149*H149,2)</f>
        <v>0</v>
      </c>
      <c r="BL149" s="15" t="s">
        <v>138</v>
      </c>
      <c r="BM149" s="15" t="s">
        <v>304</v>
      </c>
    </row>
    <row r="150" s="11" customFormat="1">
      <c r="B150" s="216"/>
      <c r="C150" s="217"/>
      <c r="D150" s="218" t="s">
        <v>140</v>
      </c>
      <c r="E150" s="219" t="s">
        <v>1</v>
      </c>
      <c r="F150" s="220" t="s">
        <v>1240</v>
      </c>
      <c r="G150" s="217"/>
      <c r="H150" s="221">
        <v>166.75999999999999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1" t="s">
        <v>78</v>
      </c>
      <c r="AW150" s="11" t="s">
        <v>31</v>
      </c>
      <c r="AX150" s="11" t="s">
        <v>76</v>
      </c>
      <c r="AY150" s="227" t="s">
        <v>131</v>
      </c>
    </row>
    <row r="151" s="1" customFormat="1" ht="16.5" customHeight="1">
      <c r="B151" s="36"/>
      <c r="C151" s="204" t="s">
        <v>960</v>
      </c>
      <c r="D151" s="204" t="s">
        <v>134</v>
      </c>
      <c r="E151" s="205" t="s">
        <v>307</v>
      </c>
      <c r="F151" s="206" t="s">
        <v>308</v>
      </c>
      <c r="G151" s="207" t="s">
        <v>150</v>
      </c>
      <c r="H151" s="208">
        <v>639.23000000000002</v>
      </c>
      <c r="I151" s="209"/>
      <c r="J151" s="210">
        <f>ROUND(I151*H151,2)</f>
        <v>0</v>
      </c>
      <c r="K151" s="206" t="s">
        <v>174</v>
      </c>
      <c r="L151" s="41"/>
      <c r="M151" s="211" t="s">
        <v>1</v>
      </c>
      <c r="N151" s="212" t="s">
        <v>39</v>
      </c>
      <c r="O151" s="7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5" t="s">
        <v>138</v>
      </c>
      <c r="AT151" s="15" t="s">
        <v>134</v>
      </c>
      <c r="AU151" s="15" t="s">
        <v>78</v>
      </c>
      <c r="AY151" s="15" t="s">
        <v>131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76</v>
      </c>
      <c r="BK151" s="215">
        <f>ROUND(I151*H151,2)</f>
        <v>0</v>
      </c>
      <c r="BL151" s="15" t="s">
        <v>138</v>
      </c>
      <c r="BM151" s="15" t="s">
        <v>309</v>
      </c>
    </row>
    <row r="152" s="11" customFormat="1">
      <c r="B152" s="216"/>
      <c r="C152" s="217"/>
      <c r="D152" s="218" t="s">
        <v>140</v>
      </c>
      <c r="E152" s="219" t="s">
        <v>1</v>
      </c>
      <c r="F152" s="220" t="s">
        <v>1241</v>
      </c>
      <c r="G152" s="217"/>
      <c r="H152" s="221">
        <v>639.23000000000002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1" t="s">
        <v>78</v>
      </c>
      <c r="AW152" s="11" t="s">
        <v>31</v>
      </c>
      <c r="AX152" s="11" t="s">
        <v>76</v>
      </c>
      <c r="AY152" s="227" t="s">
        <v>131</v>
      </c>
    </row>
    <row r="153" s="1" customFormat="1" ht="16.5" customHeight="1">
      <c r="B153" s="36"/>
      <c r="C153" s="204" t="s">
        <v>677</v>
      </c>
      <c r="D153" s="204" t="s">
        <v>134</v>
      </c>
      <c r="E153" s="205" t="s">
        <v>315</v>
      </c>
      <c r="F153" s="206" t="s">
        <v>316</v>
      </c>
      <c r="G153" s="207" t="s">
        <v>150</v>
      </c>
      <c r="H153" s="208">
        <v>186.80000000000001</v>
      </c>
      <c r="I153" s="209"/>
      <c r="J153" s="210">
        <f>ROUND(I153*H153,2)</f>
        <v>0</v>
      </c>
      <c r="K153" s="206" t="s">
        <v>174</v>
      </c>
      <c r="L153" s="41"/>
      <c r="M153" s="211" t="s">
        <v>1</v>
      </c>
      <c r="N153" s="212" t="s">
        <v>39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138</v>
      </c>
      <c r="AT153" s="15" t="s">
        <v>134</v>
      </c>
      <c r="AU153" s="15" t="s">
        <v>78</v>
      </c>
      <c r="AY153" s="15" t="s">
        <v>131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76</v>
      </c>
      <c r="BK153" s="215">
        <f>ROUND(I153*H153,2)</f>
        <v>0</v>
      </c>
      <c r="BL153" s="15" t="s">
        <v>138</v>
      </c>
      <c r="BM153" s="15" t="s">
        <v>317</v>
      </c>
    </row>
    <row r="154" s="1" customFormat="1" ht="16.5" customHeight="1">
      <c r="B154" s="36"/>
      <c r="C154" s="204" t="s">
        <v>369</v>
      </c>
      <c r="D154" s="204" t="s">
        <v>134</v>
      </c>
      <c r="E154" s="205" t="s">
        <v>323</v>
      </c>
      <c r="F154" s="206" t="s">
        <v>324</v>
      </c>
      <c r="G154" s="207" t="s">
        <v>150</v>
      </c>
      <c r="H154" s="208">
        <v>186.80000000000001</v>
      </c>
      <c r="I154" s="209"/>
      <c r="J154" s="210">
        <f>ROUND(I154*H154,2)</f>
        <v>0</v>
      </c>
      <c r="K154" s="206" t="s">
        <v>174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138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138</v>
      </c>
      <c r="BM154" s="15" t="s">
        <v>325</v>
      </c>
    </row>
    <row r="155" s="1" customFormat="1" ht="16.5" customHeight="1">
      <c r="B155" s="36"/>
      <c r="C155" s="204" t="s">
        <v>829</v>
      </c>
      <c r="D155" s="204" t="s">
        <v>134</v>
      </c>
      <c r="E155" s="205" t="s">
        <v>327</v>
      </c>
      <c r="F155" s="206" t="s">
        <v>328</v>
      </c>
      <c r="G155" s="207" t="s">
        <v>150</v>
      </c>
      <c r="H155" s="208">
        <v>186.80000000000001</v>
      </c>
      <c r="I155" s="209"/>
      <c r="J155" s="210">
        <f>ROUND(I155*H155,2)</f>
        <v>0</v>
      </c>
      <c r="K155" s="206" t="s">
        <v>174</v>
      </c>
      <c r="L155" s="41"/>
      <c r="M155" s="211" t="s">
        <v>1</v>
      </c>
      <c r="N155" s="212" t="s">
        <v>39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138</v>
      </c>
      <c r="AT155" s="15" t="s">
        <v>134</v>
      </c>
      <c r="AU155" s="15" t="s">
        <v>78</v>
      </c>
      <c r="AY155" s="15" t="s">
        <v>131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76</v>
      </c>
      <c r="BK155" s="215">
        <f>ROUND(I155*H155,2)</f>
        <v>0</v>
      </c>
      <c r="BL155" s="15" t="s">
        <v>138</v>
      </c>
      <c r="BM155" s="15" t="s">
        <v>329</v>
      </c>
    </row>
    <row r="156" s="1" customFormat="1" ht="16.5" customHeight="1">
      <c r="B156" s="36"/>
      <c r="C156" s="204" t="s">
        <v>831</v>
      </c>
      <c r="D156" s="204" t="s">
        <v>134</v>
      </c>
      <c r="E156" s="205" t="s">
        <v>331</v>
      </c>
      <c r="F156" s="206" t="s">
        <v>332</v>
      </c>
      <c r="G156" s="207" t="s">
        <v>150</v>
      </c>
      <c r="H156" s="208">
        <v>186.80000000000001</v>
      </c>
      <c r="I156" s="209"/>
      <c r="J156" s="210">
        <f>ROUND(I156*H156,2)</f>
        <v>0</v>
      </c>
      <c r="K156" s="206" t="s">
        <v>174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138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138</v>
      </c>
      <c r="BM156" s="15" t="s">
        <v>333</v>
      </c>
    </row>
    <row r="157" s="1" customFormat="1" ht="22.5" customHeight="1">
      <c r="B157" s="36"/>
      <c r="C157" s="204" t="s">
        <v>385</v>
      </c>
      <c r="D157" s="204" t="s">
        <v>134</v>
      </c>
      <c r="E157" s="205" t="s">
        <v>356</v>
      </c>
      <c r="F157" s="206" t="s">
        <v>357</v>
      </c>
      <c r="G157" s="207" t="s">
        <v>150</v>
      </c>
      <c r="H157" s="208">
        <v>186.80000000000001</v>
      </c>
      <c r="I157" s="209"/>
      <c r="J157" s="210">
        <f>ROUND(I157*H157,2)</f>
        <v>0</v>
      </c>
      <c r="K157" s="206" t="s">
        <v>174</v>
      </c>
      <c r="L157" s="41"/>
      <c r="M157" s="211" t="s">
        <v>1</v>
      </c>
      <c r="N157" s="212" t="s">
        <v>39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138</v>
      </c>
      <c r="AT157" s="15" t="s">
        <v>134</v>
      </c>
      <c r="AU157" s="15" t="s">
        <v>78</v>
      </c>
      <c r="AY157" s="15" t="s">
        <v>131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76</v>
      </c>
      <c r="BK157" s="215">
        <f>ROUND(I157*H157,2)</f>
        <v>0</v>
      </c>
      <c r="BL157" s="15" t="s">
        <v>138</v>
      </c>
      <c r="BM157" s="15" t="s">
        <v>358</v>
      </c>
    </row>
    <row r="158" s="1" customFormat="1" ht="16.5" customHeight="1">
      <c r="B158" s="36"/>
      <c r="C158" s="204" t="s">
        <v>390</v>
      </c>
      <c r="D158" s="204" t="s">
        <v>134</v>
      </c>
      <c r="E158" s="205" t="s">
        <v>364</v>
      </c>
      <c r="F158" s="206" t="s">
        <v>365</v>
      </c>
      <c r="G158" s="207" t="s">
        <v>190</v>
      </c>
      <c r="H158" s="208">
        <v>3.7360000000000002</v>
      </c>
      <c r="I158" s="209"/>
      <c r="J158" s="210">
        <f>ROUND(I158*H158,2)</f>
        <v>0</v>
      </c>
      <c r="K158" s="206" t="s">
        <v>174</v>
      </c>
      <c r="L158" s="41"/>
      <c r="M158" s="211" t="s">
        <v>1</v>
      </c>
      <c r="N158" s="212" t="s">
        <v>39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138</v>
      </c>
      <c r="AT158" s="15" t="s">
        <v>134</v>
      </c>
      <c r="AU158" s="15" t="s">
        <v>78</v>
      </c>
      <c r="AY158" s="15" t="s">
        <v>131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76</v>
      </c>
      <c r="BK158" s="215">
        <f>ROUND(I158*H158,2)</f>
        <v>0</v>
      </c>
      <c r="BL158" s="15" t="s">
        <v>138</v>
      </c>
      <c r="BM158" s="15" t="s">
        <v>366</v>
      </c>
    </row>
    <row r="159" s="11" customFormat="1">
      <c r="B159" s="216"/>
      <c r="C159" s="217"/>
      <c r="D159" s="218" t="s">
        <v>140</v>
      </c>
      <c r="E159" s="219" t="s">
        <v>1</v>
      </c>
      <c r="F159" s="220" t="s">
        <v>1242</v>
      </c>
      <c r="G159" s="217"/>
      <c r="H159" s="221">
        <v>3.7360000000000002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1" t="s">
        <v>78</v>
      </c>
      <c r="AW159" s="11" t="s">
        <v>31</v>
      </c>
      <c r="AX159" s="11" t="s">
        <v>76</v>
      </c>
      <c r="AY159" s="227" t="s">
        <v>131</v>
      </c>
    </row>
    <row r="160" s="10" customFormat="1" ht="22.8" customHeight="1">
      <c r="B160" s="188"/>
      <c r="C160" s="189"/>
      <c r="D160" s="190" t="s">
        <v>67</v>
      </c>
      <c r="E160" s="202" t="s">
        <v>138</v>
      </c>
      <c r="F160" s="202" t="s">
        <v>368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SUM(P161:P170)</f>
        <v>0</v>
      </c>
      <c r="Q160" s="196"/>
      <c r="R160" s="197">
        <f>SUM(R161:R170)</f>
        <v>3.7222</v>
      </c>
      <c r="S160" s="196"/>
      <c r="T160" s="198">
        <f>SUM(T161:T170)</f>
        <v>0</v>
      </c>
      <c r="AR160" s="199" t="s">
        <v>76</v>
      </c>
      <c r="AT160" s="200" t="s">
        <v>67</v>
      </c>
      <c r="AU160" s="200" t="s">
        <v>76</v>
      </c>
      <c r="AY160" s="199" t="s">
        <v>131</v>
      </c>
      <c r="BK160" s="201">
        <f>SUM(BK161:BK170)</f>
        <v>0</v>
      </c>
    </row>
    <row r="161" s="1" customFormat="1" ht="22.5" customHeight="1">
      <c r="B161" s="36"/>
      <c r="C161" s="204" t="s">
        <v>395</v>
      </c>
      <c r="D161" s="204" t="s">
        <v>134</v>
      </c>
      <c r="E161" s="205" t="s">
        <v>965</v>
      </c>
      <c r="F161" s="206" t="s">
        <v>966</v>
      </c>
      <c r="G161" s="207" t="s">
        <v>150</v>
      </c>
      <c r="H161" s="208">
        <v>1.8600000000000001</v>
      </c>
      <c r="I161" s="209"/>
      <c r="J161" s="210">
        <f>ROUND(I161*H161,2)</f>
        <v>0</v>
      </c>
      <c r="K161" s="206" t="s">
        <v>174</v>
      </c>
      <c r="L161" s="41"/>
      <c r="M161" s="211" t="s">
        <v>1</v>
      </c>
      <c r="N161" s="212" t="s">
        <v>39</v>
      </c>
      <c r="O161" s="7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15" t="s">
        <v>138</v>
      </c>
      <c r="AT161" s="15" t="s">
        <v>134</v>
      </c>
      <c r="AU161" s="15" t="s">
        <v>78</v>
      </c>
      <c r="AY161" s="15" t="s">
        <v>131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76</v>
      </c>
      <c r="BK161" s="215">
        <f>ROUND(I161*H161,2)</f>
        <v>0</v>
      </c>
      <c r="BL161" s="15" t="s">
        <v>138</v>
      </c>
      <c r="BM161" s="15" t="s">
        <v>967</v>
      </c>
    </row>
    <row r="162" s="11" customFormat="1">
      <c r="B162" s="216"/>
      <c r="C162" s="217"/>
      <c r="D162" s="218" t="s">
        <v>140</v>
      </c>
      <c r="E162" s="219" t="s">
        <v>1</v>
      </c>
      <c r="F162" s="220" t="s">
        <v>1243</v>
      </c>
      <c r="G162" s="217"/>
      <c r="H162" s="221">
        <v>1.8600000000000001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1" t="s">
        <v>78</v>
      </c>
      <c r="AW162" s="11" t="s">
        <v>31</v>
      </c>
      <c r="AX162" s="11" t="s">
        <v>76</v>
      </c>
      <c r="AY162" s="227" t="s">
        <v>131</v>
      </c>
    </row>
    <row r="163" s="1" customFormat="1" ht="16.5" customHeight="1">
      <c r="B163" s="36"/>
      <c r="C163" s="228" t="s">
        <v>1081</v>
      </c>
      <c r="D163" s="228" t="s">
        <v>193</v>
      </c>
      <c r="E163" s="229" t="s">
        <v>277</v>
      </c>
      <c r="F163" s="230" t="s">
        <v>278</v>
      </c>
      <c r="G163" s="231" t="s">
        <v>262</v>
      </c>
      <c r="H163" s="232">
        <v>1.294</v>
      </c>
      <c r="I163" s="233"/>
      <c r="J163" s="234">
        <f>ROUND(I163*H163,2)</f>
        <v>0</v>
      </c>
      <c r="K163" s="230" t="s">
        <v>151</v>
      </c>
      <c r="L163" s="235"/>
      <c r="M163" s="236" t="s">
        <v>1</v>
      </c>
      <c r="N163" s="237" t="s">
        <v>39</v>
      </c>
      <c r="O163" s="77"/>
      <c r="P163" s="213">
        <f>O163*H163</f>
        <v>0</v>
      </c>
      <c r="Q163" s="213">
        <v>1</v>
      </c>
      <c r="R163" s="213">
        <f>Q163*H163</f>
        <v>1.294</v>
      </c>
      <c r="S163" s="213">
        <v>0</v>
      </c>
      <c r="T163" s="214">
        <f>S163*H163</f>
        <v>0</v>
      </c>
      <c r="AR163" s="15" t="s">
        <v>187</v>
      </c>
      <c r="AT163" s="15" t="s">
        <v>193</v>
      </c>
      <c r="AU163" s="15" t="s">
        <v>78</v>
      </c>
      <c r="AY163" s="15" t="s">
        <v>131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76</v>
      </c>
      <c r="BK163" s="215">
        <f>ROUND(I163*H163,2)</f>
        <v>0</v>
      </c>
      <c r="BL163" s="15" t="s">
        <v>138</v>
      </c>
      <c r="BM163" s="15" t="s">
        <v>1244</v>
      </c>
    </row>
    <row r="164" s="11" customFormat="1">
      <c r="B164" s="216"/>
      <c r="C164" s="217"/>
      <c r="D164" s="218" t="s">
        <v>140</v>
      </c>
      <c r="E164" s="219" t="s">
        <v>1</v>
      </c>
      <c r="F164" s="220" t="s">
        <v>1245</v>
      </c>
      <c r="G164" s="217"/>
      <c r="H164" s="221">
        <v>1.294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78</v>
      </c>
      <c r="AV164" s="11" t="s">
        <v>78</v>
      </c>
      <c r="AW164" s="11" t="s">
        <v>31</v>
      </c>
      <c r="AX164" s="11" t="s">
        <v>76</v>
      </c>
      <c r="AY164" s="227" t="s">
        <v>131</v>
      </c>
    </row>
    <row r="165" s="1" customFormat="1" ht="16.5" customHeight="1">
      <c r="B165" s="36"/>
      <c r="C165" s="228" t="s">
        <v>1083</v>
      </c>
      <c r="D165" s="228" t="s">
        <v>193</v>
      </c>
      <c r="E165" s="229" t="s">
        <v>282</v>
      </c>
      <c r="F165" s="230" t="s">
        <v>283</v>
      </c>
      <c r="G165" s="231" t="s">
        <v>262</v>
      </c>
      <c r="H165" s="232">
        <v>2.3330000000000002</v>
      </c>
      <c r="I165" s="233"/>
      <c r="J165" s="234">
        <f>ROUND(I165*H165,2)</f>
        <v>0</v>
      </c>
      <c r="K165" s="230" t="s">
        <v>151</v>
      </c>
      <c r="L165" s="235"/>
      <c r="M165" s="236" t="s">
        <v>1</v>
      </c>
      <c r="N165" s="237" t="s">
        <v>39</v>
      </c>
      <c r="O165" s="77"/>
      <c r="P165" s="213">
        <f>O165*H165</f>
        <v>0</v>
      </c>
      <c r="Q165" s="213">
        <v>1</v>
      </c>
      <c r="R165" s="213">
        <f>Q165*H165</f>
        <v>2.3330000000000002</v>
      </c>
      <c r="S165" s="213">
        <v>0</v>
      </c>
      <c r="T165" s="214">
        <f>S165*H165</f>
        <v>0</v>
      </c>
      <c r="AR165" s="15" t="s">
        <v>187</v>
      </c>
      <c r="AT165" s="15" t="s">
        <v>193</v>
      </c>
      <c r="AU165" s="15" t="s">
        <v>78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76</v>
      </c>
      <c r="BK165" s="215">
        <f>ROUND(I165*H165,2)</f>
        <v>0</v>
      </c>
      <c r="BL165" s="15" t="s">
        <v>138</v>
      </c>
      <c r="BM165" s="15" t="s">
        <v>1246</v>
      </c>
    </row>
    <row r="166" s="11" customFormat="1">
      <c r="B166" s="216"/>
      <c r="C166" s="217"/>
      <c r="D166" s="218" t="s">
        <v>140</v>
      </c>
      <c r="E166" s="219" t="s">
        <v>1</v>
      </c>
      <c r="F166" s="220" t="s">
        <v>1247</v>
      </c>
      <c r="G166" s="217"/>
      <c r="H166" s="221">
        <v>2.3330000000000002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140</v>
      </c>
      <c r="AU166" s="227" t="s">
        <v>78</v>
      </c>
      <c r="AV166" s="11" t="s">
        <v>78</v>
      </c>
      <c r="AW166" s="11" t="s">
        <v>31</v>
      </c>
      <c r="AX166" s="11" t="s">
        <v>76</v>
      </c>
      <c r="AY166" s="227" t="s">
        <v>131</v>
      </c>
    </row>
    <row r="167" s="1" customFormat="1" ht="22.5" customHeight="1">
      <c r="B167" s="36"/>
      <c r="C167" s="204" t="s">
        <v>736</v>
      </c>
      <c r="D167" s="204" t="s">
        <v>134</v>
      </c>
      <c r="E167" s="205" t="s">
        <v>370</v>
      </c>
      <c r="F167" s="206" t="s">
        <v>371</v>
      </c>
      <c r="G167" s="207" t="s">
        <v>150</v>
      </c>
      <c r="H167" s="208">
        <v>12.960000000000001</v>
      </c>
      <c r="I167" s="209"/>
      <c r="J167" s="210">
        <f>ROUND(I167*H167,2)</f>
        <v>0</v>
      </c>
      <c r="K167" s="206" t="s">
        <v>174</v>
      </c>
      <c r="L167" s="41"/>
      <c r="M167" s="211" t="s">
        <v>1</v>
      </c>
      <c r="N167" s="212" t="s">
        <v>39</v>
      </c>
      <c r="O167" s="7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15" t="s">
        <v>138</v>
      </c>
      <c r="AT167" s="15" t="s">
        <v>134</v>
      </c>
      <c r="AU167" s="15" t="s">
        <v>78</v>
      </c>
      <c r="AY167" s="15" t="s">
        <v>131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76</v>
      </c>
      <c r="BK167" s="215">
        <f>ROUND(I167*H167,2)</f>
        <v>0</v>
      </c>
      <c r="BL167" s="15" t="s">
        <v>138</v>
      </c>
      <c r="BM167" s="15" t="s">
        <v>372</v>
      </c>
    </row>
    <row r="168" s="11" customFormat="1">
      <c r="B168" s="216"/>
      <c r="C168" s="217"/>
      <c r="D168" s="218" t="s">
        <v>140</v>
      </c>
      <c r="E168" s="219" t="s">
        <v>1</v>
      </c>
      <c r="F168" s="220" t="s">
        <v>1248</v>
      </c>
      <c r="G168" s="217"/>
      <c r="H168" s="221">
        <v>12.960000000000001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1" t="s">
        <v>78</v>
      </c>
      <c r="AW168" s="11" t="s">
        <v>31</v>
      </c>
      <c r="AX168" s="11" t="s">
        <v>76</v>
      </c>
      <c r="AY168" s="227" t="s">
        <v>131</v>
      </c>
    </row>
    <row r="169" s="1" customFormat="1" ht="16.5" customHeight="1">
      <c r="B169" s="36"/>
      <c r="C169" s="204" t="s">
        <v>199</v>
      </c>
      <c r="D169" s="204" t="s">
        <v>134</v>
      </c>
      <c r="E169" s="205" t="s">
        <v>376</v>
      </c>
      <c r="F169" s="206" t="s">
        <v>377</v>
      </c>
      <c r="G169" s="207" t="s">
        <v>196</v>
      </c>
      <c r="H169" s="208">
        <v>2</v>
      </c>
      <c r="I169" s="209"/>
      <c r="J169" s="210">
        <f>ROUND(I169*H169,2)</f>
        <v>0</v>
      </c>
      <c r="K169" s="206" t="s">
        <v>151</v>
      </c>
      <c r="L169" s="41"/>
      <c r="M169" s="211" t="s">
        <v>1</v>
      </c>
      <c r="N169" s="212" t="s">
        <v>39</v>
      </c>
      <c r="O169" s="77"/>
      <c r="P169" s="213">
        <f>O169*H169</f>
        <v>0</v>
      </c>
      <c r="Q169" s="213">
        <v>0.0066</v>
      </c>
      <c r="R169" s="213">
        <f>Q169*H169</f>
        <v>0.0132</v>
      </c>
      <c r="S169" s="213">
        <v>0</v>
      </c>
      <c r="T169" s="214">
        <f>S169*H169</f>
        <v>0</v>
      </c>
      <c r="AR169" s="15" t="s">
        <v>138</v>
      </c>
      <c r="AT169" s="15" t="s">
        <v>134</v>
      </c>
      <c r="AU169" s="15" t="s">
        <v>78</v>
      </c>
      <c r="AY169" s="15" t="s">
        <v>131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76</v>
      </c>
      <c r="BK169" s="215">
        <f>ROUND(I169*H169,2)</f>
        <v>0</v>
      </c>
      <c r="BL169" s="15" t="s">
        <v>138</v>
      </c>
      <c r="BM169" s="15" t="s">
        <v>1249</v>
      </c>
    </row>
    <row r="170" s="1" customFormat="1" ht="16.5" customHeight="1">
      <c r="B170" s="36"/>
      <c r="C170" s="228" t="s">
        <v>211</v>
      </c>
      <c r="D170" s="228" t="s">
        <v>193</v>
      </c>
      <c r="E170" s="229" t="s">
        <v>517</v>
      </c>
      <c r="F170" s="230" t="s">
        <v>518</v>
      </c>
      <c r="G170" s="231" t="s">
        <v>196</v>
      </c>
      <c r="H170" s="232">
        <v>2</v>
      </c>
      <c r="I170" s="233"/>
      <c r="J170" s="234">
        <f>ROUND(I170*H170,2)</f>
        <v>0</v>
      </c>
      <c r="K170" s="230" t="s">
        <v>151</v>
      </c>
      <c r="L170" s="235"/>
      <c r="M170" s="236" t="s">
        <v>1</v>
      </c>
      <c r="N170" s="237" t="s">
        <v>39</v>
      </c>
      <c r="O170" s="77"/>
      <c r="P170" s="213">
        <f>O170*H170</f>
        <v>0</v>
      </c>
      <c r="Q170" s="213">
        <v>0.041000000000000002</v>
      </c>
      <c r="R170" s="213">
        <f>Q170*H170</f>
        <v>0.082000000000000003</v>
      </c>
      <c r="S170" s="213">
        <v>0</v>
      </c>
      <c r="T170" s="214">
        <f>S170*H170</f>
        <v>0</v>
      </c>
      <c r="AR170" s="15" t="s">
        <v>187</v>
      </c>
      <c r="AT170" s="15" t="s">
        <v>193</v>
      </c>
      <c r="AU170" s="15" t="s">
        <v>78</v>
      </c>
      <c r="AY170" s="15" t="s">
        <v>131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76</v>
      </c>
      <c r="BK170" s="215">
        <f>ROUND(I170*H170,2)</f>
        <v>0</v>
      </c>
      <c r="BL170" s="15" t="s">
        <v>138</v>
      </c>
      <c r="BM170" s="15" t="s">
        <v>1250</v>
      </c>
    </row>
    <row r="171" s="10" customFormat="1" ht="22.8" customHeight="1">
      <c r="B171" s="188"/>
      <c r="C171" s="189"/>
      <c r="D171" s="190" t="s">
        <v>67</v>
      </c>
      <c r="E171" s="202" t="s">
        <v>171</v>
      </c>
      <c r="F171" s="202" t="s">
        <v>379</v>
      </c>
      <c r="G171" s="189"/>
      <c r="H171" s="189"/>
      <c r="I171" s="192"/>
      <c r="J171" s="203">
        <f>BK171</f>
        <v>0</v>
      </c>
      <c r="K171" s="189"/>
      <c r="L171" s="194"/>
      <c r="M171" s="195"/>
      <c r="N171" s="196"/>
      <c r="O171" s="196"/>
      <c r="P171" s="197">
        <f>SUM(P172:P197)</f>
        <v>0</v>
      </c>
      <c r="Q171" s="196"/>
      <c r="R171" s="197">
        <f>SUM(R172:R197)</f>
        <v>185.85685559999999</v>
      </c>
      <c r="S171" s="196"/>
      <c r="T171" s="198">
        <f>SUM(T172:T197)</f>
        <v>0</v>
      </c>
      <c r="AR171" s="199" t="s">
        <v>76</v>
      </c>
      <c r="AT171" s="200" t="s">
        <v>67</v>
      </c>
      <c r="AU171" s="200" t="s">
        <v>76</v>
      </c>
      <c r="AY171" s="199" t="s">
        <v>131</v>
      </c>
      <c r="BK171" s="201">
        <f>SUM(BK172:BK197)</f>
        <v>0</v>
      </c>
    </row>
    <row r="172" s="1" customFormat="1" ht="16.5" customHeight="1">
      <c r="B172" s="36"/>
      <c r="C172" s="204" t="s">
        <v>512</v>
      </c>
      <c r="D172" s="204" t="s">
        <v>134</v>
      </c>
      <c r="E172" s="205" t="s">
        <v>381</v>
      </c>
      <c r="F172" s="206" t="s">
        <v>382</v>
      </c>
      <c r="G172" s="207" t="s">
        <v>150</v>
      </c>
      <c r="H172" s="208">
        <v>16.815000000000001</v>
      </c>
      <c r="I172" s="209"/>
      <c r="J172" s="210">
        <f>ROUND(I172*H172,2)</f>
        <v>0</v>
      </c>
      <c r="K172" s="206" t="s">
        <v>237</v>
      </c>
      <c r="L172" s="41"/>
      <c r="M172" s="211" t="s">
        <v>1</v>
      </c>
      <c r="N172" s="212" t="s">
        <v>39</v>
      </c>
      <c r="O172" s="77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15" t="s">
        <v>138</v>
      </c>
      <c r="AT172" s="15" t="s">
        <v>134</v>
      </c>
      <c r="AU172" s="15" t="s">
        <v>78</v>
      </c>
      <c r="AY172" s="15" t="s">
        <v>131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76</v>
      </c>
      <c r="BK172" s="215">
        <f>ROUND(I172*H172,2)</f>
        <v>0</v>
      </c>
      <c r="BL172" s="15" t="s">
        <v>138</v>
      </c>
      <c r="BM172" s="15" t="s">
        <v>1251</v>
      </c>
    </row>
    <row r="173" s="11" customFormat="1">
      <c r="B173" s="216"/>
      <c r="C173" s="217"/>
      <c r="D173" s="218" t="s">
        <v>140</v>
      </c>
      <c r="E173" s="219" t="s">
        <v>1</v>
      </c>
      <c r="F173" s="220" t="s">
        <v>1252</v>
      </c>
      <c r="G173" s="217"/>
      <c r="H173" s="221">
        <v>16.815000000000001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78</v>
      </c>
      <c r="AV173" s="11" t="s">
        <v>78</v>
      </c>
      <c r="AW173" s="11" t="s">
        <v>31</v>
      </c>
      <c r="AX173" s="11" t="s">
        <v>76</v>
      </c>
      <c r="AY173" s="227" t="s">
        <v>131</v>
      </c>
    </row>
    <row r="174" s="1" customFormat="1" ht="16.5" customHeight="1">
      <c r="B174" s="36"/>
      <c r="C174" s="204" t="s">
        <v>418</v>
      </c>
      <c r="D174" s="204" t="s">
        <v>134</v>
      </c>
      <c r="E174" s="205" t="s">
        <v>1253</v>
      </c>
      <c r="F174" s="206" t="s">
        <v>1254</v>
      </c>
      <c r="G174" s="207" t="s">
        <v>150</v>
      </c>
      <c r="H174" s="208">
        <v>90.409999999999997</v>
      </c>
      <c r="I174" s="209"/>
      <c r="J174" s="210">
        <f>ROUND(I174*H174,2)</f>
        <v>0</v>
      </c>
      <c r="K174" s="206" t="s">
        <v>174</v>
      </c>
      <c r="L174" s="41"/>
      <c r="M174" s="211" t="s">
        <v>1</v>
      </c>
      <c r="N174" s="212" t="s">
        <v>39</v>
      </c>
      <c r="O174" s="7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15" t="s">
        <v>138</v>
      </c>
      <c r="AT174" s="15" t="s">
        <v>134</v>
      </c>
      <c r="AU174" s="15" t="s">
        <v>78</v>
      </c>
      <c r="AY174" s="15" t="s">
        <v>131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76</v>
      </c>
      <c r="BK174" s="215">
        <f>ROUND(I174*H174,2)</f>
        <v>0</v>
      </c>
      <c r="BL174" s="15" t="s">
        <v>138</v>
      </c>
      <c r="BM174" s="15" t="s">
        <v>1255</v>
      </c>
    </row>
    <row r="175" s="11" customFormat="1">
      <c r="B175" s="216"/>
      <c r="C175" s="217"/>
      <c r="D175" s="218" t="s">
        <v>140</v>
      </c>
      <c r="E175" s="219" t="s">
        <v>1</v>
      </c>
      <c r="F175" s="220" t="s">
        <v>1256</v>
      </c>
      <c r="G175" s="217"/>
      <c r="H175" s="221">
        <v>90.409999999999997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78</v>
      </c>
      <c r="AV175" s="11" t="s">
        <v>78</v>
      </c>
      <c r="AW175" s="11" t="s">
        <v>31</v>
      </c>
      <c r="AX175" s="11" t="s">
        <v>76</v>
      </c>
      <c r="AY175" s="227" t="s">
        <v>131</v>
      </c>
    </row>
    <row r="176" s="1" customFormat="1" ht="16.5" customHeight="1">
      <c r="B176" s="36"/>
      <c r="C176" s="204" t="s">
        <v>428</v>
      </c>
      <c r="D176" s="204" t="s">
        <v>134</v>
      </c>
      <c r="E176" s="205" t="s">
        <v>386</v>
      </c>
      <c r="F176" s="206" t="s">
        <v>387</v>
      </c>
      <c r="G176" s="207" t="s">
        <v>150</v>
      </c>
      <c r="H176" s="208">
        <v>244.97999999999999</v>
      </c>
      <c r="I176" s="209"/>
      <c r="J176" s="210">
        <f>ROUND(I176*H176,2)</f>
        <v>0</v>
      </c>
      <c r="K176" s="206" t="s">
        <v>174</v>
      </c>
      <c r="L176" s="41"/>
      <c r="M176" s="211" t="s">
        <v>1</v>
      </c>
      <c r="N176" s="212" t="s">
        <v>39</v>
      </c>
      <c r="O176" s="77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15" t="s">
        <v>138</v>
      </c>
      <c r="AT176" s="15" t="s">
        <v>134</v>
      </c>
      <c r="AU176" s="15" t="s">
        <v>78</v>
      </c>
      <c r="AY176" s="15" t="s">
        <v>131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76</v>
      </c>
      <c r="BK176" s="215">
        <f>ROUND(I176*H176,2)</f>
        <v>0</v>
      </c>
      <c r="BL176" s="15" t="s">
        <v>138</v>
      </c>
      <c r="BM176" s="15" t="s">
        <v>388</v>
      </c>
    </row>
    <row r="177" s="11" customFormat="1">
      <c r="B177" s="216"/>
      <c r="C177" s="217"/>
      <c r="D177" s="218" t="s">
        <v>140</v>
      </c>
      <c r="E177" s="219" t="s">
        <v>1</v>
      </c>
      <c r="F177" s="220" t="s">
        <v>1257</v>
      </c>
      <c r="G177" s="217"/>
      <c r="H177" s="221">
        <v>244.97999999999999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140</v>
      </c>
      <c r="AU177" s="227" t="s">
        <v>78</v>
      </c>
      <c r="AV177" s="11" t="s">
        <v>78</v>
      </c>
      <c r="AW177" s="11" t="s">
        <v>31</v>
      </c>
      <c r="AX177" s="11" t="s">
        <v>76</v>
      </c>
      <c r="AY177" s="227" t="s">
        <v>131</v>
      </c>
    </row>
    <row r="178" s="1" customFormat="1" ht="16.5" customHeight="1">
      <c r="B178" s="36"/>
      <c r="C178" s="204" t="s">
        <v>433</v>
      </c>
      <c r="D178" s="204" t="s">
        <v>134</v>
      </c>
      <c r="E178" s="205" t="s">
        <v>391</v>
      </c>
      <c r="F178" s="206" t="s">
        <v>392</v>
      </c>
      <c r="G178" s="207" t="s">
        <v>150</v>
      </c>
      <c r="H178" s="208">
        <v>317.62</v>
      </c>
      <c r="I178" s="209"/>
      <c r="J178" s="210">
        <f>ROUND(I178*H178,2)</f>
        <v>0</v>
      </c>
      <c r="K178" s="206" t="s">
        <v>174</v>
      </c>
      <c r="L178" s="41"/>
      <c r="M178" s="211" t="s">
        <v>1</v>
      </c>
      <c r="N178" s="212" t="s">
        <v>39</v>
      </c>
      <c r="O178" s="77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15" t="s">
        <v>138</v>
      </c>
      <c r="AT178" s="15" t="s">
        <v>134</v>
      </c>
      <c r="AU178" s="15" t="s">
        <v>78</v>
      </c>
      <c r="AY178" s="15" t="s">
        <v>131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76</v>
      </c>
      <c r="BK178" s="215">
        <f>ROUND(I178*H178,2)</f>
        <v>0</v>
      </c>
      <c r="BL178" s="15" t="s">
        <v>138</v>
      </c>
      <c r="BM178" s="15" t="s">
        <v>393</v>
      </c>
    </row>
    <row r="179" s="11" customFormat="1">
      <c r="B179" s="216"/>
      <c r="C179" s="217"/>
      <c r="D179" s="218" t="s">
        <v>140</v>
      </c>
      <c r="E179" s="219" t="s">
        <v>1</v>
      </c>
      <c r="F179" s="220" t="s">
        <v>1258</v>
      </c>
      <c r="G179" s="217"/>
      <c r="H179" s="221">
        <v>317.62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78</v>
      </c>
      <c r="AV179" s="11" t="s">
        <v>78</v>
      </c>
      <c r="AW179" s="11" t="s">
        <v>31</v>
      </c>
      <c r="AX179" s="11" t="s">
        <v>76</v>
      </c>
      <c r="AY179" s="227" t="s">
        <v>131</v>
      </c>
    </row>
    <row r="180" s="1" customFormat="1" ht="22.5" customHeight="1">
      <c r="B180" s="36"/>
      <c r="C180" s="204" t="s">
        <v>442</v>
      </c>
      <c r="D180" s="204" t="s">
        <v>134</v>
      </c>
      <c r="E180" s="205" t="s">
        <v>396</v>
      </c>
      <c r="F180" s="206" t="s">
        <v>397</v>
      </c>
      <c r="G180" s="207" t="s">
        <v>150</v>
      </c>
      <c r="H180" s="208">
        <v>65.909999999999997</v>
      </c>
      <c r="I180" s="209"/>
      <c r="J180" s="210">
        <f>ROUND(I180*H180,2)</f>
        <v>0</v>
      </c>
      <c r="K180" s="206" t="s">
        <v>174</v>
      </c>
      <c r="L180" s="41"/>
      <c r="M180" s="211" t="s">
        <v>1</v>
      </c>
      <c r="N180" s="212" t="s">
        <v>39</v>
      </c>
      <c r="O180" s="77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15" t="s">
        <v>138</v>
      </c>
      <c r="AT180" s="15" t="s">
        <v>134</v>
      </c>
      <c r="AU180" s="15" t="s">
        <v>78</v>
      </c>
      <c r="AY180" s="15" t="s">
        <v>131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76</v>
      </c>
      <c r="BK180" s="215">
        <f>ROUND(I180*H180,2)</f>
        <v>0</v>
      </c>
      <c r="BL180" s="15" t="s">
        <v>138</v>
      </c>
      <c r="BM180" s="15" t="s">
        <v>398</v>
      </c>
    </row>
    <row r="181" s="1" customFormat="1" ht="22.5" customHeight="1">
      <c r="B181" s="36"/>
      <c r="C181" s="204" t="s">
        <v>868</v>
      </c>
      <c r="D181" s="204" t="s">
        <v>134</v>
      </c>
      <c r="E181" s="205" t="s">
        <v>401</v>
      </c>
      <c r="F181" s="206" t="s">
        <v>402</v>
      </c>
      <c r="G181" s="207" t="s">
        <v>150</v>
      </c>
      <c r="H181" s="208">
        <v>48.652999999999999</v>
      </c>
      <c r="I181" s="209"/>
      <c r="J181" s="210">
        <f>ROUND(I181*H181,2)</f>
        <v>0</v>
      </c>
      <c r="K181" s="206" t="s">
        <v>174</v>
      </c>
      <c r="L181" s="41"/>
      <c r="M181" s="211" t="s">
        <v>1</v>
      </c>
      <c r="N181" s="212" t="s">
        <v>39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138</v>
      </c>
      <c r="AT181" s="15" t="s">
        <v>134</v>
      </c>
      <c r="AU181" s="15" t="s">
        <v>78</v>
      </c>
      <c r="AY181" s="15" t="s">
        <v>131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76</v>
      </c>
      <c r="BK181" s="215">
        <f>ROUND(I181*H181,2)</f>
        <v>0</v>
      </c>
      <c r="BL181" s="15" t="s">
        <v>138</v>
      </c>
      <c r="BM181" s="15" t="s">
        <v>403</v>
      </c>
    </row>
    <row r="182" s="11" customFormat="1">
      <c r="B182" s="216"/>
      <c r="C182" s="217"/>
      <c r="D182" s="218" t="s">
        <v>140</v>
      </c>
      <c r="E182" s="219" t="s">
        <v>1</v>
      </c>
      <c r="F182" s="220" t="s">
        <v>1259</v>
      </c>
      <c r="G182" s="217"/>
      <c r="H182" s="221">
        <v>48.652999999999999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1" t="s">
        <v>78</v>
      </c>
      <c r="AW182" s="11" t="s">
        <v>31</v>
      </c>
      <c r="AX182" s="11" t="s">
        <v>76</v>
      </c>
      <c r="AY182" s="227" t="s">
        <v>131</v>
      </c>
    </row>
    <row r="183" s="1" customFormat="1" ht="16.5" customHeight="1">
      <c r="B183" s="36"/>
      <c r="C183" s="204" t="s">
        <v>1085</v>
      </c>
      <c r="D183" s="204" t="s">
        <v>134</v>
      </c>
      <c r="E183" s="205" t="s">
        <v>411</v>
      </c>
      <c r="F183" s="206" t="s">
        <v>412</v>
      </c>
      <c r="G183" s="207" t="s">
        <v>150</v>
      </c>
      <c r="H183" s="208">
        <v>65.909999999999997</v>
      </c>
      <c r="I183" s="209"/>
      <c r="J183" s="210">
        <f>ROUND(I183*H183,2)</f>
        <v>0</v>
      </c>
      <c r="K183" s="206" t="s">
        <v>151</v>
      </c>
      <c r="L183" s="41"/>
      <c r="M183" s="211" t="s">
        <v>1</v>
      </c>
      <c r="N183" s="212" t="s">
        <v>39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138</v>
      </c>
      <c r="AT183" s="15" t="s">
        <v>134</v>
      </c>
      <c r="AU183" s="15" t="s">
        <v>78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76</v>
      </c>
      <c r="BK183" s="215">
        <f>ROUND(I183*H183,2)</f>
        <v>0</v>
      </c>
      <c r="BL183" s="15" t="s">
        <v>138</v>
      </c>
      <c r="BM183" s="15" t="s">
        <v>1260</v>
      </c>
    </row>
    <row r="184" s="1" customFormat="1" ht="22.5" customHeight="1">
      <c r="B184" s="36"/>
      <c r="C184" s="204" t="s">
        <v>984</v>
      </c>
      <c r="D184" s="204" t="s">
        <v>134</v>
      </c>
      <c r="E184" s="205" t="s">
        <v>415</v>
      </c>
      <c r="F184" s="206" t="s">
        <v>416</v>
      </c>
      <c r="G184" s="207" t="s">
        <v>150</v>
      </c>
      <c r="H184" s="208">
        <v>65.909999999999997</v>
      </c>
      <c r="I184" s="209"/>
      <c r="J184" s="210">
        <f>ROUND(I184*H184,2)</f>
        <v>0</v>
      </c>
      <c r="K184" s="206" t="s">
        <v>174</v>
      </c>
      <c r="L184" s="41"/>
      <c r="M184" s="211" t="s">
        <v>1</v>
      </c>
      <c r="N184" s="212" t="s">
        <v>39</v>
      </c>
      <c r="O184" s="7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5" t="s">
        <v>138</v>
      </c>
      <c r="AT184" s="15" t="s">
        <v>134</v>
      </c>
      <c r="AU184" s="15" t="s">
        <v>78</v>
      </c>
      <c r="AY184" s="15" t="s">
        <v>131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76</v>
      </c>
      <c r="BK184" s="215">
        <f>ROUND(I184*H184,2)</f>
        <v>0</v>
      </c>
      <c r="BL184" s="15" t="s">
        <v>138</v>
      </c>
      <c r="BM184" s="15" t="s">
        <v>417</v>
      </c>
    </row>
    <row r="185" s="11" customFormat="1">
      <c r="B185" s="216"/>
      <c r="C185" s="217"/>
      <c r="D185" s="218" t="s">
        <v>140</v>
      </c>
      <c r="E185" s="219" t="s">
        <v>1</v>
      </c>
      <c r="F185" s="220" t="s">
        <v>1261</v>
      </c>
      <c r="G185" s="217"/>
      <c r="H185" s="221">
        <v>65.909999999999997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140</v>
      </c>
      <c r="AU185" s="227" t="s">
        <v>78</v>
      </c>
      <c r="AV185" s="11" t="s">
        <v>78</v>
      </c>
      <c r="AW185" s="11" t="s">
        <v>31</v>
      </c>
      <c r="AX185" s="11" t="s">
        <v>76</v>
      </c>
      <c r="AY185" s="227" t="s">
        <v>131</v>
      </c>
    </row>
    <row r="186" s="1" customFormat="1" ht="33.75" customHeight="1">
      <c r="B186" s="36"/>
      <c r="C186" s="204" t="s">
        <v>472</v>
      </c>
      <c r="D186" s="204" t="s">
        <v>134</v>
      </c>
      <c r="E186" s="205" t="s">
        <v>419</v>
      </c>
      <c r="F186" s="206" t="s">
        <v>420</v>
      </c>
      <c r="G186" s="207" t="s">
        <v>150</v>
      </c>
      <c r="H186" s="208">
        <v>175.94999999999999</v>
      </c>
      <c r="I186" s="209"/>
      <c r="J186" s="210">
        <f>ROUND(I186*H186,2)</f>
        <v>0</v>
      </c>
      <c r="K186" s="206" t="s">
        <v>174</v>
      </c>
      <c r="L186" s="41"/>
      <c r="M186" s="211" t="s">
        <v>1</v>
      </c>
      <c r="N186" s="212" t="s">
        <v>39</v>
      </c>
      <c r="O186" s="77"/>
      <c r="P186" s="213">
        <f>O186*H186</f>
        <v>0</v>
      </c>
      <c r="Q186" s="213">
        <v>0.085650000000000004</v>
      </c>
      <c r="R186" s="213">
        <f>Q186*H186</f>
        <v>15.0701175</v>
      </c>
      <c r="S186" s="213">
        <v>0</v>
      </c>
      <c r="T186" s="214">
        <f>S186*H186</f>
        <v>0</v>
      </c>
      <c r="AR186" s="15" t="s">
        <v>138</v>
      </c>
      <c r="AT186" s="15" t="s">
        <v>134</v>
      </c>
      <c r="AU186" s="15" t="s">
        <v>78</v>
      </c>
      <c r="AY186" s="15" t="s">
        <v>131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5" t="s">
        <v>76</v>
      </c>
      <c r="BK186" s="215">
        <f>ROUND(I186*H186,2)</f>
        <v>0</v>
      </c>
      <c r="BL186" s="15" t="s">
        <v>138</v>
      </c>
      <c r="BM186" s="15" t="s">
        <v>421</v>
      </c>
    </row>
    <row r="187" s="11" customFormat="1">
      <c r="B187" s="216"/>
      <c r="C187" s="217"/>
      <c r="D187" s="218" t="s">
        <v>140</v>
      </c>
      <c r="E187" s="219" t="s">
        <v>1</v>
      </c>
      <c r="F187" s="220" t="s">
        <v>1262</v>
      </c>
      <c r="G187" s="217"/>
      <c r="H187" s="221">
        <v>175.94999999999999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140</v>
      </c>
      <c r="AU187" s="227" t="s">
        <v>78</v>
      </c>
      <c r="AV187" s="11" t="s">
        <v>78</v>
      </c>
      <c r="AW187" s="11" t="s">
        <v>31</v>
      </c>
      <c r="AX187" s="11" t="s">
        <v>76</v>
      </c>
      <c r="AY187" s="227" t="s">
        <v>131</v>
      </c>
    </row>
    <row r="188" s="1" customFormat="1" ht="33.75" customHeight="1">
      <c r="B188" s="36"/>
      <c r="C188" s="204" t="s">
        <v>476</v>
      </c>
      <c r="D188" s="204" t="s">
        <v>134</v>
      </c>
      <c r="E188" s="205" t="s">
        <v>424</v>
      </c>
      <c r="F188" s="206" t="s">
        <v>425</v>
      </c>
      <c r="G188" s="207" t="s">
        <v>150</v>
      </c>
      <c r="H188" s="208">
        <v>76.519999999999996</v>
      </c>
      <c r="I188" s="209"/>
      <c r="J188" s="210">
        <f>ROUND(I188*H188,2)</f>
        <v>0</v>
      </c>
      <c r="K188" s="206" t="s">
        <v>174</v>
      </c>
      <c r="L188" s="41"/>
      <c r="M188" s="211" t="s">
        <v>1</v>
      </c>
      <c r="N188" s="212" t="s">
        <v>39</v>
      </c>
      <c r="O188" s="77"/>
      <c r="P188" s="213">
        <f>O188*H188</f>
        <v>0</v>
      </c>
      <c r="Q188" s="213">
        <v>0.085650000000000004</v>
      </c>
      <c r="R188" s="213">
        <f>Q188*H188</f>
        <v>6.5539379999999996</v>
      </c>
      <c r="S188" s="213">
        <v>0</v>
      </c>
      <c r="T188" s="214">
        <f>S188*H188</f>
        <v>0</v>
      </c>
      <c r="AR188" s="15" t="s">
        <v>138</v>
      </c>
      <c r="AT188" s="15" t="s">
        <v>134</v>
      </c>
      <c r="AU188" s="15" t="s">
        <v>78</v>
      </c>
      <c r="AY188" s="15" t="s">
        <v>131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76</v>
      </c>
      <c r="BK188" s="215">
        <f>ROUND(I188*H188,2)</f>
        <v>0</v>
      </c>
      <c r="BL188" s="15" t="s">
        <v>138</v>
      </c>
      <c r="BM188" s="15" t="s">
        <v>426</v>
      </c>
    </row>
    <row r="189" s="11" customFormat="1">
      <c r="B189" s="216"/>
      <c r="C189" s="217"/>
      <c r="D189" s="218" t="s">
        <v>140</v>
      </c>
      <c r="E189" s="219" t="s">
        <v>1</v>
      </c>
      <c r="F189" s="220" t="s">
        <v>1263</v>
      </c>
      <c r="G189" s="217"/>
      <c r="H189" s="221">
        <v>76.519999999999996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78</v>
      </c>
      <c r="AV189" s="11" t="s">
        <v>78</v>
      </c>
      <c r="AW189" s="11" t="s">
        <v>31</v>
      </c>
      <c r="AX189" s="11" t="s">
        <v>76</v>
      </c>
      <c r="AY189" s="227" t="s">
        <v>131</v>
      </c>
    </row>
    <row r="190" s="1" customFormat="1" ht="16.5" customHeight="1">
      <c r="B190" s="36"/>
      <c r="C190" s="228" t="s">
        <v>775</v>
      </c>
      <c r="D190" s="228" t="s">
        <v>193</v>
      </c>
      <c r="E190" s="229" t="s">
        <v>429</v>
      </c>
      <c r="F190" s="230" t="s">
        <v>1166</v>
      </c>
      <c r="G190" s="231" t="s">
        <v>150</v>
      </c>
      <c r="H190" s="232">
        <v>547.58000000000004</v>
      </c>
      <c r="I190" s="233"/>
      <c r="J190" s="234">
        <f>ROUND(I190*H190,2)</f>
        <v>0</v>
      </c>
      <c r="K190" s="230" t="s">
        <v>151</v>
      </c>
      <c r="L190" s="235"/>
      <c r="M190" s="236" t="s">
        <v>1</v>
      </c>
      <c r="N190" s="237" t="s">
        <v>39</v>
      </c>
      <c r="O190" s="77"/>
      <c r="P190" s="213">
        <f>O190*H190</f>
        <v>0</v>
      </c>
      <c r="Q190" s="213">
        <v>0.152</v>
      </c>
      <c r="R190" s="213">
        <f>Q190*H190</f>
        <v>83.232160000000007</v>
      </c>
      <c r="S190" s="213">
        <v>0</v>
      </c>
      <c r="T190" s="214">
        <f>S190*H190</f>
        <v>0</v>
      </c>
      <c r="AR190" s="15" t="s">
        <v>187</v>
      </c>
      <c r="AT190" s="15" t="s">
        <v>193</v>
      </c>
      <c r="AU190" s="15" t="s">
        <v>78</v>
      </c>
      <c r="AY190" s="15" t="s">
        <v>131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76</v>
      </c>
      <c r="BK190" s="215">
        <f>ROUND(I190*H190,2)</f>
        <v>0</v>
      </c>
      <c r="BL190" s="15" t="s">
        <v>138</v>
      </c>
      <c r="BM190" s="15" t="s">
        <v>1264</v>
      </c>
    </row>
    <row r="191" s="11" customFormat="1">
      <c r="B191" s="216"/>
      <c r="C191" s="217"/>
      <c r="D191" s="218" t="s">
        <v>140</v>
      </c>
      <c r="E191" s="219" t="s">
        <v>1</v>
      </c>
      <c r="F191" s="220" t="s">
        <v>1265</v>
      </c>
      <c r="G191" s="217"/>
      <c r="H191" s="221">
        <v>547.58000000000004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1" t="s">
        <v>78</v>
      </c>
      <c r="AW191" s="11" t="s">
        <v>31</v>
      </c>
      <c r="AX191" s="11" t="s">
        <v>76</v>
      </c>
      <c r="AY191" s="227" t="s">
        <v>131</v>
      </c>
    </row>
    <row r="192" s="1" customFormat="1" ht="16.5" customHeight="1">
      <c r="B192" s="36"/>
      <c r="C192" s="228" t="s">
        <v>484</v>
      </c>
      <c r="D192" s="228" t="s">
        <v>193</v>
      </c>
      <c r="E192" s="229" t="s">
        <v>434</v>
      </c>
      <c r="F192" s="230" t="s">
        <v>435</v>
      </c>
      <c r="G192" s="231" t="s">
        <v>150</v>
      </c>
      <c r="H192" s="232">
        <v>30.09</v>
      </c>
      <c r="I192" s="233"/>
      <c r="J192" s="234">
        <f>ROUND(I192*H192,2)</f>
        <v>0</v>
      </c>
      <c r="K192" s="230" t="s">
        <v>1</v>
      </c>
      <c r="L192" s="235"/>
      <c r="M192" s="236" t="s">
        <v>1</v>
      </c>
      <c r="N192" s="237" t="s">
        <v>39</v>
      </c>
      <c r="O192" s="77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AR192" s="15" t="s">
        <v>187</v>
      </c>
      <c r="AT192" s="15" t="s">
        <v>193</v>
      </c>
      <c r="AU192" s="15" t="s">
        <v>78</v>
      </c>
      <c r="AY192" s="15" t="s">
        <v>131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5" t="s">
        <v>76</v>
      </c>
      <c r="BK192" s="215">
        <f>ROUND(I192*H192,2)</f>
        <v>0</v>
      </c>
      <c r="BL192" s="15" t="s">
        <v>138</v>
      </c>
      <c r="BM192" s="15" t="s">
        <v>436</v>
      </c>
    </row>
    <row r="193" s="11" customFormat="1">
      <c r="B193" s="216"/>
      <c r="C193" s="217"/>
      <c r="D193" s="218" t="s">
        <v>140</v>
      </c>
      <c r="E193" s="219" t="s">
        <v>1</v>
      </c>
      <c r="F193" s="220" t="s">
        <v>1266</v>
      </c>
      <c r="G193" s="217"/>
      <c r="H193" s="221">
        <v>30.09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1" t="s">
        <v>78</v>
      </c>
      <c r="AW193" s="11" t="s">
        <v>31</v>
      </c>
      <c r="AX193" s="11" t="s">
        <v>76</v>
      </c>
      <c r="AY193" s="227" t="s">
        <v>131</v>
      </c>
    </row>
    <row r="194" s="1" customFormat="1" ht="33.75" customHeight="1">
      <c r="B194" s="36"/>
      <c r="C194" s="204" t="s">
        <v>488</v>
      </c>
      <c r="D194" s="204" t="s">
        <v>134</v>
      </c>
      <c r="E194" s="205" t="s">
        <v>443</v>
      </c>
      <c r="F194" s="206" t="s">
        <v>444</v>
      </c>
      <c r="G194" s="207" t="s">
        <v>150</v>
      </c>
      <c r="H194" s="208">
        <v>325.19999999999999</v>
      </c>
      <c r="I194" s="209"/>
      <c r="J194" s="210">
        <f>ROUND(I194*H194,2)</f>
        <v>0</v>
      </c>
      <c r="K194" s="206" t="s">
        <v>174</v>
      </c>
      <c r="L194" s="41"/>
      <c r="M194" s="211" t="s">
        <v>1</v>
      </c>
      <c r="N194" s="212" t="s">
        <v>39</v>
      </c>
      <c r="O194" s="77"/>
      <c r="P194" s="213">
        <f>O194*H194</f>
        <v>0</v>
      </c>
      <c r="Q194" s="213">
        <v>0.10362</v>
      </c>
      <c r="R194" s="213">
        <f>Q194*H194</f>
        <v>33.697223999999999</v>
      </c>
      <c r="S194" s="213">
        <v>0</v>
      </c>
      <c r="T194" s="214">
        <f>S194*H194</f>
        <v>0</v>
      </c>
      <c r="AR194" s="15" t="s">
        <v>138</v>
      </c>
      <c r="AT194" s="15" t="s">
        <v>134</v>
      </c>
      <c r="AU194" s="15" t="s">
        <v>78</v>
      </c>
      <c r="AY194" s="15" t="s">
        <v>131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76</v>
      </c>
      <c r="BK194" s="215">
        <f>ROUND(I194*H194,2)</f>
        <v>0</v>
      </c>
      <c r="BL194" s="15" t="s">
        <v>138</v>
      </c>
      <c r="BM194" s="15" t="s">
        <v>445</v>
      </c>
    </row>
    <row r="195" s="11" customFormat="1">
      <c r="B195" s="216"/>
      <c r="C195" s="217"/>
      <c r="D195" s="218" t="s">
        <v>140</v>
      </c>
      <c r="E195" s="219" t="s">
        <v>1</v>
      </c>
      <c r="F195" s="220" t="s">
        <v>1267</v>
      </c>
      <c r="G195" s="217"/>
      <c r="H195" s="221">
        <v>325.19999999999999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1" t="s">
        <v>78</v>
      </c>
      <c r="AW195" s="11" t="s">
        <v>31</v>
      </c>
      <c r="AX195" s="11" t="s">
        <v>76</v>
      </c>
      <c r="AY195" s="227" t="s">
        <v>131</v>
      </c>
    </row>
    <row r="196" s="1" customFormat="1" ht="22.5" customHeight="1">
      <c r="B196" s="36"/>
      <c r="C196" s="204" t="s">
        <v>492</v>
      </c>
      <c r="D196" s="204" t="s">
        <v>134</v>
      </c>
      <c r="E196" s="205" t="s">
        <v>1268</v>
      </c>
      <c r="F196" s="206" t="s">
        <v>1269</v>
      </c>
      <c r="G196" s="207" t="s">
        <v>150</v>
      </c>
      <c r="H196" s="208">
        <v>90.409999999999997</v>
      </c>
      <c r="I196" s="209"/>
      <c r="J196" s="210">
        <f>ROUND(I196*H196,2)</f>
        <v>0</v>
      </c>
      <c r="K196" s="206" t="s">
        <v>174</v>
      </c>
      <c r="L196" s="41"/>
      <c r="M196" s="211" t="s">
        <v>1</v>
      </c>
      <c r="N196" s="212" t="s">
        <v>39</v>
      </c>
      <c r="O196" s="77"/>
      <c r="P196" s="213">
        <f>O196*H196</f>
        <v>0</v>
      </c>
      <c r="Q196" s="213">
        <v>0.52320999999999995</v>
      </c>
      <c r="R196" s="213">
        <f>Q196*H196</f>
        <v>47.303416099999993</v>
      </c>
      <c r="S196" s="213">
        <v>0</v>
      </c>
      <c r="T196" s="214">
        <f>S196*H196</f>
        <v>0</v>
      </c>
      <c r="AR196" s="15" t="s">
        <v>138</v>
      </c>
      <c r="AT196" s="15" t="s">
        <v>134</v>
      </c>
      <c r="AU196" s="15" t="s">
        <v>78</v>
      </c>
      <c r="AY196" s="15" t="s">
        <v>131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76</v>
      </c>
      <c r="BK196" s="215">
        <f>ROUND(I196*H196,2)</f>
        <v>0</v>
      </c>
      <c r="BL196" s="15" t="s">
        <v>138</v>
      </c>
      <c r="BM196" s="15" t="s">
        <v>1270</v>
      </c>
    </row>
    <row r="197" s="11" customFormat="1">
      <c r="B197" s="216"/>
      <c r="C197" s="217"/>
      <c r="D197" s="218" t="s">
        <v>140</v>
      </c>
      <c r="E197" s="219" t="s">
        <v>1</v>
      </c>
      <c r="F197" s="220" t="s">
        <v>1271</v>
      </c>
      <c r="G197" s="217"/>
      <c r="H197" s="221">
        <v>90.409999999999997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1" t="s">
        <v>78</v>
      </c>
      <c r="AW197" s="11" t="s">
        <v>31</v>
      </c>
      <c r="AX197" s="11" t="s">
        <v>76</v>
      </c>
      <c r="AY197" s="227" t="s">
        <v>131</v>
      </c>
    </row>
    <row r="198" s="10" customFormat="1" ht="22.8" customHeight="1">
      <c r="B198" s="188"/>
      <c r="C198" s="189"/>
      <c r="D198" s="190" t="s">
        <v>67</v>
      </c>
      <c r="E198" s="202" t="s">
        <v>187</v>
      </c>
      <c r="F198" s="202" t="s">
        <v>447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SUM(P199:P213)</f>
        <v>0</v>
      </c>
      <c r="Q198" s="196"/>
      <c r="R198" s="197">
        <f>SUM(R199:R213)</f>
        <v>3.6728000000000001</v>
      </c>
      <c r="S198" s="196"/>
      <c r="T198" s="198">
        <f>SUM(T199:T213)</f>
        <v>0</v>
      </c>
      <c r="AR198" s="199" t="s">
        <v>76</v>
      </c>
      <c r="AT198" s="200" t="s">
        <v>67</v>
      </c>
      <c r="AU198" s="200" t="s">
        <v>76</v>
      </c>
      <c r="AY198" s="199" t="s">
        <v>131</v>
      </c>
      <c r="BK198" s="201">
        <f>SUM(BK199:BK213)</f>
        <v>0</v>
      </c>
    </row>
    <row r="199" s="1" customFormat="1" ht="16.5" customHeight="1">
      <c r="B199" s="36"/>
      <c r="C199" s="204" t="s">
        <v>496</v>
      </c>
      <c r="D199" s="204" t="s">
        <v>134</v>
      </c>
      <c r="E199" s="205" t="s">
        <v>998</v>
      </c>
      <c r="F199" s="206" t="s">
        <v>999</v>
      </c>
      <c r="G199" s="207" t="s">
        <v>137</v>
      </c>
      <c r="H199" s="208">
        <v>3.1000000000000001</v>
      </c>
      <c r="I199" s="209"/>
      <c r="J199" s="210">
        <f>ROUND(I199*H199,2)</f>
        <v>0</v>
      </c>
      <c r="K199" s="206" t="s">
        <v>174</v>
      </c>
      <c r="L199" s="41"/>
      <c r="M199" s="211" t="s">
        <v>1</v>
      </c>
      <c r="N199" s="212" t="s">
        <v>39</v>
      </c>
      <c r="O199" s="7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15" t="s">
        <v>138</v>
      </c>
      <c r="AT199" s="15" t="s">
        <v>134</v>
      </c>
      <c r="AU199" s="15" t="s">
        <v>78</v>
      </c>
      <c r="AY199" s="15" t="s">
        <v>131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5" t="s">
        <v>76</v>
      </c>
      <c r="BK199" s="215">
        <f>ROUND(I199*H199,2)</f>
        <v>0</v>
      </c>
      <c r="BL199" s="15" t="s">
        <v>138</v>
      </c>
      <c r="BM199" s="15" t="s">
        <v>1000</v>
      </c>
    </row>
    <row r="200" s="11" customFormat="1">
      <c r="B200" s="216"/>
      <c r="C200" s="217"/>
      <c r="D200" s="218" t="s">
        <v>140</v>
      </c>
      <c r="E200" s="219" t="s">
        <v>1</v>
      </c>
      <c r="F200" s="220" t="s">
        <v>1272</v>
      </c>
      <c r="G200" s="217"/>
      <c r="H200" s="221">
        <v>3.1000000000000001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140</v>
      </c>
      <c r="AU200" s="227" t="s">
        <v>78</v>
      </c>
      <c r="AV200" s="11" t="s">
        <v>78</v>
      </c>
      <c r="AW200" s="11" t="s">
        <v>31</v>
      </c>
      <c r="AX200" s="11" t="s">
        <v>76</v>
      </c>
      <c r="AY200" s="227" t="s">
        <v>131</v>
      </c>
    </row>
    <row r="201" s="1" customFormat="1" ht="16.5" customHeight="1">
      <c r="B201" s="36"/>
      <c r="C201" s="228" t="s">
        <v>271</v>
      </c>
      <c r="D201" s="228" t="s">
        <v>193</v>
      </c>
      <c r="E201" s="229" t="s">
        <v>1273</v>
      </c>
      <c r="F201" s="230" t="s">
        <v>1274</v>
      </c>
      <c r="G201" s="231" t="s">
        <v>196</v>
      </c>
      <c r="H201" s="232">
        <v>1</v>
      </c>
      <c r="I201" s="233"/>
      <c r="J201" s="234">
        <f>ROUND(I201*H201,2)</f>
        <v>0</v>
      </c>
      <c r="K201" s="230" t="s">
        <v>151</v>
      </c>
      <c r="L201" s="235"/>
      <c r="M201" s="236" t="s">
        <v>1</v>
      </c>
      <c r="N201" s="237" t="s">
        <v>39</v>
      </c>
      <c r="O201" s="77"/>
      <c r="P201" s="213">
        <f>O201*H201</f>
        <v>0</v>
      </c>
      <c r="Q201" s="213">
        <v>0.0071999999999999998</v>
      </c>
      <c r="R201" s="213">
        <f>Q201*H201</f>
        <v>0.0071999999999999998</v>
      </c>
      <c r="S201" s="213">
        <v>0</v>
      </c>
      <c r="T201" s="214">
        <f>S201*H201</f>
        <v>0</v>
      </c>
      <c r="AR201" s="15" t="s">
        <v>187</v>
      </c>
      <c r="AT201" s="15" t="s">
        <v>193</v>
      </c>
      <c r="AU201" s="15" t="s">
        <v>78</v>
      </c>
      <c r="AY201" s="15" t="s">
        <v>131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5" t="s">
        <v>76</v>
      </c>
      <c r="BK201" s="215">
        <f>ROUND(I201*H201,2)</f>
        <v>0</v>
      </c>
      <c r="BL201" s="15" t="s">
        <v>138</v>
      </c>
      <c r="BM201" s="15" t="s">
        <v>1275</v>
      </c>
    </row>
    <row r="202" s="1" customFormat="1" ht="16.5" customHeight="1">
      <c r="B202" s="36"/>
      <c r="C202" s="228" t="s">
        <v>780</v>
      </c>
      <c r="D202" s="228" t="s">
        <v>193</v>
      </c>
      <c r="E202" s="229" t="s">
        <v>481</v>
      </c>
      <c r="F202" s="230" t="s">
        <v>1276</v>
      </c>
      <c r="G202" s="231" t="s">
        <v>196</v>
      </c>
      <c r="H202" s="232">
        <v>4</v>
      </c>
      <c r="I202" s="233"/>
      <c r="J202" s="234">
        <f>ROUND(I202*H202,2)</f>
        <v>0</v>
      </c>
      <c r="K202" s="230" t="s">
        <v>151</v>
      </c>
      <c r="L202" s="235"/>
      <c r="M202" s="236" t="s">
        <v>1</v>
      </c>
      <c r="N202" s="237" t="s">
        <v>39</v>
      </c>
      <c r="O202" s="77"/>
      <c r="P202" s="213">
        <f>O202*H202</f>
        <v>0</v>
      </c>
      <c r="Q202" s="213">
        <v>0.071999999999999995</v>
      </c>
      <c r="R202" s="213">
        <f>Q202*H202</f>
        <v>0.28799999999999998</v>
      </c>
      <c r="S202" s="213">
        <v>0</v>
      </c>
      <c r="T202" s="214">
        <f>S202*H202</f>
        <v>0</v>
      </c>
      <c r="AR202" s="15" t="s">
        <v>187</v>
      </c>
      <c r="AT202" s="15" t="s">
        <v>193</v>
      </c>
      <c r="AU202" s="15" t="s">
        <v>78</v>
      </c>
      <c r="AY202" s="15" t="s">
        <v>131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5" t="s">
        <v>76</v>
      </c>
      <c r="BK202" s="215">
        <f>ROUND(I202*H202,2)</f>
        <v>0</v>
      </c>
      <c r="BL202" s="15" t="s">
        <v>138</v>
      </c>
      <c r="BM202" s="15" t="s">
        <v>1277</v>
      </c>
    </row>
    <row r="203" s="1" customFormat="1" ht="16.5" customHeight="1">
      <c r="B203" s="36"/>
      <c r="C203" s="228" t="s">
        <v>135</v>
      </c>
      <c r="D203" s="228" t="s">
        <v>193</v>
      </c>
      <c r="E203" s="229" t="s">
        <v>485</v>
      </c>
      <c r="F203" s="230" t="s">
        <v>1278</v>
      </c>
      <c r="G203" s="231" t="s">
        <v>196</v>
      </c>
      <c r="H203" s="232">
        <v>4</v>
      </c>
      <c r="I203" s="233"/>
      <c r="J203" s="234">
        <f>ROUND(I203*H203,2)</f>
        <v>0</v>
      </c>
      <c r="K203" s="230" t="s">
        <v>151</v>
      </c>
      <c r="L203" s="235"/>
      <c r="M203" s="236" t="s">
        <v>1</v>
      </c>
      <c r="N203" s="237" t="s">
        <v>39</v>
      </c>
      <c r="O203" s="77"/>
      <c r="P203" s="213">
        <f>O203*H203</f>
        <v>0</v>
      </c>
      <c r="Q203" s="213">
        <v>0.040000000000000001</v>
      </c>
      <c r="R203" s="213">
        <f>Q203*H203</f>
        <v>0.16</v>
      </c>
      <c r="S203" s="213">
        <v>0</v>
      </c>
      <c r="T203" s="214">
        <f>S203*H203</f>
        <v>0</v>
      </c>
      <c r="AR203" s="15" t="s">
        <v>187</v>
      </c>
      <c r="AT203" s="15" t="s">
        <v>193</v>
      </c>
      <c r="AU203" s="15" t="s">
        <v>78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76</v>
      </c>
      <c r="BK203" s="215">
        <f>ROUND(I203*H203,2)</f>
        <v>0</v>
      </c>
      <c r="BL203" s="15" t="s">
        <v>138</v>
      </c>
      <c r="BM203" s="15" t="s">
        <v>1279</v>
      </c>
    </row>
    <row r="204" s="1" customFormat="1" ht="16.5" customHeight="1">
      <c r="B204" s="36"/>
      <c r="C204" s="204" t="s">
        <v>696</v>
      </c>
      <c r="D204" s="204" t="s">
        <v>134</v>
      </c>
      <c r="E204" s="205" t="s">
        <v>473</v>
      </c>
      <c r="F204" s="206" t="s">
        <v>474</v>
      </c>
      <c r="G204" s="207" t="s">
        <v>196</v>
      </c>
      <c r="H204" s="208">
        <v>4</v>
      </c>
      <c r="I204" s="209"/>
      <c r="J204" s="210">
        <f>ROUND(I204*H204,2)</f>
        <v>0</v>
      </c>
      <c r="K204" s="206" t="s">
        <v>174</v>
      </c>
      <c r="L204" s="41"/>
      <c r="M204" s="211" t="s">
        <v>1</v>
      </c>
      <c r="N204" s="212" t="s">
        <v>39</v>
      </c>
      <c r="O204" s="77"/>
      <c r="P204" s="213">
        <f>O204*H204</f>
        <v>0</v>
      </c>
      <c r="Q204" s="213">
        <v>0.34089999999999998</v>
      </c>
      <c r="R204" s="213">
        <f>Q204*H204</f>
        <v>1.3635999999999999</v>
      </c>
      <c r="S204" s="213">
        <v>0</v>
      </c>
      <c r="T204" s="214">
        <f>S204*H204</f>
        <v>0</v>
      </c>
      <c r="AR204" s="15" t="s">
        <v>138</v>
      </c>
      <c r="AT204" s="15" t="s">
        <v>134</v>
      </c>
      <c r="AU204" s="15" t="s">
        <v>78</v>
      </c>
      <c r="AY204" s="15" t="s">
        <v>131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76</v>
      </c>
      <c r="BK204" s="215">
        <f>ROUND(I204*H204,2)</f>
        <v>0</v>
      </c>
      <c r="BL204" s="15" t="s">
        <v>138</v>
      </c>
      <c r="BM204" s="15" t="s">
        <v>475</v>
      </c>
    </row>
    <row r="205" s="1" customFormat="1" ht="16.5" customHeight="1">
      <c r="B205" s="36"/>
      <c r="C205" s="228" t="s">
        <v>662</v>
      </c>
      <c r="D205" s="228" t="s">
        <v>193</v>
      </c>
      <c r="E205" s="229" t="s">
        <v>477</v>
      </c>
      <c r="F205" s="230" t="s">
        <v>478</v>
      </c>
      <c r="G205" s="231" t="s">
        <v>196</v>
      </c>
      <c r="H205" s="232">
        <v>4</v>
      </c>
      <c r="I205" s="233"/>
      <c r="J205" s="234">
        <f>ROUND(I205*H205,2)</f>
        <v>0</v>
      </c>
      <c r="K205" s="230" t="s">
        <v>1</v>
      </c>
      <c r="L205" s="235"/>
      <c r="M205" s="236" t="s">
        <v>1</v>
      </c>
      <c r="N205" s="237" t="s">
        <v>39</v>
      </c>
      <c r="O205" s="77"/>
      <c r="P205" s="213">
        <f>O205*H205</f>
        <v>0</v>
      </c>
      <c r="Q205" s="213">
        <v>0.080000000000000002</v>
      </c>
      <c r="R205" s="213">
        <f>Q205*H205</f>
        <v>0.32000000000000001</v>
      </c>
      <c r="S205" s="213">
        <v>0</v>
      </c>
      <c r="T205" s="214">
        <f>S205*H205</f>
        <v>0</v>
      </c>
      <c r="AR205" s="15" t="s">
        <v>187</v>
      </c>
      <c r="AT205" s="15" t="s">
        <v>193</v>
      </c>
      <c r="AU205" s="15" t="s">
        <v>78</v>
      </c>
      <c r="AY205" s="15" t="s">
        <v>131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76</v>
      </c>
      <c r="BK205" s="215">
        <f>ROUND(I205*H205,2)</f>
        <v>0</v>
      </c>
      <c r="BL205" s="15" t="s">
        <v>138</v>
      </c>
      <c r="BM205" s="15" t="s">
        <v>479</v>
      </c>
    </row>
    <row r="206" s="1" customFormat="1" ht="16.5" customHeight="1">
      <c r="B206" s="36"/>
      <c r="C206" s="228" t="s">
        <v>528</v>
      </c>
      <c r="D206" s="228" t="s">
        <v>193</v>
      </c>
      <c r="E206" s="229" t="s">
        <v>489</v>
      </c>
      <c r="F206" s="230" t="s">
        <v>490</v>
      </c>
      <c r="G206" s="231" t="s">
        <v>196</v>
      </c>
      <c r="H206" s="232">
        <v>4</v>
      </c>
      <c r="I206" s="233"/>
      <c r="J206" s="234">
        <f>ROUND(I206*H206,2)</f>
        <v>0</v>
      </c>
      <c r="K206" s="230" t="s">
        <v>174</v>
      </c>
      <c r="L206" s="235"/>
      <c r="M206" s="236" t="s">
        <v>1</v>
      </c>
      <c r="N206" s="237" t="s">
        <v>39</v>
      </c>
      <c r="O206" s="77"/>
      <c r="P206" s="213">
        <f>O206*H206</f>
        <v>0</v>
      </c>
      <c r="Q206" s="213">
        <v>0.027</v>
      </c>
      <c r="R206" s="213">
        <f>Q206*H206</f>
        <v>0.108</v>
      </c>
      <c r="S206" s="213">
        <v>0</v>
      </c>
      <c r="T206" s="214">
        <f>S206*H206</f>
        <v>0</v>
      </c>
      <c r="AR206" s="15" t="s">
        <v>187</v>
      </c>
      <c r="AT206" s="15" t="s">
        <v>193</v>
      </c>
      <c r="AU206" s="15" t="s">
        <v>78</v>
      </c>
      <c r="AY206" s="15" t="s">
        <v>131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76</v>
      </c>
      <c r="BK206" s="215">
        <f>ROUND(I206*H206,2)</f>
        <v>0</v>
      </c>
      <c r="BL206" s="15" t="s">
        <v>138</v>
      </c>
      <c r="BM206" s="15" t="s">
        <v>491</v>
      </c>
    </row>
    <row r="207" s="1" customFormat="1" ht="22.5" customHeight="1">
      <c r="B207" s="36"/>
      <c r="C207" s="228" t="s">
        <v>894</v>
      </c>
      <c r="D207" s="228" t="s">
        <v>193</v>
      </c>
      <c r="E207" s="229" t="s">
        <v>493</v>
      </c>
      <c r="F207" s="230" t="s">
        <v>494</v>
      </c>
      <c r="G207" s="231" t="s">
        <v>196</v>
      </c>
      <c r="H207" s="232">
        <v>4</v>
      </c>
      <c r="I207" s="233"/>
      <c r="J207" s="234">
        <f>ROUND(I207*H207,2)</f>
        <v>0</v>
      </c>
      <c r="K207" s="230" t="s">
        <v>174</v>
      </c>
      <c r="L207" s="235"/>
      <c r="M207" s="236" t="s">
        <v>1</v>
      </c>
      <c r="N207" s="237" t="s">
        <v>39</v>
      </c>
      <c r="O207" s="77"/>
      <c r="P207" s="213">
        <f>O207*H207</f>
        <v>0</v>
      </c>
      <c r="Q207" s="213">
        <v>0.058000000000000003</v>
      </c>
      <c r="R207" s="213">
        <f>Q207*H207</f>
        <v>0.23200000000000001</v>
      </c>
      <c r="S207" s="213">
        <v>0</v>
      </c>
      <c r="T207" s="214">
        <f>S207*H207</f>
        <v>0</v>
      </c>
      <c r="AR207" s="15" t="s">
        <v>187</v>
      </c>
      <c r="AT207" s="15" t="s">
        <v>193</v>
      </c>
      <c r="AU207" s="15" t="s">
        <v>78</v>
      </c>
      <c r="AY207" s="15" t="s">
        <v>131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76</v>
      </c>
      <c r="BK207" s="215">
        <f>ROUND(I207*H207,2)</f>
        <v>0</v>
      </c>
      <c r="BL207" s="15" t="s">
        <v>138</v>
      </c>
      <c r="BM207" s="15" t="s">
        <v>495</v>
      </c>
    </row>
    <row r="208" s="1" customFormat="1" ht="22.5" customHeight="1">
      <c r="B208" s="36"/>
      <c r="C208" s="228" t="s">
        <v>684</v>
      </c>
      <c r="D208" s="228" t="s">
        <v>193</v>
      </c>
      <c r="E208" s="229" t="s">
        <v>497</v>
      </c>
      <c r="F208" s="230" t="s">
        <v>498</v>
      </c>
      <c r="G208" s="231" t="s">
        <v>196</v>
      </c>
      <c r="H208" s="232">
        <v>4</v>
      </c>
      <c r="I208" s="233"/>
      <c r="J208" s="234">
        <f>ROUND(I208*H208,2)</f>
        <v>0</v>
      </c>
      <c r="K208" s="230" t="s">
        <v>174</v>
      </c>
      <c r="L208" s="235"/>
      <c r="M208" s="236" t="s">
        <v>1</v>
      </c>
      <c r="N208" s="237" t="s">
        <v>39</v>
      </c>
      <c r="O208" s="77"/>
      <c r="P208" s="213">
        <f>O208*H208</f>
        <v>0</v>
      </c>
      <c r="Q208" s="213">
        <v>0.0040000000000000001</v>
      </c>
      <c r="R208" s="213">
        <f>Q208*H208</f>
        <v>0.016</v>
      </c>
      <c r="S208" s="213">
        <v>0</v>
      </c>
      <c r="T208" s="214">
        <f>S208*H208</f>
        <v>0</v>
      </c>
      <c r="AR208" s="15" t="s">
        <v>187</v>
      </c>
      <c r="AT208" s="15" t="s">
        <v>193</v>
      </c>
      <c r="AU208" s="15" t="s">
        <v>78</v>
      </c>
      <c r="AY208" s="15" t="s">
        <v>131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76</v>
      </c>
      <c r="BK208" s="215">
        <f>ROUND(I208*H208,2)</f>
        <v>0</v>
      </c>
      <c r="BL208" s="15" t="s">
        <v>138</v>
      </c>
      <c r="BM208" s="15" t="s">
        <v>499</v>
      </c>
    </row>
    <row r="209" s="1" customFormat="1" ht="22.5" customHeight="1">
      <c r="B209" s="36"/>
      <c r="C209" s="228" t="s">
        <v>538</v>
      </c>
      <c r="D209" s="228" t="s">
        <v>193</v>
      </c>
      <c r="E209" s="229" t="s">
        <v>501</v>
      </c>
      <c r="F209" s="230" t="s">
        <v>502</v>
      </c>
      <c r="G209" s="231" t="s">
        <v>196</v>
      </c>
      <c r="H209" s="232">
        <v>4</v>
      </c>
      <c r="I209" s="233"/>
      <c r="J209" s="234">
        <f>ROUND(I209*H209,2)</f>
        <v>0</v>
      </c>
      <c r="K209" s="230" t="s">
        <v>174</v>
      </c>
      <c r="L209" s="235"/>
      <c r="M209" s="236" t="s">
        <v>1</v>
      </c>
      <c r="N209" s="237" t="s">
        <v>39</v>
      </c>
      <c r="O209" s="77"/>
      <c r="P209" s="213">
        <f>O209*H209</f>
        <v>0</v>
      </c>
      <c r="Q209" s="213">
        <v>0.059999999999999998</v>
      </c>
      <c r="R209" s="213">
        <f>Q209*H209</f>
        <v>0.23999999999999999</v>
      </c>
      <c r="S209" s="213">
        <v>0</v>
      </c>
      <c r="T209" s="214">
        <f>S209*H209</f>
        <v>0</v>
      </c>
      <c r="AR209" s="15" t="s">
        <v>187</v>
      </c>
      <c r="AT209" s="15" t="s">
        <v>193</v>
      </c>
      <c r="AU209" s="15" t="s">
        <v>78</v>
      </c>
      <c r="AY209" s="15" t="s">
        <v>131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76</v>
      </c>
      <c r="BK209" s="215">
        <f>ROUND(I209*H209,2)</f>
        <v>0</v>
      </c>
      <c r="BL209" s="15" t="s">
        <v>138</v>
      </c>
      <c r="BM209" s="15" t="s">
        <v>503</v>
      </c>
    </row>
    <row r="210" s="1" customFormat="1" ht="16.5" customHeight="1">
      <c r="B210" s="36"/>
      <c r="C210" s="228" t="s">
        <v>548</v>
      </c>
      <c r="D210" s="228" t="s">
        <v>193</v>
      </c>
      <c r="E210" s="229" t="s">
        <v>505</v>
      </c>
      <c r="F210" s="230" t="s">
        <v>1280</v>
      </c>
      <c r="G210" s="231" t="s">
        <v>196</v>
      </c>
      <c r="H210" s="232">
        <v>1</v>
      </c>
      <c r="I210" s="233"/>
      <c r="J210" s="234">
        <f>ROUND(I210*H210,2)</f>
        <v>0</v>
      </c>
      <c r="K210" s="230" t="s">
        <v>1</v>
      </c>
      <c r="L210" s="235"/>
      <c r="M210" s="236" t="s">
        <v>1</v>
      </c>
      <c r="N210" s="237" t="s">
        <v>39</v>
      </c>
      <c r="O210" s="7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5" t="s">
        <v>187</v>
      </c>
      <c r="AT210" s="15" t="s">
        <v>193</v>
      </c>
      <c r="AU210" s="15" t="s">
        <v>78</v>
      </c>
      <c r="AY210" s="15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76</v>
      </c>
      <c r="BK210" s="215">
        <f>ROUND(I210*H210,2)</f>
        <v>0</v>
      </c>
      <c r="BL210" s="15" t="s">
        <v>138</v>
      </c>
      <c r="BM210" s="15" t="s">
        <v>1281</v>
      </c>
    </row>
    <row r="211" s="1" customFormat="1" ht="16.5" customHeight="1">
      <c r="B211" s="36"/>
      <c r="C211" s="228" t="s">
        <v>276</v>
      </c>
      <c r="D211" s="228" t="s">
        <v>193</v>
      </c>
      <c r="E211" s="229" t="s">
        <v>1282</v>
      </c>
      <c r="F211" s="230" t="s">
        <v>1283</v>
      </c>
      <c r="G211" s="231" t="s">
        <v>196</v>
      </c>
      <c r="H211" s="232">
        <v>1</v>
      </c>
      <c r="I211" s="233"/>
      <c r="J211" s="234">
        <f>ROUND(I211*H211,2)</f>
        <v>0</v>
      </c>
      <c r="K211" s="230" t="s">
        <v>151</v>
      </c>
      <c r="L211" s="235"/>
      <c r="M211" s="236" t="s">
        <v>1</v>
      </c>
      <c r="N211" s="237" t="s">
        <v>39</v>
      </c>
      <c r="O211" s="77"/>
      <c r="P211" s="213">
        <f>O211*H211</f>
        <v>0</v>
      </c>
      <c r="Q211" s="213">
        <v>0.054600000000000003</v>
      </c>
      <c r="R211" s="213">
        <f>Q211*H211</f>
        <v>0.054600000000000003</v>
      </c>
      <c r="S211" s="213">
        <v>0</v>
      </c>
      <c r="T211" s="214">
        <f>S211*H211</f>
        <v>0</v>
      </c>
      <c r="AR211" s="15" t="s">
        <v>187</v>
      </c>
      <c r="AT211" s="15" t="s">
        <v>193</v>
      </c>
      <c r="AU211" s="15" t="s">
        <v>78</v>
      </c>
      <c r="AY211" s="15" t="s">
        <v>131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76</v>
      </c>
      <c r="BK211" s="215">
        <f>ROUND(I211*H211,2)</f>
        <v>0</v>
      </c>
      <c r="BL211" s="15" t="s">
        <v>138</v>
      </c>
      <c r="BM211" s="15" t="s">
        <v>1284</v>
      </c>
    </row>
    <row r="212" s="1" customFormat="1" ht="16.5" customHeight="1">
      <c r="B212" s="36"/>
      <c r="C212" s="204" t="s">
        <v>359</v>
      </c>
      <c r="D212" s="204" t="s">
        <v>134</v>
      </c>
      <c r="E212" s="205" t="s">
        <v>509</v>
      </c>
      <c r="F212" s="206" t="s">
        <v>510</v>
      </c>
      <c r="G212" s="207" t="s">
        <v>196</v>
      </c>
      <c r="H212" s="208">
        <v>4</v>
      </c>
      <c r="I212" s="209"/>
      <c r="J212" s="210">
        <f>ROUND(I212*H212,2)</f>
        <v>0</v>
      </c>
      <c r="K212" s="206" t="s">
        <v>151</v>
      </c>
      <c r="L212" s="41"/>
      <c r="M212" s="211" t="s">
        <v>1</v>
      </c>
      <c r="N212" s="212" t="s">
        <v>39</v>
      </c>
      <c r="O212" s="77"/>
      <c r="P212" s="213">
        <f>O212*H212</f>
        <v>0</v>
      </c>
      <c r="Q212" s="213">
        <v>0.21734000000000001</v>
      </c>
      <c r="R212" s="213">
        <f>Q212*H212</f>
        <v>0.86936000000000002</v>
      </c>
      <c r="S212" s="213">
        <v>0</v>
      </c>
      <c r="T212" s="214">
        <f>S212*H212</f>
        <v>0</v>
      </c>
      <c r="AR212" s="15" t="s">
        <v>138</v>
      </c>
      <c r="AT212" s="15" t="s">
        <v>134</v>
      </c>
      <c r="AU212" s="15" t="s">
        <v>78</v>
      </c>
      <c r="AY212" s="15" t="s">
        <v>131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76</v>
      </c>
      <c r="BK212" s="215">
        <f>ROUND(I212*H212,2)</f>
        <v>0</v>
      </c>
      <c r="BL212" s="15" t="s">
        <v>138</v>
      </c>
      <c r="BM212" s="15" t="s">
        <v>1285</v>
      </c>
    </row>
    <row r="213" s="1" customFormat="1" ht="16.5" customHeight="1">
      <c r="B213" s="36"/>
      <c r="C213" s="204" t="s">
        <v>143</v>
      </c>
      <c r="D213" s="204" t="s">
        <v>134</v>
      </c>
      <c r="E213" s="205" t="s">
        <v>513</v>
      </c>
      <c r="F213" s="206" t="s">
        <v>514</v>
      </c>
      <c r="G213" s="207" t="s">
        <v>196</v>
      </c>
      <c r="H213" s="208">
        <v>2</v>
      </c>
      <c r="I213" s="209"/>
      <c r="J213" s="210">
        <f>ROUND(I213*H213,2)</f>
        <v>0</v>
      </c>
      <c r="K213" s="206" t="s">
        <v>151</v>
      </c>
      <c r="L213" s="41"/>
      <c r="M213" s="211" t="s">
        <v>1</v>
      </c>
      <c r="N213" s="212" t="s">
        <v>39</v>
      </c>
      <c r="O213" s="77"/>
      <c r="P213" s="213">
        <f>O213*H213</f>
        <v>0</v>
      </c>
      <c r="Q213" s="213">
        <v>0.0070200000000000002</v>
      </c>
      <c r="R213" s="213">
        <f>Q213*H213</f>
        <v>0.01404</v>
      </c>
      <c r="S213" s="213">
        <v>0</v>
      </c>
      <c r="T213" s="214">
        <f>S213*H213</f>
        <v>0</v>
      </c>
      <c r="AR213" s="15" t="s">
        <v>138</v>
      </c>
      <c r="AT213" s="15" t="s">
        <v>134</v>
      </c>
      <c r="AU213" s="15" t="s">
        <v>78</v>
      </c>
      <c r="AY213" s="15" t="s">
        <v>131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5" t="s">
        <v>76</v>
      </c>
      <c r="BK213" s="215">
        <f>ROUND(I213*H213,2)</f>
        <v>0</v>
      </c>
      <c r="BL213" s="15" t="s">
        <v>138</v>
      </c>
      <c r="BM213" s="15" t="s">
        <v>1286</v>
      </c>
    </row>
    <row r="214" s="10" customFormat="1" ht="22.8" customHeight="1">
      <c r="B214" s="188"/>
      <c r="C214" s="189"/>
      <c r="D214" s="190" t="s">
        <v>67</v>
      </c>
      <c r="E214" s="202" t="s">
        <v>203</v>
      </c>
      <c r="F214" s="202" t="s">
        <v>532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SUM(P215:P230)</f>
        <v>0</v>
      </c>
      <c r="Q214" s="196"/>
      <c r="R214" s="197">
        <f>SUM(R215:R230)</f>
        <v>77.765315000000001</v>
      </c>
      <c r="S214" s="196"/>
      <c r="T214" s="198">
        <f>SUM(T215:T230)</f>
        <v>0</v>
      </c>
      <c r="AR214" s="199" t="s">
        <v>76</v>
      </c>
      <c r="AT214" s="200" t="s">
        <v>67</v>
      </c>
      <c r="AU214" s="200" t="s">
        <v>76</v>
      </c>
      <c r="AY214" s="199" t="s">
        <v>131</v>
      </c>
      <c r="BK214" s="201">
        <f>SUM(BK215:BK230)</f>
        <v>0</v>
      </c>
    </row>
    <row r="215" s="1" customFormat="1" ht="22.5" customHeight="1">
      <c r="B215" s="36"/>
      <c r="C215" s="204" t="s">
        <v>563</v>
      </c>
      <c r="D215" s="204" t="s">
        <v>134</v>
      </c>
      <c r="E215" s="205" t="s">
        <v>539</v>
      </c>
      <c r="F215" s="206" t="s">
        <v>540</v>
      </c>
      <c r="G215" s="207" t="s">
        <v>137</v>
      </c>
      <c r="H215" s="208">
        <v>150</v>
      </c>
      <c r="I215" s="209"/>
      <c r="J215" s="210">
        <f>ROUND(I215*H215,2)</f>
        <v>0</v>
      </c>
      <c r="K215" s="206" t="s">
        <v>174</v>
      </c>
      <c r="L215" s="41"/>
      <c r="M215" s="211" t="s">
        <v>1</v>
      </c>
      <c r="N215" s="212" t="s">
        <v>39</v>
      </c>
      <c r="O215" s="77"/>
      <c r="P215" s="213">
        <f>O215*H215</f>
        <v>0</v>
      </c>
      <c r="Q215" s="213">
        <v>0.15540000000000001</v>
      </c>
      <c r="R215" s="213">
        <f>Q215*H215</f>
        <v>23.310000000000002</v>
      </c>
      <c r="S215" s="213">
        <v>0</v>
      </c>
      <c r="T215" s="214">
        <f>S215*H215</f>
        <v>0</v>
      </c>
      <c r="AR215" s="15" t="s">
        <v>138</v>
      </c>
      <c r="AT215" s="15" t="s">
        <v>134</v>
      </c>
      <c r="AU215" s="15" t="s">
        <v>78</v>
      </c>
      <c r="AY215" s="15" t="s">
        <v>131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5" t="s">
        <v>76</v>
      </c>
      <c r="BK215" s="215">
        <f>ROUND(I215*H215,2)</f>
        <v>0</v>
      </c>
      <c r="BL215" s="15" t="s">
        <v>138</v>
      </c>
      <c r="BM215" s="15" t="s">
        <v>541</v>
      </c>
    </row>
    <row r="216" s="11" customFormat="1">
      <c r="B216" s="216"/>
      <c r="C216" s="217"/>
      <c r="D216" s="218" t="s">
        <v>140</v>
      </c>
      <c r="E216" s="219" t="s">
        <v>1</v>
      </c>
      <c r="F216" s="220" t="s">
        <v>1287</v>
      </c>
      <c r="G216" s="217"/>
      <c r="H216" s="221">
        <v>150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78</v>
      </c>
      <c r="AV216" s="11" t="s">
        <v>78</v>
      </c>
      <c r="AW216" s="11" t="s">
        <v>31</v>
      </c>
      <c r="AX216" s="11" t="s">
        <v>76</v>
      </c>
      <c r="AY216" s="227" t="s">
        <v>131</v>
      </c>
    </row>
    <row r="217" s="1" customFormat="1" ht="16.5" customHeight="1">
      <c r="B217" s="36"/>
      <c r="C217" s="228" t="s">
        <v>568</v>
      </c>
      <c r="D217" s="228" t="s">
        <v>193</v>
      </c>
      <c r="E217" s="229" t="s">
        <v>544</v>
      </c>
      <c r="F217" s="230" t="s">
        <v>545</v>
      </c>
      <c r="G217" s="231" t="s">
        <v>196</v>
      </c>
      <c r="H217" s="232">
        <v>62.100000000000001</v>
      </c>
      <c r="I217" s="233"/>
      <c r="J217" s="234">
        <f>ROUND(I217*H217,2)</f>
        <v>0</v>
      </c>
      <c r="K217" s="230" t="s">
        <v>1</v>
      </c>
      <c r="L217" s="235"/>
      <c r="M217" s="236" t="s">
        <v>1</v>
      </c>
      <c r="N217" s="237" t="s">
        <v>39</v>
      </c>
      <c r="O217" s="77"/>
      <c r="P217" s="213">
        <f>O217*H217</f>
        <v>0</v>
      </c>
      <c r="Q217" s="213">
        <v>0.063</v>
      </c>
      <c r="R217" s="213">
        <f>Q217*H217</f>
        <v>3.9123000000000001</v>
      </c>
      <c r="S217" s="213">
        <v>0</v>
      </c>
      <c r="T217" s="214">
        <f>S217*H217</f>
        <v>0</v>
      </c>
      <c r="AR217" s="15" t="s">
        <v>187</v>
      </c>
      <c r="AT217" s="15" t="s">
        <v>193</v>
      </c>
      <c r="AU217" s="15" t="s">
        <v>78</v>
      </c>
      <c r="AY217" s="15" t="s">
        <v>131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5" t="s">
        <v>76</v>
      </c>
      <c r="BK217" s="215">
        <f>ROUND(I217*H217,2)</f>
        <v>0</v>
      </c>
      <c r="BL217" s="15" t="s">
        <v>138</v>
      </c>
      <c r="BM217" s="15" t="s">
        <v>546</v>
      </c>
    </row>
    <row r="218" s="11" customFormat="1">
      <c r="B218" s="216"/>
      <c r="C218" s="217"/>
      <c r="D218" s="218" t="s">
        <v>140</v>
      </c>
      <c r="E218" s="219" t="s">
        <v>1</v>
      </c>
      <c r="F218" s="220" t="s">
        <v>1288</v>
      </c>
      <c r="G218" s="217"/>
      <c r="H218" s="221">
        <v>62.100000000000001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78</v>
      </c>
      <c r="AV218" s="11" t="s">
        <v>78</v>
      </c>
      <c r="AW218" s="11" t="s">
        <v>31</v>
      </c>
      <c r="AX218" s="11" t="s">
        <v>76</v>
      </c>
      <c r="AY218" s="227" t="s">
        <v>131</v>
      </c>
    </row>
    <row r="219" s="1" customFormat="1" ht="16.5" customHeight="1">
      <c r="B219" s="36"/>
      <c r="C219" s="228" t="s">
        <v>871</v>
      </c>
      <c r="D219" s="228" t="s">
        <v>193</v>
      </c>
      <c r="E219" s="229" t="s">
        <v>549</v>
      </c>
      <c r="F219" s="230" t="s">
        <v>550</v>
      </c>
      <c r="G219" s="231" t="s">
        <v>196</v>
      </c>
      <c r="H219" s="232">
        <v>23.399999999999999</v>
      </c>
      <c r="I219" s="233"/>
      <c r="J219" s="234">
        <f>ROUND(I219*H219,2)</f>
        <v>0</v>
      </c>
      <c r="K219" s="230" t="s">
        <v>1</v>
      </c>
      <c r="L219" s="235"/>
      <c r="M219" s="236" t="s">
        <v>1</v>
      </c>
      <c r="N219" s="237" t="s">
        <v>39</v>
      </c>
      <c r="O219" s="77"/>
      <c r="P219" s="213">
        <f>O219*H219</f>
        <v>0</v>
      </c>
      <c r="Q219" s="213">
        <v>0.071999999999999995</v>
      </c>
      <c r="R219" s="213">
        <f>Q219*H219</f>
        <v>1.6847999999999999</v>
      </c>
      <c r="S219" s="213">
        <v>0</v>
      </c>
      <c r="T219" s="214">
        <f>S219*H219</f>
        <v>0</v>
      </c>
      <c r="AR219" s="15" t="s">
        <v>187</v>
      </c>
      <c r="AT219" s="15" t="s">
        <v>193</v>
      </c>
      <c r="AU219" s="15" t="s">
        <v>78</v>
      </c>
      <c r="AY219" s="15" t="s">
        <v>131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5" t="s">
        <v>76</v>
      </c>
      <c r="BK219" s="215">
        <f>ROUND(I219*H219,2)</f>
        <v>0</v>
      </c>
      <c r="BL219" s="15" t="s">
        <v>138</v>
      </c>
      <c r="BM219" s="15" t="s">
        <v>551</v>
      </c>
    </row>
    <row r="220" s="1" customFormat="1" ht="16.5" customHeight="1">
      <c r="B220" s="36"/>
      <c r="C220" s="228" t="s">
        <v>573</v>
      </c>
      <c r="D220" s="228" t="s">
        <v>193</v>
      </c>
      <c r="E220" s="229" t="s">
        <v>554</v>
      </c>
      <c r="F220" s="230" t="s">
        <v>555</v>
      </c>
      <c r="G220" s="231" t="s">
        <v>196</v>
      </c>
      <c r="H220" s="232">
        <v>64.5</v>
      </c>
      <c r="I220" s="233"/>
      <c r="J220" s="234">
        <f>ROUND(I220*H220,2)</f>
        <v>0</v>
      </c>
      <c r="K220" s="230" t="s">
        <v>1</v>
      </c>
      <c r="L220" s="235"/>
      <c r="M220" s="236" t="s">
        <v>1</v>
      </c>
      <c r="N220" s="237" t="s">
        <v>39</v>
      </c>
      <c r="O220" s="77"/>
      <c r="P220" s="213">
        <f>O220*H220</f>
        <v>0</v>
      </c>
      <c r="Q220" s="213">
        <v>0.085999999999999993</v>
      </c>
      <c r="R220" s="213">
        <f>Q220*H220</f>
        <v>5.5469999999999997</v>
      </c>
      <c r="S220" s="213">
        <v>0</v>
      </c>
      <c r="T220" s="214">
        <f>S220*H220</f>
        <v>0</v>
      </c>
      <c r="AR220" s="15" t="s">
        <v>187</v>
      </c>
      <c r="AT220" s="15" t="s">
        <v>193</v>
      </c>
      <c r="AU220" s="15" t="s">
        <v>78</v>
      </c>
      <c r="AY220" s="15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76</v>
      </c>
      <c r="BK220" s="215">
        <f>ROUND(I220*H220,2)</f>
        <v>0</v>
      </c>
      <c r="BL220" s="15" t="s">
        <v>138</v>
      </c>
      <c r="BM220" s="15" t="s">
        <v>556</v>
      </c>
    </row>
    <row r="221" s="11" customFormat="1">
      <c r="B221" s="216"/>
      <c r="C221" s="217"/>
      <c r="D221" s="218" t="s">
        <v>140</v>
      </c>
      <c r="E221" s="219" t="s">
        <v>1</v>
      </c>
      <c r="F221" s="220" t="s">
        <v>1289</v>
      </c>
      <c r="G221" s="217"/>
      <c r="H221" s="221">
        <v>64.5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140</v>
      </c>
      <c r="AU221" s="227" t="s">
        <v>78</v>
      </c>
      <c r="AV221" s="11" t="s">
        <v>78</v>
      </c>
      <c r="AW221" s="11" t="s">
        <v>31</v>
      </c>
      <c r="AX221" s="11" t="s">
        <v>76</v>
      </c>
      <c r="AY221" s="227" t="s">
        <v>131</v>
      </c>
    </row>
    <row r="222" s="1" customFormat="1" ht="22.5" customHeight="1">
      <c r="B222" s="36"/>
      <c r="C222" s="204" t="s">
        <v>604</v>
      </c>
      <c r="D222" s="204" t="s">
        <v>134</v>
      </c>
      <c r="E222" s="205" t="s">
        <v>559</v>
      </c>
      <c r="F222" s="206" t="s">
        <v>560</v>
      </c>
      <c r="G222" s="207" t="s">
        <v>137</v>
      </c>
      <c r="H222" s="208">
        <v>282.10000000000002</v>
      </c>
      <c r="I222" s="209"/>
      <c r="J222" s="210">
        <f>ROUND(I222*H222,2)</f>
        <v>0</v>
      </c>
      <c r="K222" s="206" t="s">
        <v>174</v>
      </c>
      <c r="L222" s="41"/>
      <c r="M222" s="211" t="s">
        <v>1</v>
      </c>
      <c r="N222" s="212" t="s">
        <v>39</v>
      </c>
      <c r="O222" s="77"/>
      <c r="P222" s="213">
        <f>O222*H222</f>
        <v>0</v>
      </c>
      <c r="Q222" s="213">
        <v>0.1295</v>
      </c>
      <c r="R222" s="213">
        <f>Q222*H222</f>
        <v>36.531950000000002</v>
      </c>
      <c r="S222" s="213">
        <v>0</v>
      </c>
      <c r="T222" s="214">
        <f>S222*H222</f>
        <v>0</v>
      </c>
      <c r="AR222" s="15" t="s">
        <v>138</v>
      </c>
      <c r="AT222" s="15" t="s">
        <v>134</v>
      </c>
      <c r="AU222" s="15" t="s">
        <v>78</v>
      </c>
      <c r="AY222" s="15" t="s">
        <v>131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76</v>
      </c>
      <c r="BK222" s="215">
        <f>ROUND(I222*H222,2)</f>
        <v>0</v>
      </c>
      <c r="BL222" s="15" t="s">
        <v>138</v>
      </c>
      <c r="BM222" s="15" t="s">
        <v>561</v>
      </c>
    </row>
    <row r="223" s="11" customFormat="1">
      <c r="B223" s="216"/>
      <c r="C223" s="217"/>
      <c r="D223" s="218" t="s">
        <v>140</v>
      </c>
      <c r="E223" s="219" t="s">
        <v>1</v>
      </c>
      <c r="F223" s="220" t="s">
        <v>1290</v>
      </c>
      <c r="G223" s="217"/>
      <c r="H223" s="221">
        <v>228.59999999999999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140</v>
      </c>
      <c r="AU223" s="227" t="s">
        <v>78</v>
      </c>
      <c r="AV223" s="11" t="s">
        <v>78</v>
      </c>
      <c r="AW223" s="11" t="s">
        <v>31</v>
      </c>
      <c r="AX223" s="11" t="s">
        <v>68</v>
      </c>
      <c r="AY223" s="227" t="s">
        <v>131</v>
      </c>
    </row>
    <row r="224" s="11" customFormat="1">
      <c r="B224" s="216"/>
      <c r="C224" s="217"/>
      <c r="D224" s="218" t="s">
        <v>140</v>
      </c>
      <c r="E224" s="219" t="s">
        <v>1</v>
      </c>
      <c r="F224" s="220" t="s">
        <v>1291</v>
      </c>
      <c r="G224" s="217"/>
      <c r="H224" s="221">
        <v>53.5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1" t="s">
        <v>78</v>
      </c>
      <c r="AW224" s="11" t="s">
        <v>31</v>
      </c>
      <c r="AX224" s="11" t="s">
        <v>68</v>
      </c>
      <c r="AY224" s="227" t="s">
        <v>131</v>
      </c>
    </row>
    <row r="225" s="12" customFormat="1">
      <c r="B225" s="238"/>
      <c r="C225" s="239"/>
      <c r="D225" s="218" t="s">
        <v>140</v>
      </c>
      <c r="E225" s="240" t="s">
        <v>1</v>
      </c>
      <c r="F225" s="241" t="s">
        <v>210</v>
      </c>
      <c r="G225" s="239"/>
      <c r="H225" s="242">
        <v>282.10000000000002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AT225" s="248" t="s">
        <v>140</v>
      </c>
      <c r="AU225" s="248" t="s">
        <v>78</v>
      </c>
      <c r="AV225" s="12" t="s">
        <v>138</v>
      </c>
      <c r="AW225" s="12" t="s">
        <v>31</v>
      </c>
      <c r="AX225" s="12" t="s">
        <v>76</v>
      </c>
      <c r="AY225" s="248" t="s">
        <v>131</v>
      </c>
    </row>
    <row r="226" s="1" customFormat="1" ht="22.5" customHeight="1">
      <c r="B226" s="36"/>
      <c r="C226" s="228" t="s">
        <v>609</v>
      </c>
      <c r="D226" s="228" t="s">
        <v>193</v>
      </c>
      <c r="E226" s="229" t="s">
        <v>564</v>
      </c>
      <c r="F226" s="230" t="s">
        <v>565</v>
      </c>
      <c r="G226" s="231" t="s">
        <v>137</v>
      </c>
      <c r="H226" s="232">
        <v>282.10000000000002</v>
      </c>
      <c r="I226" s="233"/>
      <c r="J226" s="234">
        <f>ROUND(I226*H226,2)</f>
        <v>0</v>
      </c>
      <c r="K226" s="230" t="s">
        <v>1</v>
      </c>
      <c r="L226" s="235"/>
      <c r="M226" s="236" t="s">
        <v>1</v>
      </c>
      <c r="N226" s="237" t="s">
        <v>39</v>
      </c>
      <c r="O226" s="77"/>
      <c r="P226" s="213">
        <f>O226*H226</f>
        <v>0</v>
      </c>
      <c r="Q226" s="213">
        <v>0.024</v>
      </c>
      <c r="R226" s="213">
        <f>Q226*H226</f>
        <v>6.7704000000000004</v>
      </c>
      <c r="S226" s="213">
        <v>0</v>
      </c>
      <c r="T226" s="214">
        <f>S226*H226</f>
        <v>0</v>
      </c>
      <c r="AR226" s="15" t="s">
        <v>187</v>
      </c>
      <c r="AT226" s="15" t="s">
        <v>193</v>
      </c>
      <c r="AU226" s="15" t="s">
        <v>78</v>
      </c>
      <c r="AY226" s="15" t="s">
        <v>131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5" t="s">
        <v>76</v>
      </c>
      <c r="BK226" s="215">
        <f>ROUND(I226*H226,2)</f>
        <v>0</v>
      </c>
      <c r="BL226" s="15" t="s">
        <v>138</v>
      </c>
      <c r="BM226" s="15" t="s">
        <v>566</v>
      </c>
    </row>
    <row r="227" s="11" customFormat="1">
      <c r="B227" s="216"/>
      <c r="C227" s="217"/>
      <c r="D227" s="218" t="s">
        <v>140</v>
      </c>
      <c r="E227" s="219" t="s">
        <v>1</v>
      </c>
      <c r="F227" s="220" t="s">
        <v>1292</v>
      </c>
      <c r="G227" s="217"/>
      <c r="H227" s="221">
        <v>282.10000000000002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140</v>
      </c>
      <c r="AU227" s="227" t="s">
        <v>78</v>
      </c>
      <c r="AV227" s="11" t="s">
        <v>78</v>
      </c>
      <c r="AW227" s="11" t="s">
        <v>31</v>
      </c>
      <c r="AX227" s="11" t="s">
        <v>76</v>
      </c>
      <c r="AY227" s="227" t="s">
        <v>131</v>
      </c>
    </row>
    <row r="228" s="1" customFormat="1" ht="22.5" customHeight="1">
      <c r="B228" s="36"/>
      <c r="C228" s="204" t="s">
        <v>614</v>
      </c>
      <c r="D228" s="204" t="s">
        <v>134</v>
      </c>
      <c r="E228" s="205" t="s">
        <v>569</v>
      </c>
      <c r="F228" s="206" t="s">
        <v>570</v>
      </c>
      <c r="G228" s="207" t="s">
        <v>137</v>
      </c>
      <c r="H228" s="208">
        <v>177.30000000000001</v>
      </c>
      <c r="I228" s="209"/>
      <c r="J228" s="210">
        <f>ROUND(I228*H228,2)</f>
        <v>0</v>
      </c>
      <c r="K228" s="206" t="s">
        <v>174</v>
      </c>
      <c r="L228" s="41"/>
      <c r="M228" s="211" t="s">
        <v>1</v>
      </c>
      <c r="N228" s="212" t="s">
        <v>39</v>
      </c>
      <c r="O228" s="77"/>
      <c r="P228" s="213">
        <f>O228*H228</f>
        <v>0</v>
      </c>
      <c r="Q228" s="213">
        <v>5.0000000000000002E-05</v>
      </c>
      <c r="R228" s="213">
        <f>Q228*H228</f>
        <v>0.0088650000000000014</v>
      </c>
      <c r="S228" s="213">
        <v>0</v>
      </c>
      <c r="T228" s="214">
        <f>S228*H228</f>
        <v>0</v>
      </c>
      <c r="AR228" s="15" t="s">
        <v>138</v>
      </c>
      <c r="AT228" s="15" t="s">
        <v>134</v>
      </c>
      <c r="AU228" s="15" t="s">
        <v>78</v>
      </c>
      <c r="AY228" s="15" t="s">
        <v>131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5" t="s">
        <v>76</v>
      </c>
      <c r="BK228" s="215">
        <f>ROUND(I228*H228,2)</f>
        <v>0</v>
      </c>
      <c r="BL228" s="15" t="s">
        <v>138</v>
      </c>
      <c r="BM228" s="15" t="s">
        <v>571</v>
      </c>
    </row>
    <row r="229" s="1" customFormat="1" ht="16.5" customHeight="1">
      <c r="B229" s="36"/>
      <c r="C229" s="204" t="s">
        <v>623</v>
      </c>
      <c r="D229" s="204" t="s">
        <v>134</v>
      </c>
      <c r="E229" s="205" t="s">
        <v>574</v>
      </c>
      <c r="F229" s="206" t="s">
        <v>575</v>
      </c>
      <c r="G229" s="207" t="s">
        <v>137</v>
      </c>
      <c r="H229" s="208">
        <v>177.30000000000001</v>
      </c>
      <c r="I229" s="209"/>
      <c r="J229" s="210">
        <f>ROUND(I229*H229,2)</f>
        <v>0</v>
      </c>
      <c r="K229" s="206" t="s">
        <v>174</v>
      </c>
      <c r="L229" s="41"/>
      <c r="M229" s="211" t="s">
        <v>1</v>
      </c>
      <c r="N229" s="212" t="s">
        <v>39</v>
      </c>
      <c r="O229" s="77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AR229" s="15" t="s">
        <v>138</v>
      </c>
      <c r="AT229" s="15" t="s">
        <v>134</v>
      </c>
      <c r="AU229" s="15" t="s">
        <v>78</v>
      </c>
      <c r="AY229" s="15" t="s">
        <v>131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76</v>
      </c>
      <c r="BK229" s="215">
        <f>ROUND(I229*H229,2)</f>
        <v>0</v>
      </c>
      <c r="BL229" s="15" t="s">
        <v>138</v>
      </c>
      <c r="BM229" s="15" t="s">
        <v>576</v>
      </c>
    </row>
    <row r="230" s="11" customFormat="1">
      <c r="B230" s="216"/>
      <c r="C230" s="217"/>
      <c r="D230" s="218" t="s">
        <v>140</v>
      </c>
      <c r="E230" s="219" t="s">
        <v>1</v>
      </c>
      <c r="F230" s="220" t="s">
        <v>1293</v>
      </c>
      <c r="G230" s="217"/>
      <c r="H230" s="221">
        <v>177.30000000000001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1" t="s">
        <v>78</v>
      </c>
      <c r="AW230" s="11" t="s">
        <v>31</v>
      </c>
      <c r="AX230" s="11" t="s">
        <v>76</v>
      </c>
      <c r="AY230" s="227" t="s">
        <v>131</v>
      </c>
    </row>
    <row r="231" s="10" customFormat="1" ht="22.8" customHeight="1">
      <c r="B231" s="188"/>
      <c r="C231" s="189"/>
      <c r="D231" s="190" t="s">
        <v>67</v>
      </c>
      <c r="E231" s="202" t="s">
        <v>602</v>
      </c>
      <c r="F231" s="202" t="s">
        <v>603</v>
      </c>
      <c r="G231" s="189"/>
      <c r="H231" s="189"/>
      <c r="I231" s="192"/>
      <c r="J231" s="203">
        <f>BK231</f>
        <v>0</v>
      </c>
      <c r="K231" s="189"/>
      <c r="L231" s="194"/>
      <c r="M231" s="195"/>
      <c r="N231" s="196"/>
      <c r="O231" s="196"/>
      <c r="P231" s="197">
        <f>SUM(P232:P245)</f>
        <v>0</v>
      </c>
      <c r="Q231" s="196"/>
      <c r="R231" s="197">
        <f>SUM(R232:R245)</f>
        <v>0</v>
      </c>
      <c r="S231" s="196"/>
      <c r="T231" s="198">
        <f>SUM(T232:T245)</f>
        <v>0</v>
      </c>
      <c r="AR231" s="199" t="s">
        <v>76</v>
      </c>
      <c r="AT231" s="200" t="s">
        <v>67</v>
      </c>
      <c r="AU231" s="200" t="s">
        <v>76</v>
      </c>
      <c r="AY231" s="199" t="s">
        <v>131</v>
      </c>
      <c r="BK231" s="201">
        <f>SUM(BK232:BK245)</f>
        <v>0</v>
      </c>
    </row>
    <row r="232" s="1" customFormat="1" ht="16.5" customHeight="1">
      <c r="B232" s="36"/>
      <c r="C232" s="204" t="s">
        <v>628</v>
      </c>
      <c r="D232" s="204" t="s">
        <v>134</v>
      </c>
      <c r="E232" s="205" t="s">
        <v>605</v>
      </c>
      <c r="F232" s="206" t="s">
        <v>606</v>
      </c>
      <c r="G232" s="207" t="s">
        <v>262</v>
      </c>
      <c r="H232" s="208">
        <v>135.85400000000001</v>
      </c>
      <c r="I232" s="209"/>
      <c r="J232" s="210">
        <f>ROUND(I232*H232,2)</f>
        <v>0</v>
      </c>
      <c r="K232" s="206" t="s">
        <v>174</v>
      </c>
      <c r="L232" s="41"/>
      <c r="M232" s="211" t="s">
        <v>1</v>
      </c>
      <c r="N232" s="212" t="s">
        <v>39</v>
      </c>
      <c r="O232" s="77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AR232" s="15" t="s">
        <v>138</v>
      </c>
      <c r="AT232" s="15" t="s">
        <v>134</v>
      </c>
      <c r="AU232" s="15" t="s">
        <v>78</v>
      </c>
      <c r="AY232" s="15" t="s">
        <v>131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5" t="s">
        <v>76</v>
      </c>
      <c r="BK232" s="215">
        <f>ROUND(I232*H232,2)</f>
        <v>0</v>
      </c>
      <c r="BL232" s="15" t="s">
        <v>138</v>
      </c>
      <c r="BM232" s="15" t="s">
        <v>607</v>
      </c>
    </row>
    <row r="233" s="11" customFormat="1">
      <c r="B233" s="216"/>
      <c r="C233" s="217"/>
      <c r="D233" s="218" t="s">
        <v>140</v>
      </c>
      <c r="E233" s="219" t="s">
        <v>1</v>
      </c>
      <c r="F233" s="220" t="s">
        <v>1294</v>
      </c>
      <c r="G233" s="217"/>
      <c r="H233" s="221">
        <v>135.85400000000001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140</v>
      </c>
      <c r="AU233" s="227" t="s">
        <v>78</v>
      </c>
      <c r="AV233" s="11" t="s">
        <v>78</v>
      </c>
      <c r="AW233" s="11" t="s">
        <v>31</v>
      </c>
      <c r="AX233" s="11" t="s">
        <v>76</v>
      </c>
      <c r="AY233" s="227" t="s">
        <v>131</v>
      </c>
    </row>
    <row r="234" s="1" customFormat="1" ht="22.5" customHeight="1">
      <c r="B234" s="36"/>
      <c r="C234" s="204" t="s">
        <v>637</v>
      </c>
      <c r="D234" s="204" t="s">
        <v>134</v>
      </c>
      <c r="E234" s="205" t="s">
        <v>610</v>
      </c>
      <c r="F234" s="206" t="s">
        <v>611</v>
      </c>
      <c r="G234" s="207" t="s">
        <v>262</v>
      </c>
      <c r="H234" s="208">
        <v>2988.788</v>
      </c>
      <c r="I234" s="209"/>
      <c r="J234" s="210">
        <f>ROUND(I234*H234,2)</f>
        <v>0</v>
      </c>
      <c r="K234" s="206" t="s">
        <v>174</v>
      </c>
      <c r="L234" s="41"/>
      <c r="M234" s="211" t="s">
        <v>1</v>
      </c>
      <c r="N234" s="212" t="s">
        <v>39</v>
      </c>
      <c r="O234" s="77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AR234" s="15" t="s">
        <v>138</v>
      </c>
      <c r="AT234" s="15" t="s">
        <v>134</v>
      </c>
      <c r="AU234" s="15" t="s">
        <v>78</v>
      </c>
      <c r="AY234" s="15" t="s">
        <v>131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5" t="s">
        <v>76</v>
      </c>
      <c r="BK234" s="215">
        <f>ROUND(I234*H234,2)</f>
        <v>0</v>
      </c>
      <c r="BL234" s="15" t="s">
        <v>138</v>
      </c>
      <c r="BM234" s="15" t="s">
        <v>612</v>
      </c>
    </row>
    <row r="235" s="11" customFormat="1">
      <c r="B235" s="216"/>
      <c r="C235" s="217"/>
      <c r="D235" s="218" t="s">
        <v>140</v>
      </c>
      <c r="E235" s="219" t="s">
        <v>1</v>
      </c>
      <c r="F235" s="220" t="s">
        <v>1295</v>
      </c>
      <c r="G235" s="217"/>
      <c r="H235" s="221">
        <v>2988.788</v>
      </c>
      <c r="I235" s="222"/>
      <c r="J235" s="217"/>
      <c r="K235" s="217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140</v>
      </c>
      <c r="AU235" s="227" t="s">
        <v>78</v>
      </c>
      <c r="AV235" s="11" t="s">
        <v>78</v>
      </c>
      <c r="AW235" s="11" t="s">
        <v>31</v>
      </c>
      <c r="AX235" s="11" t="s">
        <v>76</v>
      </c>
      <c r="AY235" s="227" t="s">
        <v>131</v>
      </c>
    </row>
    <row r="236" s="1" customFormat="1" ht="16.5" customHeight="1">
      <c r="B236" s="36"/>
      <c r="C236" s="204" t="s">
        <v>644</v>
      </c>
      <c r="D236" s="204" t="s">
        <v>134</v>
      </c>
      <c r="E236" s="205" t="s">
        <v>615</v>
      </c>
      <c r="F236" s="206" t="s">
        <v>616</v>
      </c>
      <c r="G236" s="207" t="s">
        <v>262</v>
      </c>
      <c r="H236" s="208">
        <v>164.869</v>
      </c>
      <c r="I236" s="209"/>
      <c r="J236" s="210">
        <f>ROUND(I236*H236,2)</f>
        <v>0</v>
      </c>
      <c r="K236" s="206" t="s">
        <v>174</v>
      </c>
      <c r="L236" s="41"/>
      <c r="M236" s="211" t="s">
        <v>1</v>
      </c>
      <c r="N236" s="212" t="s">
        <v>39</v>
      </c>
      <c r="O236" s="77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AR236" s="15" t="s">
        <v>138</v>
      </c>
      <c r="AT236" s="15" t="s">
        <v>134</v>
      </c>
      <c r="AU236" s="15" t="s">
        <v>78</v>
      </c>
      <c r="AY236" s="15" t="s">
        <v>131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5" t="s">
        <v>76</v>
      </c>
      <c r="BK236" s="215">
        <f>ROUND(I236*H236,2)</f>
        <v>0</v>
      </c>
      <c r="BL236" s="15" t="s">
        <v>138</v>
      </c>
      <c r="BM236" s="15" t="s">
        <v>617</v>
      </c>
    </row>
    <row r="237" s="11" customFormat="1">
      <c r="B237" s="216"/>
      <c r="C237" s="217"/>
      <c r="D237" s="218" t="s">
        <v>140</v>
      </c>
      <c r="E237" s="219" t="s">
        <v>1</v>
      </c>
      <c r="F237" s="220" t="s">
        <v>1296</v>
      </c>
      <c r="G237" s="217"/>
      <c r="H237" s="221">
        <v>164.869</v>
      </c>
      <c r="I237" s="222"/>
      <c r="J237" s="217"/>
      <c r="K237" s="217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140</v>
      </c>
      <c r="AU237" s="227" t="s">
        <v>78</v>
      </c>
      <c r="AV237" s="11" t="s">
        <v>78</v>
      </c>
      <c r="AW237" s="11" t="s">
        <v>31</v>
      </c>
      <c r="AX237" s="11" t="s">
        <v>76</v>
      </c>
      <c r="AY237" s="227" t="s">
        <v>131</v>
      </c>
    </row>
    <row r="238" s="1" customFormat="1" ht="22.5" customHeight="1">
      <c r="B238" s="36"/>
      <c r="C238" s="204" t="s">
        <v>234</v>
      </c>
      <c r="D238" s="204" t="s">
        <v>134</v>
      </c>
      <c r="E238" s="205" t="s">
        <v>620</v>
      </c>
      <c r="F238" s="206" t="s">
        <v>611</v>
      </c>
      <c r="G238" s="207" t="s">
        <v>262</v>
      </c>
      <c r="H238" s="208">
        <v>3627.1179999999999</v>
      </c>
      <c r="I238" s="209"/>
      <c r="J238" s="210">
        <f>ROUND(I238*H238,2)</f>
        <v>0</v>
      </c>
      <c r="K238" s="206" t="s">
        <v>174</v>
      </c>
      <c r="L238" s="41"/>
      <c r="M238" s="211" t="s">
        <v>1</v>
      </c>
      <c r="N238" s="212" t="s">
        <v>39</v>
      </c>
      <c r="O238" s="77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AR238" s="15" t="s">
        <v>138</v>
      </c>
      <c r="AT238" s="15" t="s">
        <v>134</v>
      </c>
      <c r="AU238" s="15" t="s">
        <v>78</v>
      </c>
      <c r="AY238" s="15" t="s">
        <v>131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5" t="s">
        <v>76</v>
      </c>
      <c r="BK238" s="215">
        <f>ROUND(I238*H238,2)</f>
        <v>0</v>
      </c>
      <c r="BL238" s="15" t="s">
        <v>138</v>
      </c>
      <c r="BM238" s="15" t="s">
        <v>621</v>
      </c>
    </row>
    <row r="239" s="11" customFormat="1">
      <c r="B239" s="216"/>
      <c r="C239" s="217"/>
      <c r="D239" s="218" t="s">
        <v>140</v>
      </c>
      <c r="E239" s="219" t="s">
        <v>1</v>
      </c>
      <c r="F239" s="220" t="s">
        <v>1297</v>
      </c>
      <c r="G239" s="217"/>
      <c r="H239" s="221">
        <v>3627.1179999999999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140</v>
      </c>
      <c r="AU239" s="227" t="s">
        <v>78</v>
      </c>
      <c r="AV239" s="11" t="s">
        <v>78</v>
      </c>
      <c r="AW239" s="11" t="s">
        <v>31</v>
      </c>
      <c r="AX239" s="11" t="s">
        <v>76</v>
      </c>
      <c r="AY239" s="227" t="s">
        <v>131</v>
      </c>
    </row>
    <row r="240" s="1" customFormat="1" ht="16.5" customHeight="1">
      <c r="B240" s="36"/>
      <c r="C240" s="204" t="s">
        <v>240</v>
      </c>
      <c r="D240" s="204" t="s">
        <v>134</v>
      </c>
      <c r="E240" s="205" t="s">
        <v>624</v>
      </c>
      <c r="F240" s="206" t="s">
        <v>625</v>
      </c>
      <c r="G240" s="207" t="s">
        <v>262</v>
      </c>
      <c r="H240" s="208">
        <v>92.001000000000005</v>
      </c>
      <c r="I240" s="209"/>
      <c r="J240" s="210">
        <f>ROUND(I240*H240,2)</f>
        <v>0</v>
      </c>
      <c r="K240" s="206" t="s">
        <v>174</v>
      </c>
      <c r="L240" s="41"/>
      <c r="M240" s="211" t="s">
        <v>1</v>
      </c>
      <c r="N240" s="212" t="s">
        <v>39</v>
      </c>
      <c r="O240" s="77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15" t="s">
        <v>138</v>
      </c>
      <c r="AT240" s="15" t="s">
        <v>134</v>
      </c>
      <c r="AU240" s="15" t="s">
        <v>78</v>
      </c>
      <c r="AY240" s="15" t="s">
        <v>131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5" t="s">
        <v>76</v>
      </c>
      <c r="BK240" s="215">
        <f>ROUND(I240*H240,2)</f>
        <v>0</v>
      </c>
      <c r="BL240" s="15" t="s">
        <v>138</v>
      </c>
      <c r="BM240" s="15" t="s">
        <v>626</v>
      </c>
    </row>
    <row r="241" s="11" customFormat="1">
      <c r="B241" s="216"/>
      <c r="C241" s="217"/>
      <c r="D241" s="218" t="s">
        <v>140</v>
      </c>
      <c r="E241" s="219" t="s">
        <v>1</v>
      </c>
      <c r="F241" s="220" t="s">
        <v>1298</v>
      </c>
      <c r="G241" s="217"/>
      <c r="H241" s="221">
        <v>92.001000000000005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140</v>
      </c>
      <c r="AU241" s="227" t="s">
        <v>78</v>
      </c>
      <c r="AV241" s="11" t="s">
        <v>78</v>
      </c>
      <c r="AW241" s="11" t="s">
        <v>31</v>
      </c>
      <c r="AX241" s="11" t="s">
        <v>76</v>
      </c>
      <c r="AY241" s="227" t="s">
        <v>131</v>
      </c>
    </row>
    <row r="242" s="1" customFormat="1" ht="16.5" customHeight="1">
      <c r="B242" s="36"/>
      <c r="C242" s="204" t="s">
        <v>259</v>
      </c>
      <c r="D242" s="204" t="s">
        <v>134</v>
      </c>
      <c r="E242" s="205" t="s">
        <v>629</v>
      </c>
      <c r="F242" s="206" t="s">
        <v>630</v>
      </c>
      <c r="G242" s="207" t="s">
        <v>262</v>
      </c>
      <c r="H242" s="208">
        <v>72.867999999999995</v>
      </c>
      <c r="I242" s="209"/>
      <c r="J242" s="210">
        <f>ROUND(I242*H242,2)</f>
        <v>0</v>
      </c>
      <c r="K242" s="206" t="s">
        <v>174</v>
      </c>
      <c r="L242" s="41"/>
      <c r="M242" s="211" t="s">
        <v>1</v>
      </c>
      <c r="N242" s="212" t="s">
        <v>39</v>
      </c>
      <c r="O242" s="77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AR242" s="15" t="s">
        <v>138</v>
      </c>
      <c r="AT242" s="15" t="s">
        <v>134</v>
      </c>
      <c r="AU242" s="15" t="s">
        <v>78</v>
      </c>
      <c r="AY242" s="15" t="s">
        <v>131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5" t="s">
        <v>76</v>
      </c>
      <c r="BK242" s="215">
        <f>ROUND(I242*H242,2)</f>
        <v>0</v>
      </c>
      <c r="BL242" s="15" t="s">
        <v>138</v>
      </c>
      <c r="BM242" s="15" t="s">
        <v>631</v>
      </c>
    </row>
    <row r="243" s="11" customFormat="1">
      <c r="B243" s="216"/>
      <c r="C243" s="217"/>
      <c r="D243" s="218" t="s">
        <v>140</v>
      </c>
      <c r="E243" s="219" t="s">
        <v>1</v>
      </c>
      <c r="F243" s="220" t="s">
        <v>1299</v>
      </c>
      <c r="G243" s="217"/>
      <c r="H243" s="221">
        <v>72.867999999999995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1" t="s">
        <v>78</v>
      </c>
      <c r="AW243" s="11" t="s">
        <v>31</v>
      </c>
      <c r="AX243" s="11" t="s">
        <v>76</v>
      </c>
      <c r="AY243" s="227" t="s">
        <v>131</v>
      </c>
    </row>
    <row r="244" s="1" customFormat="1" ht="16.5" customHeight="1">
      <c r="B244" s="36"/>
      <c r="C244" s="204" t="s">
        <v>851</v>
      </c>
      <c r="D244" s="204" t="s">
        <v>134</v>
      </c>
      <c r="E244" s="205" t="s">
        <v>638</v>
      </c>
      <c r="F244" s="206" t="s">
        <v>639</v>
      </c>
      <c r="G244" s="207" t="s">
        <v>262</v>
      </c>
      <c r="H244" s="208">
        <v>135.85400000000001</v>
      </c>
      <c r="I244" s="209"/>
      <c r="J244" s="210">
        <f>ROUND(I244*H244,2)</f>
        <v>0</v>
      </c>
      <c r="K244" s="206" t="s">
        <v>174</v>
      </c>
      <c r="L244" s="41"/>
      <c r="M244" s="211" t="s">
        <v>1</v>
      </c>
      <c r="N244" s="212" t="s">
        <v>39</v>
      </c>
      <c r="O244" s="77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15" t="s">
        <v>138</v>
      </c>
      <c r="AT244" s="15" t="s">
        <v>134</v>
      </c>
      <c r="AU244" s="15" t="s">
        <v>78</v>
      </c>
      <c r="AY244" s="15" t="s">
        <v>131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76</v>
      </c>
      <c r="BK244" s="215">
        <f>ROUND(I244*H244,2)</f>
        <v>0</v>
      </c>
      <c r="BL244" s="15" t="s">
        <v>138</v>
      </c>
      <c r="BM244" s="15" t="s">
        <v>640</v>
      </c>
    </row>
    <row r="245" s="11" customFormat="1">
      <c r="B245" s="216"/>
      <c r="C245" s="217"/>
      <c r="D245" s="218" t="s">
        <v>140</v>
      </c>
      <c r="E245" s="219" t="s">
        <v>1</v>
      </c>
      <c r="F245" s="220" t="s">
        <v>1300</v>
      </c>
      <c r="G245" s="217"/>
      <c r="H245" s="221">
        <v>135.85400000000001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1" t="s">
        <v>78</v>
      </c>
      <c r="AW245" s="11" t="s">
        <v>31</v>
      </c>
      <c r="AX245" s="11" t="s">
        <v>76</v>
      </c>
      <c r="AY245" s="227" t="s">
        <v>131</v>
      </c>
    </row>
    <row r="246" s="10" customFormat="1" ht="22.8" customHeight="1">
      <c r="B246" s="188"/>
      <c r="C246" s="189"/>
      <c r="D246" s="190" t="s">
        <v>67</v>
      </c>
      <c r="E246" s="202" t="s">
        <v>642</v>
      </c>
      <c r="F246" s="202" t="s">
        <v>643</v>
      </c>
      <c r="G246" s="189"/>
      <c r="H246" s="189"/>
      <c r="I246" s="192"/>
      <c r="J246" s="203">
        <f>BK246</f>
        <v>0</v>
      </c>
      <c r="K246" s="189"/>
      <c r="L246" s="194"/>
      <c r="M246" s="195"/>
      <c r="N246" s="196"/>
      <c r="O246" s="196"/>
      <c r="P246" s="197">
        <f>P247</f>
        <v>0</v>
      </c>
      <c r="Q246" s="196"/>
      <c r="R246" s="197">
        <f>R247</f>
        <v>0</v>
      </c>
      <c r="S246" s="196"/>
      <c r="T246" s="198">
        <f>T247</f>
        <v>0</v>
      </c>
      <c r="AR246" s="199" t="s">
        <v>76</v>
      </c>
      <c r="AT246" s="200" t="s">
        <v>67</v>
      </c>
      <c r="AU246" s="200" t="s">
        <v>76</v>
      </c>
      <c r="AY246" s="199" t="s">
        <v>131</v>
      </c>
      <c r="BK246" s="201">
        <f>BK247</f>
        <v>0</v>
      </c>
    </row>
    <row r="247" s="1" customFormat="1" ht="16.5" customHeight="1">
      <c r="B247" s="36"/>
      <c r="C247" s="204" t="s">
        <v>633</v>
      </c>
      <c r="D247" s="204" t="s">
        <v>134</v>
      </c>
      <c r="E247" s="205" t="s">
        <v>645</v>
      </c>
      <c r="F247" s="206" t="s">
        <v>646</v>
      </c>
      <c r="G247" s="207" t="s">
        <v>262</v>
      </c>
      <c r="H247" s="208">
        <v>274.14699999999999</v>
      </c>
      <c r="I247" s="209"/>
      <c r="J247" s="210">
        <f>ROUND(I247*H247,2)</f>
        <v>0</v>
      </c>
      <c r="K247" s="206" t="s">
        <v>174</v>
      </c>
      <c r="L247" s="41"/>
      <c r="M247" s="249" t="s">
        <v>1</v>
      </c>
      <c r="N247" s="250" t="s">
        <v>39</v>
      </c>
      <c r="O247" s="251"/>
      <c r="P247" s="252">
        <f>O247*H247</f>
        <v>0</v>
      </c>
      <c r="Q247" s="252">
        <v>0</v>
      </c>
      <c r="R247" s="252">
        <f>Q247*H247</f>
        <v>0</v>
      </c>
      <c r="S247" s="252">
        <v>0</v>
      </c>
      <c r="T247" s="253">
        <f>S247*H247</f>
        <v>0</v>
      </c>
      <c r="AR247" s="15" t="s">
        <v>138</v>
      </c>
      <c r="AT247" s="15" t="s">
        <v>134</v>
      </c>
      <c r="AU247" s="15" t="s">
        <v>78</v>
      </c>
      <c r="AY247" s="15" t="s">
        <v>131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5" t="s">
        <v>76</v>
      </c>
      <c r="BK247" s="215">
        <f>ROUND(I247*H247,2)</f>
        <v>0</v>
      </c>
      <c r="BL247" s="15" t="s">
        <v>138</v>
      </c>
      <c r="BM247" s="15" t="s">
        <v>647</v>
      </c>
    </row>
    <row r="248" s="1" customFormat="1" ht="6.96" customHeight="1">
      <c r="B248" s="55"/>
      <c r="C248" s="56"/>
      <c r="D248" s="56"/>
      <c r="E248" s="56"/>
      <c r="F248" s="56"/>
      <c r="G248" s="56"/>
      <c r="H248" s="56"/>
      <c r="I248" s="153"/>
      <c r="J248" s="56"/>
      <c r="K248" s="56"/>
      <c r="L248" s="41"/>
    </row>
  </sheetData>
  <sheetProtection sheet="1" autoFilter="0" formatColumns="0" formatRows="0" objects="1" scenarios="1" spinCount="100000" saltValue="DVO22lhXhJwOjGw02p+p485Zz/N7F4b6mLJXvtchFrSkzcHS1KuxeJzfV02pFd+h84NrwBN8HiX5pzVCbiRGWw==" hashValue="MOvqM/wT7a3FWPO8WjyX+VR6qHoBuWc28QMav7Yjj0EB23+06e2iGwuxxcHahUZZaeGq1LCV3dYD3vz1iUXbng==" algorithmName="SHA-512" password="CC35"/>
  <autoFilter ref="C86:K24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99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ht="24.96" customHeight="1">
      <c r="B4" s="18"/>
      <c r="D4" s="126" t="s">
        <v>100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Komunikace pro chodce-2.stavba</v>
      </c>
      <c r="F7" s="127"/>
      <c r="G7" s="127"/>
      <c r="H7" s="127"/>
      <c r="L7" s="18"/>
    </row>
    <row r="8" s="1" customFormat="1" ht="12" customHeight="1">
      <c r="B8" s="41"/>
      <c r="D8" s="127" t="s">
        <v>101</v>
      </c>
      <c r="I8" s="129"/>
      <c r="L8" s="41"/>
    </row>
    <row r="9" s="1" customFormat="1" ht="36.96" customHeight="1">
      <c r="B9" s="41"/>
      <c r="E9" s="130" t="s">
        <v>1301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19. 11. 2019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27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33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34</v>
      </c>
      <c r="I30" s="129"/>
      <c r="J30" s="138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36</v>
      </c>
      <c r="I32" s="140" t="s">
        <v>35</v>
      </c>
      <c r="J32" s="139" t="s">
        <v>37</v>
      </c>
      <c r="L32" s="41"/>
    </row>
    <row r="33" s="1" customFormat="1" ht="14.4" customHeight="1">
      <c r="B33" s="41"/>
      <c r="D33" s="127" t="s">
        <v>38</v>
      </c>
      <c r="E33" s="127" t="s">
        <v>39</v>
      </c>
      <c r="F33" s="141">
        <f>ROUND((SUM(BE83:BE164)),  2)</f>
        <v>0</v>
      </c>
      <c r="I33" s="142">
        <v>0.20999999999999999</v>
      </c>
      <c r="J33" s="141">
        <f>ROUND(((SUM(BE83:BE164))*I33),  2)</f>
        <v>0</v>
      </c>
      <c r="L33" s="41"/>
    </row>
    <row r="34" s="1" customFormat="1" ht="14.4" customHeight="1">
      <c r="B34" s="41"/>
      <c r="E34" s="127" t="s">
        <v>40</v>
      </c>
      <c r="F34" s="141">
        <f>ROUND((SUM(BF83:BF164)),  2)</f>
        <v>0</v>
      </c>
      <c r="I34" s="142">
        <v>0.14999999999999999</v>
      </c>
      <c r="J34" s="141">
        <f>ROUND(((SUM(BF83:BF164))*I34),  2)</f>
        <v>0</v>
      </c>
      <c r="L34" s="41"/>
    </row>
    <row r="35" hidden="1" s="1" customFormat="1" ht="14.4" customHeight="1">
      <c r="B35" s="41"/>
      <c r="E35" s="127" t="s">
        <v>41</v>
      </c>
      <c r="F35" s="141">
        <f>ROUND((SUM(BG83:BG164)),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42</v>
      </c>
      <c r="F36" s="141">
        <f>ROUND((SUM(BH83:BH164)),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43</v>
      </c>
      <c r="F37" s="141">
        <f>ROUND((SUM(BI83:BI164)),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Komunikace pro chodce-2.stavba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101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VRN - Vedlejší a ostatní rozpočtové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Kosičky</v>
      </c>
      <c r="G52" s="37"/>
      <c r="H52" s="37"/>
      <c r="I52" s="131" t="s">
        <v>22</v>
      </c>
      <c r="J52" s="65" t="str">
        <f>IF(J12="","",J12)</f>
        <v>19. 11. 2019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106</v>
      </c>
      <c r="D59" s="37"/>
      <c r="E59" s="37"/>
      <c r="F59" s="37"/>
      <c r="G59" s="37"/>
      <c r="H59" s="37"/>
      <c r="I59" s="129"/>
      <c r="J59" s="96">
        <f>J83</f>
        <v>0</v>
      </c>
      <c r="K59" s="37"/>
      <c r="L59" s="41"/>
      <c r="AU59" s="15" t="s">
        <v>107</v>
      </c>
    </row>
    <row r="60" s="7" customFormat="1" ht="24.96" customHeight="1">
      <c r="B60" s="163"/>
      <c r="C60" s="164"/>
      <c r="D60" s="165" t="s">
        <v>1302</v>
      </c>
      <c r="E60" s="166"/>
      <c r="F60" s="166"/>
      <c r="G60" s="166"/>
      <c r="H60" s="166"/>
      <c r="I60" s="167"/>
      <c r="J60" s="168">
        <f>J84</f>
        <v>0</v>
      </c>
      <c r="K60" s="164"/>
      <c r="L60" s="169"/>
    </row>
    <row r="61" s="8" customFormat="1" ht="19.92" customHeight="1">
      <c r="B61" s="170"/>
      <c r="C61" s="171"/>
      <c r="D61" s="172" t="s">
        <v>1303</v>
      </c>
      <c r="E61" s="173"/>
      <c r="F61" s="173"/>
      <c r="G61" s="173"/>
      <c r="H61" s="173"/>
      <c r="I61" s="174"/>
      <c r="J61" s="175">
        <f>J85</f>
        <v>0</v>
      </c>
      <c r="K61" s="171"/>
      <c r="L61" s="176"/>
    </row>
    <row r="62" s="8" customFormat="1" ht="19.92" customHeight="1">
      <c r="B62" s="170"/>
      <c r="C62" s="171"/>
      <c r="D62" s="172" t="s">
        <v>1304</v>
      </c>
      <c r="E62" s="173"/>
      <c r="F62" s="173"/>
      <c r="G62" s="173"/>
      <c r="H62" s="173"/>
      <c r="I62" s="174"/>
      <c r="J62" s="175">
        <f>J114</f>
        <v>0</v>
      </c>
      <c r="K62" s="171"/>
      <c r="L62" s="176"/>
    </row>
    <row r="63" s="8" customFormat="1" ht="19.92" customHeight="1">
      <c r="B63" s="170"/>
      <c r="C63" s="171"/>
      <c r="D63" s="172" t="s">
        <v>1305</v>
      </c>
      <c r="E63" s="173"/>
      <c r="F63" s="173"/>
      <c r="G63" s="173"/>
      <c r="H63" s="173"/>
      <c r="I63" s="174"/>
      <c r="J63" s="175">
        <f>J155</f>
        <v>0</v>
      </c>
      <c r="K63" s="171"/>
      <c r="L63" s="176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29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3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6"/>
      <c r="J69" s="58"/>
      <c r="K69" s="58"/>
      <c r="L69" s="41"/>
    </row>
    <row r="70" s="1" customFormat="1" ht="24.96" customHeight="1">
      <c r="B70" s="36"/>
      <c r="C70" s="21" t="s">
        <v>116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157" t="str">
        <f>E7</f>
        <v>Komunikace pro chodce-2.stavba</v>
      </c>
      <c r="F73" s="30"/>
      <c r="G73" s="30"/>
      <c r="H73" s="30"/>
      <c r="I73" s="129"/>
      <c r="J73" s="37"/>
      <c r="K73" s="37"/>
      <c r="L73" s="41"/>
    </row>
    <row r="74" s="1" customFormat="1" ht="12" customHeight="1">
      <c r="B74" s="36"/>
      <c r="C74" s="30" t="s">
        <v>101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VRN - Vedlejší a ostatní rozpočtové náklady</v>
      </c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20</v>
      </c>
      <c r="D77" s="37"/>
      <c r="E77" s="37"/>
      <c r="F77" s="25" t="str">
        <f>F12</f>
        <v>Kosičky</v>
      </c>
      <c r="G77" s="37"/>
      <c r="H77" s="37"/>
      <c r="I77" s="131" t="s">
        <v>22</v>
      </c>
      <c r="J77" s="65" t="str">
        <f>IF(J12="","",J12)</f>
        <v>19. 11. 2019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3.65" customHeight="1">
      <c r="B79" s="36"/>
      <c r="C79" s="30" t="s">
        <v>24</v>
      </c>
      <c r="D79" s="37"/>
      <c r="E79" s="37"/>
      <c r="F79" s="25" t="str">
        <f>E15</f>
        <v xml:space="preserve"> </v>
      </c>
      <c r="G79" s="37"/>
      <c r="H79" s="37"/>
      <c r="I79" s="131" t="s">
        <v>30</v>
      </c>
      <c r="J79" s="34" t="str">
        <f>E21</f>
        <v xml:space="preserve"> </v>
      </c>
      <c r="K79" s="37"/>
      <c r="L79" s="41"/>
    </row>
    <row r="80" s="1" customFormat="1" ht="13.65" customHeight="1">
      <c r="B80" s="36"/>
      <c r="C80" s="30" t="s">
        <v>28</v>
      </c>
      <c r="D80" s="37"/>
      <c r="E80" s="37"/>
      <c r="F80" s="25" t="str">
        <f>IF(E18="","",E18)</f>
        <v>Vyplň údaj</v>
      </c>
      <c r="G80" s="37"/>
      <c r="H80" s="37"/>
      <c r="I80" s="131" t="s">
        <v>32</v>
      </c>
      <c r="J80" s="34" t="str">
        <f>E24</f>
        <v xml:space="preserve"> 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9" customFormat="1" ht="29.28" customHeight="1">
      <c r="B82" s="177"/>
      <c r="C82" s="178" t="s">
        <v>117</v>
      </c>
      <c r="D82" s="179" t="s">
        <v>53</v>
      </c>
      <c r="E82" s="179" t="s">
        <v>49</v>
      </c>
      <c r="F82" s="179" t="s">
        <v>50</v>
      </c>
      <c r="G82" s="179" t="s">
        <v>118</v>
      </c>
      <c r="H82" s="179" t="s">
        <v>119</v>
      </c>
      <c r="I82" s="180" t="s">
        <v>120</v>
      </c>
      <c r="J82" s="181" t="s">
        <v>105</v>
      </c>
      <c r="K82" s="182" t="s">
        <v>121</v>
      </c>
      <c r="L82" s="183"/>
      <c r="M82" s="86" t="s">
        <v>1</v>
      </c>
      <c r="N82" s="87" t="s">
        <v>38</v>
      </c>
      <c r="O82" s="87" t="s">
        <v>122</v>
      </c>
      <c r="P82" s="87" t="s">
        <v>123</v>
      </c>
      <c r="Q82" s="87" t="s">
        <v>124</v>
      </c>
      <c r="R82" s="87" t="s">
        <v>125</v>
      </c>
      <c r="S82" s="87" t="s">
        <v>126</v>
      </c>
      <c r="T82" s="88" t="s">
        <v>127</v>
      </c>
    </row>
    <row r="83" s="1" customFormat="1" ht="22.8" customHeight="1">
      <c r="B83" s="36"/>
      <c r="C83" s="93" t="s">
        <v>128</v>
      </c>
      <c r="D83" s="37"/>
      <c r="E83" s="37"/>
      <c r="F83" s="37"/>
      <c r="G83" s="37"/>
      <c r="H83" s="37"/>
      <c r="I83" s="129"/>
      <c r="J83" s="184">
        <f>BK83</f>
        <v>0</v>
      </c>
      <c r="K83" s="37"/>
      <c r="L83" s="41"/>
      <c r="M83" s="89"/>
      <c r="N83" s="90"/>
      <c r="O83" s="90"/>
      <c r="P83" s="185">
        <f>P84</f>
        <v>0</v>
      </c>
      <c r="Q83" s="90"/>
      <c r="R83" s="185">
        <f>R84</f>
        <v>0</v>
      </c>
      <c r="S83" s="90"/>
      <c r="T83" s="186">
        <f>T84</f>
        <v>0</v>
      </c>
      <c r="AT83" s="15" t="s">
        <v>67</v>
      </c>
      <c r="AU83" s="15" t="s">
        <v>107</v>
      </c>
      <c r="BK83" s="187">
        <f>BK84</f>
        <v>0</v>
      </c>
    </row>
    <row r="84" s="10" customFormat="1" ht="25.92" customHeight="1">
      <c r="B84" s="188"/>
      <c r="C84" s="189"/>
      <c r="D84" s="190" t="s">
        <v>67</v>
      </c>
      <c r="E84" s="191" t="s">
        <v>97</v>
      </c>
      <c r="F84" s="191" t="s">
        <v>1306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P85+P114+P155</f>
        <v>0</v>
      </c>
      <c r="Q84" s="196"/>
      <c r="R84" s="197">
        <f>R85+R114+R155</f>
        <v>0</v>
      </c>
      <c r="S84" s="196"/>
      <c r="T84" s="198">
        <f>T85+T114+T155</f>
        <v>0</v>
      </c>
      <c r="AR84" s="199" t="s">
        <v>171</v>
      </c>
      <c r="AT84" s="200" t="s">
        <v>67</v>
      </c>
      <c r="AU84" s="200" t="s">
        <v>68</v>
      </c>
      <c r="AY84" s="199" t="s">
        <v>131</v>
      </c>
      <c r="BK84" s="201">
        <f>BK85+BK114+BK155</f>
        <v>0</v>
      </c>
    </row>
    <row r="85" s="10" customFormat="1" ht="22.8" customHeight="1">
      <c r="B85" s="188"/>
      <c r="C85" s="189"/>
      <c r="D85" s="190" t="s">
        <v>67</v>
      </c>
      <c r="E85" s="202" t="s">
        <v>1307</v>
      </c>
      <c r="F85" s="202" t="s">
        <v>1308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SUM(P86:P113)</f>
        <v>0</v>
      </c>
      <c r="Q85" s="196"/>
      <c r="R85" s="197">
        <f>SUM(R86:R113)</f>
        <v>0</v>
      </c>
      <c r="S85" s="196"/>
      <c r="T85" s="198">
        <f>SUM(T86:T113)</f>
        <v>0</v>
      </c>
      <c r="AR85" s="199" t="s">
        <v>171</v>
      </c>
      <c r="AT85" s="200" t="s">
        <v>67</v>
      </c>
      <c r="AU85" s="200" t="s">
        <v>76</v>
      </c>
      <c r="AY85" s="199" t="s">
        <v>131</v>
      </c>
      <c r="BK85" s="201">
        <f>SUM(BK86:BK113)</f>
        <v>0</v>
      </c>
    </row>
    <row r="86" s="1" customFormat="1" ht="16.5" customHeight="1">
      <c r="B86" s="36"/>
      <c r="C86" s="204" t="s">
        <v>291</v>
      </c>
      <c r="D86" s="204" t="s">
        <v>134</v>
      </c>
      <c r="E86" s="205" t="s">
        <v>1309</v>
      </c>
      <c r="F86" s="206" t="s">
        <v>1310</v>
      </c>
      <c r="G86" s="207" t="s">
        <v>145</v>
      </c>
      <c r="H86" s="208">
        <v>13</v>
      </c>
      <c r="I86" s="209"/>
      <c r="J86" s="210">
        <f>ROUND(I86*H86,2)</f>
        <v>0</v>
      </c>
      <c r="K86" s="206" t="s">
        <v>174</v>
      </c>
      <c r="L86" s="41"/>
      <c r="M86" s="211" t="s">
        <v>1</v>
      </c>
      <c r="N86" s="212" t="s">
        <v>39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1311</v>
      </c>
      <c r="AT86" s="15" t="s">
        <v>134</v>
      </c>
      <c r="AU86" s="15" t="s">
        <v>78</v>
      </c>
      <c r="AY86" s="15" t="s">
        <v>131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76</v>
      </c>
      <c r="BK86" s="215">
        <f>ROUND(I86*H86,2)</f>
        <v>0</v>
      </c>
      <c r="BL86" s="15" t="s">
        <v>1311</v>
      </c>
      <c r="BM86" s="15" t="s">
        <v>1312</v>
      </c>
    </row>
    <row r="87" s="11" customFormat="1">
      <c r="B87" s="216"/>
      <c r="C87" s="217"/>
      <c r="D87" s="218" t="s">
        <v>140</v>
      </c>
      <c r="E87" s="219" t="s">
        <v>1</v>
      </c>
      <c r="F87" s="220" t="s">
        <v>1313</v>
      </c>
      <c r="G87" s="217"/>
      <c r="H87" s="221">
        <v>0</v>
      </c>
      <c r="I87" s="222"/>
      <c r="J87" s="217"/>
      <c r="K87" s="217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140</v>
      </c>
      <c r="AU87" s="227" t="s">
        <v>78</v>
      </c>
      <c r="AV87" s="11" t="s">
        <v>78</v>
      </c>
      <c r="AW87" s="11" t="s">
        <v>31</v>
      </c>
      <c r="AX87" s="11" t="s">
        <v>68</v>
      </c>
      <c r="AY87" s="227" t="s">
        <v>131</v>
      </c>
    </row>
    <row r="88" s="11" customFormat="1">
      <c r="B88" s="216"/>
      <c r="C88" s="217"/>
      <c r="D88" s="218" t="s">
        <v>140</v>
      </c>
      <c r="E88" s="219" t="s">
        <v>1</v>
      </c>
      <c r="F88" s="220" t="s">
        <v>1314</v>
      </c>
      <c r="G88" s="217"/>
      <c r="H88" s="221">
        <v>2</v>
      </c>
      <c r="I88" s="222"/>
      <c r="J88" s="217"/>
      <c r="K88" s="217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140</v>
      </c>
      <c r="AU88" s="227" t="s">
        <v>78</v>
      </c>
      <c r="AV88" s="11" t="s">
        <v>78</v>
      </c>
      <c r="AW88" s="11" t="s">
        <v>31</v>
      </c>
      <c r="AX88" s="11" t="s">
        <v>68</v>
      </c>
      <c r="AY88" s="227" t="s">
        <v>131</v>
      </c>
    </row>
    <row r="89" s="11" customFormat="1">
      <c r="B89" s="216"/>
      <c r="C89" s="217"/>
      <c r="D89" s="218" t="s">
        <v>140</v>
      </c>
      <c r="E89" s="219" t="s">
        <v>1</v>
      </c>
      <c r="F89" s="220" t="s">
        <v>1315</v>
      </c>
      <c r="G89" s="217"/>
      <c r="H89" s="221">
        <v>3</v>
      </c>
      <c r="I89" s="222"/>
      <c r="J89" s="217"/>
      <c r="K89" s="217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140</v>
      </c>
      <c r="AU89" s="227" t="s">
        <v>78</v>
      </c>
      <c r="AV89" s="11" t="s">
        <v>78</v>
      </c>
      <c r="AW89" s="11" t="s">
        <v>31</v>
      </c>
      <c r="AX89" s="11" t="s">
        <v>68</v>
      </c>
      <c r="AY89" s="227" t="s">
        <v>131</v>
      </c>
    </row>
    <row r="90" s="11" customFormat="1">
      <c r="B90" s="216"/>
      <c r="C90" s="217"/>
      <c r="D90" s="218" t="s">
        <v>140</v>
      </c>
      <c r="E90" s="219" t="s">
        <v>1</v>
      </c>
      <c r="F90" s="220" t="s">
        <v>1316</v>
      </c>
      <c r="G90" s="217"/>
      <c r="H90" s="221">
        <v>3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1" t="s">
        <v>78</v>
      </c>
      <c r="AW90" s="11" t="s">
        <v>31</v>
      </c>
      <c r="AX90" s="11" t="s">
        <v>68</v>
      </c>
      <c r="AY90" s="227" t="s">
        <v>131</v>
      </c>
    </row>
    <row r="91" s="11" customFormat="1">
      <c r="B91" s="216"/>
      <c r="C91" s="217"/>
      <c r="D91" s="218" t="s">
        <v>140</v>
      </c>
      <c r="E91" s="219" t="s">
        <v>1</v>
      </c>
      <c r="F91" s="220" t="s">
        <v>1317</v>
      </c>
      <c r="G91" s="217"/>
      <c r="H91" s="221">
        <v>3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78</v>
      </c>
      <c r="AV91" s="11" t="s">
        <v>78</v>
      </c>
      <c r="AW91" s="11" t="s">
        <v>31</v>
      </c>
      <c r="AX91" s="11" t="s">
        <v>68</v>
      </c>
      <c r="AY91" s="227" t="s">
        <v>131</v>
      </c>
    </row>
    <row r="92" s="13" customFormat="1">
      <c r="B92" s="254"/>
      <c r="C92" s="255"/>
      <c r="D92" s="218" t="s">
        <v>140</v>
      </c>
      <c r="E92" s="256" t="s">
        <v>1</v>
      </c>
      <c r="F92" s="257" t="s">
        <v>1318</v>
      </c>
      <c r="G92" s="255"/>
      <c r="H92" s="256" t="s">
        <v>1</v>
      </c>
      <c r="I92" s="258"/>
      <c r="J92" s="255"/>
      <c r="K92" s="255"/>
      <c r="L92" s="259"/>
      <c r="M92" s="260"/>
      <c r="N92" s="261"/>
      <c r="O92" s="261"/>
      <c r="P92" s="261"/>
      <c r="Q92" s="261"/>
      <c r="R92" s="261"/>
      <c r="S92" s="261"/>
      <c r="T92" s="262"/>
      <c r="AT92" s="263" t="s">
        <v>140</v>
      </c>
      <c r="AU92" s="263" t="s">
        <v>78</v>
      </c>
      <c r="AV92" s="13" t="s">
        <v>76</v>
      </c>
      <c r="AW92" s="13" t="s">
        <v>31</v>
      </c>
      <c r="AX92" s="13" t="s">
        <v>68</v>
      </c>
      <c r="AY92" s="263" t="s">
        <v>131</v>
      </c>
    </row>
    <row r="93" s="11" customFormat="1">
      <c r="B93" s="216"/>
      <c r="C93" s="217"/>
      <c r="D93" s="218" t="s">
        <v>140</v>
      </c>
      <c r="E93" s="219" t="s">
        <v>1</v>
      </c>
      <c r="F93" s="220" t="s">
        <v>1319</v>
      </c>
      <c r="G93" s="217"/>
      <c r="H93" s="221">
        <v>2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1" t="s">
        <v>78</v>
      </c>
      <c r="AW93" s="11" t="s">
        <v>31</v>
      </c>
      <c r="AX93" s="11" t="s">
        <v>68</v>
      </c>
      <c r="AY93" s="227" t="s">
        <v>131</v>
      </c>
    </row>
    <row r="94" s="12" customFormat="1">
      <c r="B94" s="238"/>
      <c r="C94" s="239"/>
      <c r="D94" s="218" t="s">
        <v>140</v>
      </c>
      <c r="E94" s="240" t="s">
        <v>1</v>
      </c>
      <c r="F94" s="241" t="s">
        <v>210</v>
      </c>
      <c r="G94" s="239"/>
      <c r="H94" s="242">
        <v>13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AT94" s="248" t="s">
        <v>140</v>
      </c>
      <c r="AU94" s="248" t="s">
        <v>78</v>
      </c>
      <c r="AV94" s="12" t="s">
        <v>138</v>
      </c>
      <c r="AW94" s="12" t="s">
        <v>31</v>
      </c>
      <c r="AX94" s="12" t="s">
        <v>76</v>
      </c>
      <c r="AY94" s="248" t="s">
        <v>131</v>
      </c>
    </row>
    <row r="95" s="1" customFormat="1" ht="16.5" customHeight="1">
      <c r="B95" s="36"/>
      <c r="C95" s="204" t="s">
        <v>78</v>
      </c>
      <c r="D95" s="204" t="s">
        <v>134</v>
      </c>
      <c r="E95" s="205" t="s">
        <v>1320</v>
      </c>
      <c r="F95" s="206" t="s">
        <v>1321</v>
      </c>
      <c r="G95" s="207" t="s">
        <v>1322</v>
      </c>
      <c r="H95" s="208">
        <v>26</v>
      </c>
      <c r="I95" s="209"/>
      <c r="J95" s="210">
        <f>ROUND(I95*H95,2)</f>
        <v>0</v>
      </c>
      <c r="K95" s="206" t="s">
        <v>174</v>
      </c>
      <c r="L95" s="41"/>
      <c r="M95" s="211" t="s">
        <v>1</v>
      </c>
      <c r="N95" s="212" t="s">
        <v>39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5" t="s">
        <v>1311</v>
      </c>
      <c r="AT95" s="15" t="s">
        <v>134</v>
      </c>
      <c r="AU95" s="15" t="s">
        <v>78</v>
      </c>
      <c r="AY95" s="15" t="s">
        <v>131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76</v>
      </c>
      <c r="BK95" s="215">
        <f>ROUND(I95*H95,2)</f>
        <v>0</v>
      </c>
      <c r="BL95" s="15" t="s">
        <v>1311</v>
      </c>
      <c r="BM95" s="15" t="s">
        <v>1323</v>
      </c>
    </row>
    <row r="96" s="11" customFormat="1">
      <c r="B96" s="216"/>
      <c r="C96" s="217"/>
      <c r="D96" s="218" t="s">
        <v>140</v>
      </c>
      <c r="E96" s="219" t="s">
        <v>1</v>
      </c>
      <c r="F96" s="220" t="s">
        <v>1324</v>
      </c>
      <c r="G96" s="217"/>
      <c r="H96" s="221">
        <v>0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1" t="s">
        <v>78</v>
      </c>
      <c r="AW96" s="11" t="s">
        <v>31</v>
      </c>
      <c r="AX96" s="11" t="s">
        <v>68</v>
      </c>
      <c r="AY96" s="227" t="s">
        <v>131</v>
      </c>
    </row>
    <row r="97" s="11" customFormat="1">
      <c r="B97" s="216"/>
      <c r="C97" s="217"/>
      <c r="D97" s="218" t="s">
        <v>140</v>
      </c>
      <c r="E97" s="219" t="s">
        <v>1</v>
      </c>
      <c r="F97" s="220" t="s">
        <v>1325</v>
      </c>
      <c r="G97" s="217"/>
      <c r="H97" s="221">
        <v>3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78</v>
      </c>
      <c r="AV97" s="11" t="s">
        <v>78</v>
      </c>
      <c r="AW97" s="11" t="s">
        <v>31</v>
      </c>
      <c r="AX97" s="11" t="s">
        <v>68</v>
      </c>
      <c r="AY97" s="227" t="s">
        <v>131</v>
      </c>
    </row>
    <row r="98" s="11" customFormat="1">
      <c r="B98" s="216"/>
      <c r="C98" s="217"/>
      <c r="D98" s="218" t="s">
        <v>140</v>
      </c>
      <c r="E98" s="219" t="s">
        <v>1</v>
      </c>
      <c r="F98" s="220" t="s">
        <v>1326</v>
      </c>
      <c r="G98" s="217"/>
      <c r="H98" s="221">
        <v>4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1" t="s">
        <v>78</v>
      </c>
      <c r="AW98" s="11" t="s">
        <v>31</v>
      </c>
      <c r="AX98" s="11" t="s">
        <v>68</v>
      </c>
      <c r="AY98" s="227" t="s">
        <v>131</v>
      </c>
    </row>
    <row r="99" s="11" customFormat="1">
      <c r="B99" s="216"/>
      <c r="C99" s="217"/>
      <c r="D99" s="218" t="s">
        <v>140</v>
      </c>
      <c r="E99" s="219" t="s">
        <v>1</v>
      </c>
      <c r="F99" s="220" t="s">
        <v>1327</v>
      </c>
      <c r="G99" s="217"/>
      <c r="H99" s="221">
        <v>6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1" t="s">
        <v>78</v>
      </c>
      <c r="AW99" s="11" t="s">
        <v>31</v>
      </c>
      <c r="AX99" s="11" t="s">
        <v>68</v>
      </c>
      <c r="AY99" s="227" t="s">
        <v>131</v>
      </c>
    </row>
    <row r="100" s="11" customFormat="1">
      <c r="B100" s="216"/>
      <c r="C100" s="217"/>
      <c r="D100" s="218" t="s">
        <v>140</v>
      </c>
      <c r="E100" s="219" t="s">
        <v>1</v>
      </c>
      <c r="F100" s="220" t="s">
        <v>1328</v>
      </c>
      <c r="G100" s="217"/>
      <c r="H100" s="221">
        <v>7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1" t="s">
        <v>78</v>
      </c>
      <c r="AW100" s="11" t="s">
        <v>31</v>
      </c>
      <c r="AX100" s="11" t="s">
        <v>68</v>
      </c>
      <c r="AY100" s="227" t="s">
        <v>131</v>
      </c>
    </row>
    <row r="101" s="11" customFormat="1">
      <c r="B101" s="216"/>
      <c r="C101" s="217"/>
      <c r="D101" s="218" t="s">
        <v>140</v>
      </c>
      <c r="E101" s="219" t="s">
        <v>1</v>
      </c>
      <c r="F101" s="220" t="s">
        <v>1329</v>
      </c>
      <c r="G101" s="217"/>
      <c r="H101" s="221">
        <v>2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1" t="s">
        <v>78</v>
      </c>
      <c r="AW101" s="11" t="s">
        <v>31</v>
      </c>
      <c r="AX101" s="11" t="s">
        <v>68</v>
      </c>
      <c r="AY101" s="227" t="s">
        <v>131</v>
      </c>
    </row>
    <row r="102" s="11" customFormat="1">
      <c r="B102" s="216"/>
      <c r="C102" s="217"/>
      <c r="D102" s="218" t="s">
        <v>140</v>
      </c>
      <c r="E102" s="219" t="s">
        <v>1</v>
      </c>
      <c r="F102" s="220" t="s">
        <v>1330</v>
      </c>
      <c r="G102" s="217"/>
      <c r="H102" s="221">
        <v>4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1" t="s">
        <v>78</v>
      </c>
      <c r="AW102" s="11" t="s">
        <v>31</v>
      </c>
      <c r="AX102" s="11" t="s">
        <v>68</v>
      </c>
      <c r="AY102" s="227" t="s">
        <v>131</v>
      </c>
    </row>
    <row r="103" s="12" customFormat="1">
      <c r="B103" s="238"/>
      <c r="C103" s="239"/>
      <c r="D103" s="218" t="s">
        <v>140</v>
      </c>
      <c r="E103" s="240" t="s">
        <v>1</v>
      </c>
      <c r="F103" s="241" t="s">
        <v>210</v>
      </c>
      <c r="G103" s="239"/>
      <c r="H103" s="242">
        <v>26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AT103" s="248" t="s">
        <v>140</v>
      </c>
      <c r="AU103" s="248" t="s">
        <v>78</v>
      </c>
      <c r="AV103" s="12" t="s">
        <v>138</v>
      </c>
      <c r="AW103" s="12" t="s">
        <v>31</v>
      </c>
      <c r="AX103" s="12" t="s">
        <v>76</v>
      </c>
      <c r="AY103" s="248" t="s">
        <v>131</v>
      </c>
    </row>
    <row r="104" s="1" customFormat="1" ht="16.5" customHeight="1">
      <c r="B104" s="36"/>
      <c r="C104" s="204" t="s">
        <v>652</v>
      </c>
      <c r="D104" s="204" t="s">
        <v>134</v>
      </c>
      <c r="E104" s="205" t="s">
        <v>1331</v>
      </c>
      <c r="F104" s="206" t="s">
        <v>1332</v>
      </c>
      <c r="G104" s="207" t="s">
        <v>1333</v>
      </c>
      <c r="H104" s="208">
        <v>13</v>
      </c>
      <c r="I104" s="209"/>
      <c r="J104" s="210">
        <f>ROUND(I104*H104,2)</f>
        <v>0</v>
      </c>
      <c r="K104" s="206" t="s">
        <v>174</v>
      </c>
      <c r="L104" s="41"/>
      <c r="M104" s="211" t="s">
        <v>1</v>
      </c>
      <c r="N104" s="212" t="s">
        <v>39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15" t="s">
        <v>1311</v>
      </c>
      <c r="AT104" s="15" t="s">
        <v>134</v>
      </c>
      <c r="AU104" s="15" t="s">
        <v>78</v>
      </c>
      <c r="AY104" s="15" t="s">
        <v>131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76</v>
      </c>
      <c r="BK104" s="215">
        <f>ROUND(I104*H104,2)</f>
        <v>0</v>
      </c>
      <c r="BL104" s="15" t="s">
        <v>1311</v>
      </c>
      <c r="BM104" s="15" t="s">
        <v>1334</v>
      </c>
    </row>
    <row r="105" s="11" customFormat="1">
      <c r="B105" s="216"/>
      <c r="C105" s="217"/>
      <c r="D105" s="218" t="s">
        <v>140</v>
      </c>
      <c r="E105" s="219" t="s">
        <v>1</v>
      </c>
      <c r="F105" s="220" t="s">
        <v>1324</v>
      </c>
      <c r="G105" s="217"/>
      <c r="H105" s="221">
        <v>0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1" t="s">
        <v>78</v>
      </c>
      <c r="AW105" s="11" t="s">
        <v>31</v>
      </c>
      <c r="AX105" s="11" t="s">
        <v>68</v>
      </c>
      <c r="AY105" s="227" t="s">
        <v>131</v>
      </c>
    </row>
    <row r="106" s="11" customFormat="1">
      <c r="B106" s="216"/>
      <c r="C106" s="217"/>
      <c r="D106" s="218" t="s">
        <v>140</v>
      </c>
      <c r="E106" s="219" t="s">
        <v>1</v>
      </c>
      <c r="F106" s="220" t="s">
        <v>1335</v>
      </c>
      <c r="G106" s="217"/>
      <c r="H106" s="221">
        <v>1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140</v>
      </c>
      <c r="AU106" s="227" t="s">
        <v>78</v>
      </c>
      <c r="AV106" s="11" t="s">
        <v>78</v>
      </c>
      <c r="AW106" s="11" t="s">
        <v>31</v>
      </c>
      <c r="AX106" s="11" t="s">
        <v>68</v>
      </c>
      <c r="AY106" s="227" t="s">
        <v>131</v>
      </c>
    </row>
    <row r="107" s="11" customFormat="1">
      <c r="B107" s="216"/>
      <c r="C107" s="217"/>
      <c r="D107" s="218" t="s">
        <v>140</v>
      </c>
      <c r="E107" s="219" t="s">
        <v>1</v>
      </c>
      <c r="F107" s="220" t="s">
        <v>1336</v>
      </c>
      <c r="G107" s="217"/>
      <c r="H107" s="221">
        <v>0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1" t="s">
        <v>78</v>
      </c>
      <c r="AW107" s="11" t="s">
        <v>31</v>
      </c>
      <c r="AX107" s="11" t="s">
        <v>68</v>
      </c>
      <c r="AY107" s="227" t="s">
        <v>131</v>
      </c>
    </row>
    <row r="108" s="11" customFormat="1">
      <c r="B108" s="216"/>
      <c r="C108" s="217"/>
      <c r="D108" s="218" t="s">
        <v>140</v>
      </c>
      <c r="E108" s="219" t="s">
        <v>1</v>
      </c>
      <c r="F108" s="220" t="s">
        <v>1337</v>
      </c>
      <c r="G108" s="217"/>
      <c r="H108" s="221">
        <v>8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140</v>
      </c>
      <c r="AU108" s="227" t="s">
        <v>78</v>
      </c>
      <c r="AV108" s="11" t="s">
        <v>78</v>
      </c>
      <c r="AW108" s="11" t="s">
        <v>31</v>
      </c>
      <c r="AX108" s="11" t="s">
        <v>68</v>
      </c>
      <c r="AY108" s="227" t="s">
        <v>131</v>
      </c>
    </row>
    <row r="109" s="11" customFormat="1">
      <c r="B109" s="216"/>
      <c r="C109" s="217"/>
      <c r="D109" s="218" t="s">
        <v>140</v>
      </c>
      <c r="E109" s="219" t="s">
        <v>1</v>
      </c>
      <c r="F109" s="220" t="s">
        <v>1338</v>
      </c>
      <c r="G109" s="217"/>
      <c r="H109" s="221">
        <v>2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1" t="s">
        <v>78</v>
      </c>
      <c r="AW109" s="11" t="s">
        <v>31</v>
      </c>
      <c r="AX109" s="11" t="s">
        <v>68</v>
      </c>
      <c r="AY109" s="227" t="s">
        <v>131</v>
      </c>
    </row>
    <row r="110" s="11" customFormat="1">
      <c r="B110" s="216"/>
      <c r="C110" s="217"/>
      <c r="D110" s="218" t="s">
        <v>140</v>
      </c>
      <c r="E110" s="219" t="s">
        <v>1</v>
      </c>
      <c r="F110" s="220" t="s">
        <v>1339</v>
      </c>
      <c r="G110" s="217"/>
      <c r="H110" s="221">
        <v>1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78</v>
      </c>
      <c r="AV110" s="11" t="s">
        <v>78</v>
      </c>
      <c r="AW110" s="11" t="s">
        <v>31</v>
      </c>
      <c r="AX110" s="11" t="s">
        <v>68</v>
      </c>
      <c r="AY110" s="227" t="s">
        <v>131</v>
      </c>
    </row>
    <row r="111" s="11" customFormat="1">
      <c r="B111" s="216"/>
      <c r="C111" s="217"/>
      <c r="D111" s="218" t="s">
        <v>140</v>
      </c>
      <c r="E111" s="219" t="s">
        <v>1</v>
      </c>
      <c r="F111" s="220" t="s">
        <v>1340</v>
      </c>
      <c r="G111" s="217"/>
      <c r="H111" s="221">
        <v>1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1" t="s">
        <v>78</v>
      </c>
      <c r="AW111" s="11" t="s">
        <v>31</v>
      </c>
      <c r="AX111" s="11" t="s">
        <v>68</v>
      </c>
      <c r="AY111" s="227" t="s">
        <v>131</v>
      </c>
    </row>
    <row r="112" s="12" customFormat="1">
      <c r="B112" s="238"/>
      <c r="C112" s="239"/>
      <c r="D112" s="218" t="s">
        <v>140</v>
      </c>
      <c r="E112" s="240" t="s">
        <v>1</v>
      </c>
      <c r="F112" s="241" t="s">
        <v>210</v>
      </c>
      <c r="G112" s="239"/>
      <c r="H112" s="242">
        <v>13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AT112" s="248" t="s">
        <v>140</v>
      </c>
      <c r="AU112" s="248" t="s">
        <v>78</v>
      </c>
      <c r="AV112" s="12" t="s">
        <v>138</v>
      </c>
      <c r="AW112" s="12" t="s">
        <v>31</v>
      </c>
      <c r="AX112" s="12" t="s">
        <v>76</v>
      </c>
      <c r="AY112" s="248" t="s">
        <v>131</v>
      </c>
    </row>
    <row r="113" s="1" customFormat="1" ht="22.5" customHeight="1">
      <c r="B113" s="36"/>
      <c r="C113" s="204" t="s">
        <v>177</v>
      </c>
      <c r="D113" s="204" t="s">
        <v>134</v>
      </c>
      <c r="E113" s="205" t="s">
        <v>1341</v>
      </c>
      <c r="F113" s="206" t="s">
        <v>1342</v>
      </c>
      <c r="G113" s="207" t="s">
        <v>145</v>
      </c>
      <c r="H113" s="208">
        <v>6</v>
      </c>
      <c r="I113" s="209"/>
      <c r="J113" s="210">
        <f>ROUND(I113*H113,2)</f>
        <v>0</v>
      </c>
      <c r="K113" s="206" t="s">
        <v>174</v>
      </c>
      <c r="L113" s="41"/>
      <c r="M113" s="211" t="s">
        <v>1</v>
      </c>
      <c r="N113" s="212" t="s">
        <v>39</v>
      </c>
      <c r="O113" s="7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5" t="s">
        <v>1311</v>
      </c>
      <c r="AT113" s="15" t="s">
        <v>134</v>
      </c>
      <c r="AU113" s="15" t="s">
        <v>78</v>
      </c>
      <c r="AY113" s="15" t="s">
        <v>131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76</v>
      </c>
      <c r="BK113" s="215">
        <f>ROUND(I113*H113,2)</f>
        <v>0</v>
      </c>
      <c r="BL113" s="15" t="s">
        <v>1311</v>
      </c>
      <c r="BM113" s="15" t="s">
        <v>1343</v>
      </c>
    </row>
    <row r="114" s="10" customFormat="1" ht="22.8" customHeight="1">
      <c r="B114" s="188"/>
      <c r="C114" s="189"/>
      <c r="D114" s="190" t="s">
        <v>67</v>
      </c>
      <c r="E114" s="202" t="s">
        <v>1344</v>
      </c>
      <c r="F114" s="202" t="s">
        <v>1345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SUM(P115:P154)</f>
        <v>0</v>
      </c>
      <c r="Q114" s="196"/>
      <c r="R114" s="197">
        <f>SUM(R115:R154)</f>
        <v>0</v>
      </c>
      <c r="S114" s="196"/>
      <c r="T114" s="198">
        <f>SUM(T115:T154)</f>
        <v>0</v>
      </c>
      <c r="AR114" s="199" t="s">
        <v>171</v>
      </c>
      <c r="AT114" s="200" t="s">
        <v>67</v>
      </c>
      <c r="AU114" s="200" t="s">
        <v>76</v>
      </c>
      <c r="AY114" s="199" t="s">
        <v>131</v>
      </c>
      <c r="BK114" s="201">
        <f>SUM(BK115:BK154)</f>
        <v>0</v>
      </c>
    </row>
    <row r="115" s="1" customFormat="1" ht="16.5" customHeight="1">
      <c r="B115" s="36"/>
      <c r="C115" s="204" t="s">
        <v>286</v>
      </c>
      <c r="D115" s="204" t="s">
        <v>134</v>
      </c>
      <c r="E115" s="205" t="s">
        <v>1346</v>
      </c>
      <c r="F115" s="206" t="s">
        <v>1347</v>
      </c>
      <c r="G115" s="207" t="s">
        <v>145</v>
      </c>
      <c r="H115" s="208">
        <v>1</v>
      </c>
      <c r="I115" s="209"/>
      <c r="J115" s="210">
        <f>ROUND(I115*H115,2)</f>
        <v>0</v>
      </c>
      <c r="K115" s="206" t="s">
        <v>237</v>
      </c>
      <c r="L115" s="41"/>
      <c r="M115" s="211" t="s">
        <v>1</v>
      </c>
      <c r="N115" s="212" t="s">
        <v>39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5" t="s">
        <v>1311</v>
      </c>
      <c r="AT115" s="15" t="s">
        <v>134</v>
      </c>
      <c r="AU115" s="15" t="s">
        <v>78</v>
      </c>
      <c r="AY115" s="15" t="s">
        <v>131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76</v>
      </c>
      <c r="BK115" s="215">
        <f>ROUND(I115*H115,2)</f>
        <v>0</v>
      </c>
      <c r="BL115" s="15" t="s">
        <v>1311</v>
      </c>
      <c r="BM115" s="15" t="s">
        <v>1348</v>
      </c>
    </row>
    <row r="116" s="1" customFormat="1" ht="16.5" customHeight="1">
      <c r="B116" s="36"/>
      <c r="C116" s="204" t="s">
        <v>182</v>
      </c>
      <c r="D116" s="204" t="s">
        <v>134</v>
      </c>
      <c r="E116" s="205" t="s">
        <v>1349</v>
      </c>
      <c r="F116" s="206" t="s">
        <v>1350</v>
      </c>
      <c r="G116" s="207" t="s">
        <v>1351</v>
      </c>
      <c r="H116" s="208">
        <v>11</v>
      </c>
      <c r="I116" s="209"/>
      <c r="J116" s="210">
        <f>ROUND(I116*H116,2)</f>
        <v>0</v>
      </c>
      <c r="K116" s="206" t="s">
        <v>174</v>
      </c>
      <c r="L116" s="41"/>
      <c r="M116" s="211" t="s">
        <v>1</v>
      </c>
      <c r="N116" s="212" t="s">
        <v>39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1311</v>
      </c>
      <c r="AT116" s="15" t="s">
        <v>134</v>
      </c>
      <c r="AU116" s="15" t="s">
        <v>78</v>
      </c>
      <c r="AY116" s="15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76</v>
      </c>
      <c r="BK116" s="215">
        <f>ROUND(I116*H116,2)</f>
        <v>0</v>
      </c>
      <c r="BL116" s="15" t="s">
        <v>1311</v>
      </c>
      <c r="BM116" s="15" t="s">
        <v>1352</v>
      </c>
    </row>
    <row r="117" s="11" customFormat="1">
      <c r="B117" s="216"/>
      <c r="C117" s="217"/>
      <c r="D117" s="218" t="s">
        <v>140</v>
      </c>
      <c r="E117" s="219" t="s">
        <v>1</v>
      </c>
      <c r="F117" s="220" t="s">
        <v>1353</v>
      </c>
      <c r="G117" s="217"/>
      <c r="H117" s="221">
        <v>1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1" t="s">
        <v>78</v>
      </c>
      <c r="AW117" s="11" t="s">
        <v>31</v>
      </c>
      <c r="AX117" s="11" t="s">
        <v>68</v>
      </c>
      <c r="AY117" s="227" t="s">
        <v>131</v>
      </c>
    </row>
    <row r="118" s="11" customFormat="1">
      <c r="B118" s="216"/>
      <c r="C118" s="217"/>
      <c r="D118" s="218" t="s">
        <v>140</v>
      </c>
      <c r="E118" s="219" t="s">
        <v>1</v>
      </c>
      <c r="F118" s="220" t="s">
        <v>1335</v>
      </c>
      <c r="G118" s="217"/>
      <c r="H118" s="221">
        <v>1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140</v>
      </c>
      <c r="AU118" s="227" t="s">
        <v>78</v>
      </c>
      <c r="AV118" s="11" t="s">
        <v>78</v>
      </c>
      <c r="AW118" s="11" t="s">
        <v>31</v>
      </c>
      <c r="AX118" s="11" t="s">
        <v>68</v>
      </c>
      <c r="AY118" s="227" t="s">
        <v>131</v>
      </c>
    </row>
    <row r="119" s="11" customFormat="1">
      <c r="B119" s="216"/>
      <c r="C119" s="217"/>
      <c r="D119" s="218" t="s">
        <v>140</v>
      </c>
      <c r="E119" s="219" t="s">
        <v>1</v>
      </c>
      <c r="F119" s="220" t="s">
        <v>1354</v>
      </c>
      <c r="G119" s="217"/>
      <c r="H119" s="221">
        <v>2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1" t="s">
        <v>78</v>
      </c>
      <c r="AW119" s="11" t="s">
        <v>31</v>
      </c>
      <c r="AX119" s="11" t="s">
        <v>68</v>
      </c>
      <c r="AY119" s="227" t="s">
        <v>131</v>
      </c>
    </row>
    <row r="120" s="11" customFormat="1">
      <c r="B120" s="216"/>
      <c r="C120" s="217"/>
      <c r="D120" s="218" t="s">
        <v>140</v>
      </c>
      <c r="E120" s="219" t="s">
        <v>1</v>
      </c>
      <c r="F120" s="220" t="s">
        <v>1355</v>
      </c>
      <c r="G120" s="217"/>
      <c r="H120" s="221">
        <v>2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78</v>
      </c>
      <c r="AV120" s="11" t="s">
        <v>78</v>
      </c>
      <c r="AW120" s="11" t="s">
        <v>31</v>
      </c>
      <c r="AX120" s="11" t="s">
        <v>68</v>
      </c>
      <c r="AY120" s="227" t="s">
        <v>131</v>
      </c>
    </row>
    <row r="121" s="11" customFormat="1">
      <c r="B121" s="216"/>
      <c r="C121" s="217"/>
      <c r="D121" s="218" t="s">
        <v>140</v>
      </c>
      <c r="E121" s="219" t="s">
        <v>1</v>
      </c>
      <c r="F121" s="220" t="s">
        <v>1356</v>
      </c>
      <c r="G121" s="217"/>
      <c r="H121" s="221">
        <v>2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1" t="s">
        <v>78</v>
      </c>
      <c r="AW121" s="11" t="s">
        <v>31</v>
      </c>
      <c r="AX121" s="11" t="s">
        <v>68</v>
      </c>
      <c r="AY121" s="227" t="s">
        <v>131</v>
      </c>
    </row>
    <row r="122" s="11" customFormat="1">
      <c r="B122" s="216"/>
      <c r="C122" s="217"/>
      <c r="D122" s="218" t="s">
        <v>140</v>
      </c>
      <c r="E122" s="219" t="s">
        <v>1</v>
      </c>
      <c r="F122" s="220" t="s">
        <v>1357</v>
      </c>
      <c r="G122" s="217"/>
      <c r="H122" s="221">
        <v>2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1" t="s">
        <v>78</v>
      </c>
      <c r="AW122" s="11" t="s">
        <v>31</v>
      </c>
      <c r="AX122" s="11" t="s">
        <v>68</v>
      </c>
      <c r="AY122" s="227" t="s">
        <v>131</v>
      </c>
    </row>
    <row r="123" s="11" customFormat="1">
      <c r="B123" s="216"/>
      <c r="C123" s="217"/>
      <c r="D123" s="218" t="s">
        <v>140</v>
      </c>
      <c r="E123" s="219" t="s">
        <v>1</v>
      </c>
      <c r="F123" s="220" t="s">
        <v>1358</v>
      </c>
      <c r="G123" s="217"/>
      <c r="H123" s="221">
        <v>1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78</v>
      </c>
      <c r="AV123" s="11" t="s">
        <v>78</v>
      </c>
      <c r="AW123" s="11" t="s">
        <v>31</v>
      </c>
      <c r="AX123" s="11" t="s">
        <v>68</v>
      </c>
      <c r="AY123" s="227" t="s">
        <v>131</v>
      </c>
    </row>
    <row r="124" s="12" customFormat="1">
      <c r="B124" s="238"/>
      <c r="C124" s="239"/>
      <c r="D124" s="218" t="s">
        <v>140</v>
      </c>
      <c r="E124" s="240" t="s">
        <v>1</v>
      </c>
      <c r="F124" s="241" t="s">
        <v>210</v>
      </c>
      <c r="G124" s="239"/>
      <c r="H124" s="242">
        <v>11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AT124" s="248" t="s">
        <v>140</v>
      </c>
      <c r="AU124" s="248" t="s">
        <v>78</v>
      </c>
      <c r="AV124" s="12" t="s">
        <v>138</v>
      </c>
      <c r="AW124" s="12" t="s">
        <v>31</v>
      </c>
      <c r="AX124" s="12" t="s">
        <v>76</v>
      </c>
      <c r="AY124" s="248" t="s">
        <v>131</v>
      </c>
    </row>
    <row r="125" s="1" customFormat="1" ht="16.5" customHeight="1">
      <c r="B125" s="36"/>
      <c r="C125" s="204" t="s">
        <v>187</v>
      </c>
      <c r="D125" s="204" t="s">
        <v>134</v>
      </c>
      <c r="E125" s="205" t="s">
        <v>1359</v>
      </c>
      <c r="F125" s="206" t="s">
        <v>1360</v>
      </c>
      <c r="G125" s="207" t="s">
        <v>1351</v>
      </c>
      <c r="H125" s="208">
        <v>11</v>
      </c>
      <c r="I125" s="209"/>
      <c r="J125" s="210">
        <f>ROUND(I125*H125,2)</f>
        <v>0</v>
      </c>
      <c r="K125" s="206" t="s">
        <v>174</v>
      </c>
      <c r="L125" s="41"/>
      <c r="M125" s="211" t="s">
        <v>1</v>
      </c>
      <c r="N125" s="212" t="s">
        <v>39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1311</v>
      </c>
      <c r="AT125" s="15" t="s">
        <v>134</v>
      </c>
      <c r="AU125" s="15" t="s">
        <v>78</v>
      </c>
      <c r="AY125" s="15" t="s">
        <v>131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76</v>
      </c>
      <c r="BK125" s="215">
        <f>ROUND(I125*H125,2)</f>
        <v>0</v>
      </c>
      <c r="BL125" s="15" t="s">
        <v>1311</v>
      </c>
      <c r="BM125" s="15" t="s">
        <v>1361</v>
      </c>
    </row>
    <row r="126" s="11" customFormat="1">
      <c r="B126" s="216"/>
      <c r="C126" s="217"/>
      <c r="D126" s="218" t="s">
        <v>140</v>
      </c>
      <c r="E126" s="219" t="s">
        <v>1</v>
      </c>
      <c r="F126" s="220" t="s">
        <v>1353</v>
      </c>
      <c r="G126" s="217"/>
      <c r="H126" s="221">
        <v>1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1" t="s">
        <v>78</v>
      </c>
      <c r="AW126" s="11" t="s">
        <v>31</v>
      </c>
      <c r="AX126" s="11" t="s">
        <v>68</v>
      </c>
      <c r="AY126" s="227" t="s">
        <v>131</v>
      </c>
    </row>
    <row r="127" s="11" customFormat="1">
      <c r="B127" s="216"/>
      <c r="C127" s="217"/>
      <c r="D127" s="218" t="s">
        <v>140</v>
      </c>
      <c r="E127" s="219" t="s">
        <v>1</v>
      </c>
      <c r="F127" s="220" t="s">
        <v>1335</v>
      </c>
      <c r="G127" s="217"/>
      <c r="H127" s="221">
        <v>1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1" t="s">
        <v>78</v>
      </c>
      <c r="AW127" s="11" t="s">
        <v>31</v>
      </c>
      <c r="AX127" s="11" t="s">
        <v>68</v>
      </c>
      <c r="AY127" s="227" t="s">
        <v>131</v>
      </c>
    </row>
    <row r="128" s="11" customFormat="1">
      <c r="B128" s="216"/>
      <c r="C128" s="217"/>
      <c r="D128" s="218" t="s">
        <v>140</v>
      </c>
      <c r="E128" s="219" t="s">
        <v>1</v>
      </c>
      <c r="F128" s="220" t="s">
        <v>1362</v>
      </c>
      <c r="G128" s="217"/>
      <c r="H128" s="221">
        <v>2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140</v>
      </c>
      <c r="AU128" s="227" t="s">
        <v>78</v>
      </c>
      <c r="AV128" s="11" t="s">
        <v>78</v>
      </c>
      <c r="AW128" s="11" t="s">
        <v>31</v>
      </c>
      <c r="AX128" s="11" t="s">
        <v>68</v>
      </c>
      <c r="AY128" s="227" t="s">
        <v>131</v>
      </c>
    </row>
    <row r="129" s="11" customFormat="1">
      <c r="B129" s="216"/>
      <c r="C129" s="217"/>
      <c r="D129" s="218" t="s">
        <v>140</v>
      </c>
      <c r="E129" s="219" t="s">
        <v>1</v>
      </c>
      <c r="F129" s="220" t="s">
        <v>1363</v>
      </c>
      <c r="G129" s="217"/>
      <c r="H129" s="221">
        <v>2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1" t="s">
        <v>78</v>
      </c>
      <c r="AW129" s="11" t="s">
        <v>31</v>
      </c>
      <c r="AX129" s="11" t="s">
        <v>68</v>
      </c>
      <c r="AY129" s="227" t="s">
        <v>131</v>
      </c>
    </row>
    <row r="130" s="11" customFormat="1">
      <c r="B130" s="216"/>
      <c r="C130" s="217"/>
      <c r="D130" s="218" t="s">
        <v>140</v>
      </c>
      <c r="E130" s="219" t="s">
        <v>1</v>
      </c>
      <c r="F130" s="220" t="s">
        <v>1364</v>
      </c>
      <c r="G130" s="217"/>
      <c r="H130" s="221">
        <v>2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78</v>
      </c>
      <c r="AV130" s="11" t="s">
        <v>78</v>
      </c>
      <c r="AW130" s="11" t="s">
        <v>31</v>
      </c>
      <c r="AX130" s="11" t="s">
        <v>68</v>
      </c>
      <c r="AY130" s="227" t="s">
        <v>131</v>
      </c>
    </row>
    <row r="131" s="11" customFormat="1">
      <c r="B131" s="216"/>
      <c r="C131" s="217"/>
      <c r="D131" s="218" t="s">
        <v>140</v>
      </c>
      <c r="E131" s="219" t="s">
        <v>1</v>
      </c>
      <c r="F131" s="220" t="s">
        <v>1365</v>
      </c>
      <c r="G131" s="217"/>
      <c r="H131" s="221">
        <v>2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78</v>
      </c>
      <c r="AV131" s="11" t="s">
        <v>78</v>
      </c>
      <c r="AW131" s="11" t="s">
        <v>31</v>
      </c>
      <c r="AX131" s="11" t="s">
        <v>68</v>
      </c>
      <c r="AY131" s="227" t="s">
        <v>131</v>
      </c>
    </row>
    <row r="132" s="11" customFormat="1">
      <c r="B132" s="216"/>
      <c r="C132" s="217"/>
      <c r="D132" s="218" t="s">
        <v>140</v>
      </c>
      <c r="E132" s="219" t="s">
        <v>1</v>
      </c>
      <c r="F132" s="220" t="s">
        <v>1366</v>
      </c>
      <c r="G132" s="217"/>
      <c r="H132" s="221">
        <v>1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1" t="s">
        <v>78</v>
      </c>
      <c r="AW132" s="11" t="s">
        <v>31</v>
      </c>
      <c r="AX132" s="11" t="s">
        <v>68</v>
      </c>
      <c r="AY132" s="227" t="s">
        <v>131</v>
      </c>
    </row>
    <row r="133" s="12" customFormat="1">
      <c r="B133" s="238"/>
      <c r="C133" s="239"/>
      <c r="D133" s="218" t="s">
        <v>140</v>
      </c>
      <c r="E133" s="240" t="s">
        <v>1</v>
      </c>
      <c r="F133" s="241" t="s">
        <v>210</v>
      </c>
      <c r="G133" s="239"/>
      <c r="H133" s="242">
        <v>11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140</v>
      </c>
      <c r="AU133" s="248" t="s">
        <v>78</v>
      </c>
      <c r="AV133" s="12" t="s">
        <v>138</v>
      </c>
      <c r="AW133" s="12" t="s">
        <v>31</v>
      </c>
      <c r="AX133" s="12" t="s">
        <v>76</v>
      </c>
      <c r="AY133" s="248" t="s">
        <v>131</v>
      </c>
    </row>
    <row r="134" s="1" customFormat="1" ht="16.5" customHeight="1">
      <c r="B134" s="36"/>
      <c r="C134" s="204" t="s">
        <v>203</v>
      </c>
      <c r="D134" s="204" t="s">
        <v>134</v>
      </c>
      <c r="E134" s="205" t="s">
        <v>1367</v>
      </c>
      <c r="F134" s="206" t="s">
        <v>1368</v>
      </c>
      <c r="G134" s="207" t="s">
        <v>1351</v>
      </c>
      <c r="H134" s="208">
        <v>10</v>
      </c>
      <c r="I134" s="209"/>
      <c r="J134" s="210">
        <f>ROUND(I134*H134,2)</f>
        <v>0</v>
      </c>
      <c r="K134" s="206" t="s">
        <v>174</v>
      </c>
      <c r="L134" s="41"/>
      <c r="M134" s="211" t="s">
        <v>1</v>
      </c>
      <c r="N134" s="212" t="s">
        <v>39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1311</v>
      </c>
      <c r="AT134" s="15" t="s">
        <v>134</v>
      </c>
      <c r="AU134" s="15" t="s">
        <v>78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76</v>
      </c>
      <c r="BK134" s="215">
        <f>ROUND(I134*H134,2)</f>
        <v>0</v>
      </c>
      <c r="BL134" s="15" t="s">
        <v>1311</v>
      </c>
      <c r="BM134" s="15" t="s">
        <v>1369</v>
      </c>
    </row>
    <row r="135" s="11" customFormat="1">
      <c r="B135" s="216"/>
      <c r="C135" s="217"/>
      <c r="D135" s="218" t="s">
        <v>140</v>
      </c>
      <c r="E135" s="219" t="s">
        <v>1</v>
      </c>
      <c r="F135" s="220" t="s">
        <v>1324</v>
      </c>
      <c r="G135" s="217"/>
      <c r="H135" s="221">
        <v>0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1" t="s">
        <v>78</v>
      </c>
      <c r="AW135" s="11" t="s">
        <v>31</v>
      </c>
      <c r="AX135" s="11" t="s">
        <v>68</v>
      </c>
      <c r="AY135" s="227" t="s">
        <v>131</v>
      </c>
    </row>
    <row r="136" s="11" customFormat="1">
      <c r="B136" s="216"/>
      <c r="C136" s="217"/>
      <c r="D136" s="218" t="s">
        <v>140</v>
      </c>
      <c r="E136" s="219" t="s">
        <v>1</v>
      </c>
      <c r="F136" s="220" t="s">
        <v>1335</v>
      </c>
      <c r="G136" s="217"/>
      <c r="H136" s="221">
        <v>1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78</v>
      </c>
      <c r="AV136" s="11" t="s">
        <v>78</v>
      </c>
      <c r="AW136" s="11" t="s">
        <v>31</v>
      </c>
      <c r="AX136" s="11" t="s">
        <v>68</v>
      </c>
      <c r="AY136" s="227" t="s">
        <v>131</v>
      </c>
    </row>
    <row r="137" s="11" customFormat="1">
      <c r="B137" s="216"/>
      <c r="C137" s="217"/>
      <c r="D137" s="218" t="s">
        <v>140</v>
      </c>
      <c r="E137" s="219" t="s">
        <v>1</v>
      </c>
      <c r="F137" s="220" t="s">
        <v>1362</v>
      </c>
      <c r="G137" s="217"/>
      <c r="H137" s="221">
        <v>2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1" t="s">
        <v>78</v>
      </c>
      <c r="AW137" s="11" t="s">
        <v>31</v>
      </c>
      <c r="AX137" s="11" t="s">
        <v>68</v>
      </c>
      <c r="AY137" s="227" t="s">
        <v>131</v>
      </c>
    </row>
    <row r="138" s="11" customFormat="1">
      <c r="B138" s="216"/>
      <c r="C138" s="217"/>
      <c r="D138" s="218" t="s">
        <v>140</v>
      </c>
      <c r="E138" s="219" t="s">
        <v>1</v>
      </c>
      <c r="F138" s="220" t="s">
        <v>1363</v>
      </c>
      <c r="G138" s="217"/>
      <c r="H138" s="221">
        <v>2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78</v>
      </c>
      <c r="AV138" s="11" t="s">
        <v>78</v>
      </c>
      <c r="AW138" s="11" t="s">
        <v>31</v>
      </c>
      <c r="AX138" s="11" t="s">
        <v>68</v>
      </c>
      <c r="AY138" s="227" t="s">
        <v>131</v>
      </c>
    </row>
    <row r="139" s="11" customFormat="1">
      <c r="B139" s="216"/>
      <c r="C139" s="217"/>
      <c r="D139" s="218" t="s">
        <v>140</v>
      </c>
      <c r="E139" s="219" t="s">
        <v>1</v>
      </c>
      <c r="F139" s="220" t="s">
        <v>1364</v>
      </c>
      <c r="G139" s="217"/>
      <c r="H139" s="221">
        <v>2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140</v>
      </c>
      <c r="AU139" s="227" t="s">
        <v>78</v>
      </c>
      <c r="AV139" s="11" t="s">
        <v>78</v>
      </c>
      <c r="AW139" s="11" t="s">
        <v>31</v>
      </c>
      <c r="AX139" s="11" t="s">
        <v>68</v>
      </c>
      <c r="AY139" s="227" t="s">
        <v>131</v>
      </c>
    </row>
    <row r="140" s="11" customFormat="1">
      <c r="B140" s="216"/>
      <c r="C140" s="217"/>
      <c r="D140" s="218" t="s">
        <v>140</v>
      </c>
      <c r="E140" s="219" t="s">
        <v>1</v>
      </c>
      <c r="F140" s="220" t="s">
        <v>1329</v>
      </c>
      <c r="G140" s="217"/>
      <c r="H140" s="221">
        <v>2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1" t="s">
        <v>78</v>
      </c>
      <c r="AW140" s="11" t="s">
        <v>31</v>
      </c>
      <c r="AX140" s="11" t="s">
        <v>68</v>
      </c>
      <c r="AY140" s="227" t="s">
        <v>131</v>
      </c>
    </row>
    <row r="141" s="11" customFormat="1">
      <c r="B141" s="216"/>
      <c r="C141" s="217"/>
      <c r="D141" s="218" t="s">
        <v>140</v>
      </c>
      <c r="E141" s="219" t="s">
        <v>1</v>
      </c>
      <c r="F141" s="220" t="s">
        <v>1340</v>
      </c>
      <c r="G141" s="217"/>
      <c r="H141" s="221">
        <v>1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140</v>
      </c>
      <c r="AU141" s="227" t="s">
        <v>78</v>
      </c>
      <c r="AV141" s="11" t="s">
        <v>78</v>
      </c>
      <c r="AW141" s="11" t="s">
        <v>31</v>
      </c>
      <c r="AX141" s="11" t="s">
        <v>68</v>
      </c>
      <c r="AY141" s="227" t="s">
        <v>131</v>
      </c>
    </row>
    <row r="142" s="12" customFormat="1">
      <c r="B142" s="238"/>
      <c r="C142" s="239"/>
      <c r="D142" s="218" t="s">
        <v>140</v>
      </c>
      <c r="E142" s="240" t="s">
        <v>1</v>
      </c>
      <c r="F142" s="241" t="s">
        <v>210</v>
      </c>
      <c r="G142" s="239"/>
      <c r="H142" s="242">
        <v>10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140</v>
      </c>
      <c r="AU142" s="248" t="s">
        <v>78</v>
      </c>
      <c r="AV142" s="12" t="s">
        <v>138</v>
      </c>
      <c r="AW142" s="12" t="s">
        <v>31</v>
      </c>
      <c r="AX142" s="12" t="s">
        <v>76</v>
      </c>
      <c r="AY142" s="248" t="s">
        <v>131</v>
      </c>
    </row>
    <row r="143" s="1" customFormat="1" ht="16.5" customHeight="1">
      <c r="B143" s="36"/>
      <c r="C143" s="204" t="s">
        <v>216</v>
      </c>
      <c r="D143" s="204" t="s">
        <v>134</v>
      </c>
      <c r="E143" s="205" t="s">
        <v>1370</v>
      </c>
      <c r="F143" s="206" t="s">
        <v>1371</v>
      </c>
      <c r="G143" s="207" t="s">
        <v>145</v>
      </c>
      <c r="H143" s="208">
        <v>14</v>
      </c>
      <c r="I143" s="209"/>
      <c r="J143" s="210">
        <f>ROUND(I143*H143,2)</f>
        <v>0</v>
      </c>
      <c r="K143" s="206" t="s">
        <v>174</v>
      </c>
      <c r="L143" s="41"/>
      <c r="M143" s="211" t="s">
        <v>1</v>
      </c>
      <c r="N143" s="212" t="s">
        <v>39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1311</v>
      </c>
      <c r="AT143" s="15" t="s">
        <v>134</v>
      </c>
      <c r="AU143" s="15" t="s">
        <v>78</v>
      </c>
      <c r="AY143" s="15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76</v>
      </c>
      <c r="BK143" s="215">
        <f>ROUND(I143*H143,2)</f>
        <v>0</v>
      </c>
      <c r="BL143" s="15" t="s">
        <v>1311</v>
      </c>
      <c r="BM143" s="15" t="s">
        <v>1372</v>
      </c>
    </row>
    <row r="144" s="11" customFormat="1">
      <c r="B144" s="216"/>
      <c r="C144" s="217"/>
      <c r="D144" s="218" t="s">
        <v>140</v>
      </c>
      <c r="E144" s="219" t="s">
        <v>1</v>
      </c>
      <c r="F144" s="220" t="s">
        <v>1373</v>
      </c>
      <c r="G144" s="217"/>
      <c r="H144" s="221">
        <v>2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1" t="s">
        <v>78</v>
      </c>
      <c r="AW144" s="11" t="s">
        <v>31</v>
      </c>
      <c r="AX144" s="11" t="s">
        <v>68</v>
      </c>
      <c r="AY144" s="227" t="s">
        <v>131</v>
      </c>
    </row>
    <row r="145" s="11" customFormat="1">
      <c r="B145" s="216"/>
      <c r="C145" s="217"/>
      <c r="D145" s="218" t="s">
        <v>140</v>
      </c>
      <c r="E145" s="219" t="s">
        <v>1</v>
      </c>
      <c r="F145" s="220" t="s">
        <v>1374</v>
      </c>
      <c r="G145" s="217"/>
      <c r="H145" s="221">
        <v>2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1" t="s">
        <v>78</v>
      </c>
      <c r="AW145" s="11" t="s">
        <v>31</v>
      </c>
      <c r="AX145" s="11" t="s">
        <v>68</v>
      </c>
      <c r="AY145" s="227" t="s">
        <v>131</v>
      </c>
    </row>
    <row r="146" s="11" customFormat="1">
      <c r="B146" s="216"/>
      <c r="C146" s="217"/>
      <c r="D146" s="218" t="s">
        <v>140</v>
      </c>
      <c r="E146" s="219" t="s">
        <v>1</v>
      </c>
      <c r="F146" s="220" t="s">
        <v>1375</v>
      </c>
      <c r="G146" s="217"/>
      <c r="H146" s="221">
        <v>2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78</v>
      </c>
      <c r="AV146" s="11" t="s">
        <v>78</v>
      </c>
      <c r="AW146" s="11" t="s">
        <v>31</v>
      </c>
      <c r="AX146" s="11" t="s">
        <v>68</v>
      </c>
      <c r="AY146" s="227" t="s">
        <v>131</v>
      </c>
    </row>
    <row r="147" s="11" customFormat="1">
      <c r="B147" s="216"/>
      <c r="C147" s="217"/>
      <c r="D147" s="218" t="s">
        <v>140</v>
      </c>
      <c r="E147" s="219" t="s">
        <v>1</v>
      </c>
      <c r="F147" s="220" t="s">
        <v>1376</v>
      </c>
      <c r="G147" s="217"/>
      <c r="H147" s="221">
        <v>2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1" t="s">
        <v>78</v>
      </c>
      <c r="AW147" s="11" t="s">
        <v>31</v>
      </c>
      <c r="AX147" s="11" t="s">
        <v>68</v>
      </c>
      <c r="AY147" s="227" t="s">
        <v>131</v>
      </c>
    </row>
    <row r="148" s="11" customFormat="1">
      <c r="B148" s="216"/>
      <c r="C148" s="217"/>
      <c r="D148" s="218" t="s">
        <v>140</v>
      </c>
      <c r="E148" s="219" t="s">
        <v>1</v>
      </c>
      <c r="F148" s="220" t="s">
        <v>1377</v>
      </c>
      <c r="G148" s="217"/>
      <c r="H148" s="221">
        <v>2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1" t="s">
        <v>78</v>
      </c>
      <c r="AW148" s="11" t="s">
        <v>31</v>
      </c>
      <c r="AX148" s="11" t="s">
        <v>68</v>
      </c>
      <c r="AY148" s="227" t="s">
        <v>131</v>
      </c>
    </row>
    <row r="149" s="11" customFormat="1">
      <c r="B149" s="216"/>
      <c r="C149" s="217"/>
      <c r="D149" s="218" t="s">
        <v>140</v>
      </c>
      <c r="E149" s="219" t="s">
        <v>1</v>
      </c>
      <c r="F149" s="220" t="s">
        <v>1378</v>
      </c>
      <c r="G149" s="217"/>
      <c r="H149" s="221">
        <v>2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78</v>
      </c>
      <c r="AV149" s="11" t="s">
        <v>78</v>
      </c>
      <c r="AW149" s="11" t="s">
        <v>31</v>
      </c>
      <c r="AX149" s="11" t="s">
        <v>68</v>
      </c>
      <c r="AY149" s="227" t="s">
        <v>131</v>
      </c>
    </row>
    <row r="150" s="11" customFormat="1">
      <c r="B150" s="216"/>
      <c r="C150" s="217"/>
      <c r="D150" s="218" t="s">
        <v>140</v>
      </c>
      <c r="E150" s="219" t="s">
        <v>1</v>
      </c>
      <c r="F150" s="220" t="s">
        <v>1379</v>
      </c>
      <c r="G150" s="217"/>
      <c r="H150" s="221">
        <v>2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1" t="s">
        <v>78</v>
      </c>
      <c r="AW150" s="11" t="s">
        <v>31</v>
      </c>
      <c r="AX150" s="11" t="s">
        <v>68</v>
      </c>
      <c r="AY150" s="227" t="s">
        <v>131</v>
      </c>
    </row>
    <row r="151" s="12" customFormat="1">
      <c r="B151" s="238"/>
      <c r="C151" s="239"/>
      <c r="D151" s="218" t="s">
        <v>140</v>
      </c>
      <c r="E151" s="240" t="s">
        <v>1</v>
      </c>
      <c r="F151" s="241" t="s">
        <v>210</v>
      </c>
      <c r="G151" s="239"/>
      <c r="H151" s="242">
        <v>14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140</v>
      </c>
      <c r="AU151" s="248" t="s">
        <v>78</v>
      </c>
      <c r="AV151" s="12" t="s">
        <v>138</v>
      </c>
      <c r="AW151" s="12" t="s">
        <v>31</v>
      </c>
      <c r="AX151" s="12" t="s">
        <v>76</v>
      </c>
      <c r="AY151" s="248" t="s">
        <v>131</v>
      </c>
    </row>
    <row r="152" s="1" customFormat="1" ht="16.5" customHeight="1">
      <c r="B152" s="36"/>
      <c r="C152" s="204" t="s">
        <v>225</v>
      </c>
      <c r="D152" s="204" t="s">
        <v>134</v>
      </c>
      <c r="E152" s="205" t="s">
        <v>1380</v>
      </c>
      <c r="F152" s="206" t="s">
        <v>1381</v>
      </c>
      <c r="G152" s="207" t="s">
        <v>145</v>
      </c>
      <c r="H152" s="208">
        <v>1</v>
      </c>
      <c r="I152" s="209"/>
      <c r="J152" s="210">
        <f>ROUND(I152*H152,2)</f>
        <v>0</v>
      </c>
      <c r="K152" s="206" t="s">
        <v>174</v>
      </c>
      <c r="L152" s="41"/>
      <c r="M152" s="211" t="s">
        <v>1</v>
      </c>
      <c r="N152" s="212" t="s">
        <v>39</v>
      </c>
      <c r="O152" s="7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15" t="s">
        <v>1311</v>
      </c>
      <c r="AT152" s="15" t="s">
        <v>134</v>
      </c>
      <c r="AU152" s="15" t="s">
        <v>78</v>
      </c>
      <c r="AY152" s="15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76</v>
      </c>
      <c r="BK152" s="215">
        <f>ROUND(I152*H152,2)</f>
        <v>0</v>
      </c>
      <c r="BL152" s="15" t="s">
        <v>1311</v>
      </c>
      <c r="BM152" s="15" t="s">
        <v>1382</v>
      </c>
    </row>
    <row r="153" s="11" customFormat="1">
      <c r="B153" s="216"/>
      <c r="C153" s="217"/>
      <c r="D153" s="218" t="s">
        <v>140</v>
      </c>
      <c r="E153" s="219" t="s">
        <v>1</v>
      </c>
      <c r="F153" s="220" t="s">
        <v>1383</v>
      </c>
      <c r="G153" s="217"/>
      <c r="H153" s="221">
        <v>1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1" t="s">
        <v>78</v>
      </c>
      <c r="AW153" s="11" t="s">
        <v>31</v>
      </c>
      <c r="AX153" s="11" t="s">
        <v>76</v>
      </c>
      <c r="AY153" s="227" t="s">
        <v>131</v>
      </c>
    </row>
    <row r="154" s="1" customFormat="1" ht="16.5" customHeight="1">
      <c r="B154" s="36"/>
      <c r="C154" s="204" t="s">
        <v>8</v>
      </c>
      <c r="D154" s="204" t="s">
        <v>134</v>
      </c>
      <c r="E154" s="205" t="s">
        <v>1384</v>
      </c>
      <c r="F154" s="206" t="s">
        <v>1385</v>
      </c>
      <c r="G154" s="207" t="s">
        <v>145</v>
      </c>
      <c r="H154" s="208">
        <v>1</v>
      </c>
      <c r="I154" s="209"/>
      <c r="J154" s="210">
        <f>ROUND(I154*H154,2)</f>
        <v>0</v>
      </c>
      <c r="K154" s="206" t="s">
        <v>237</v>
      </c>
      <c r="L154" s="41"/>
      <c r="M154" s="211" t="s">
        <v>1</v>
      </c>
      <c r="N154" s="212" t="s">
        <v>39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1311</v>
      </c>
      <c r="AT154" s="15" t="s">
        <v>134</v>
      </c>
      <c r="AU154" s="15" t="s">
        <v>78</v>
      </c>
      <c r="AY154" s="15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76</v>
      </c>
      <c r="BK154" s="215">
        <f>ROUND(I154*H154,2)</f>
        <v>0</v>
      </c>
      <c r="BL154" s="15" t="s">
        <v>1311</v>
      </c>
      <c r="BM154" s="15" t="s">
        <v>1386</v>
      </c>
    </row>
    <row r="155" s="10" customFormat="1" ht="22.8" customHeight="1">
      <c r="B155" s="188"/>
      <c r="C155" s="189"/>
      <c r="D155" s="190" t="s">
        <v>67</v>
      </c>
      <c r="E155" s="202" t="s">
        <v>1387</v>
      </c>
      <c r="F155" s="202" t="s">
        <v>1388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SUM(P156:P164)</f>
        <v>0</v>
      </c>
      <c r="Q155" s="196"/>
      <c r="R155" s="197">
        <f>SUM(R156:R164)</f>
        <v>0</v>
      </c>
      <c r="S155" s="196"/>
      <c r="T155" s="198">
        <f>SUM(T156:T164)</f>
        <v>0</v>
      </c>
      <c r="AR155" s="199" t="s">
        <v>171</v>
      </c>
      <c r="AT155" s="200" t="s">
        <v>67</v>
      </c>
      <c r="AU155" s="200" t="s">
        <v>76</v>
      </c>
      <c r="AY155" s="199" t="s">
        <v>131</v>
      </c>
      <c r="BK155" s="201">
        <f>SUM(BK156:BK164)</f>
        <v>0</v>
      </c>
    </row>
    <row r="156" s="1" customFormat="1" ht="16.5" customHeight="1">
      <c r="B156" s="36"/>
      <c r="C156" s="204" t="s">
        <v>265</v>
      </c>
      <c r="D156" s="204" t="s">
        <v>134</v>
      </c>
      <c r="E156" s="205" t="s">
        <v>1389</v>
      </c>
      <c r="F156" s="206" t="s">
        <v>1390</v>
      </c>
      <c r="G156" s="207" t="s">
        <v>1333</v>
      </c>
      <c r="H156" s="208">
        <v>32</v>
      </c>
      <c r="I156" s="209"/>
      <c r="J156" s="210">
        <f>ROUND(I156*H156,2)</f>
        <v>0</v>
      </c>
      <c r="K156" s="206" t="s">
        <v>174</v>
      </c>
      <c r="L156" s="41"/>
      <c r="M156" s="211" t="s">
        <v>1</v>
      </c>
      <c r="N156" s="212" t="s">
        <v>39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1311</v>
      </c>
      <c r="AT156" s="15" t="s">
        <v>134</v>
      </c>
      <c r="AU156" s="15" t="s">
        <v>78</v>
      </c>
      <c r="AY156" s="15" t="s">
        <v>131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76</v>
      </c>
      <c r="BK156" s="215">
        <f>ROUND(I156*H156,2)</f>
        <v>0</v>
      </c>
      <c r="BL156" s="15" t="s">
        <v>1311</v>
      </c>
      <c r="BM156" s="15" t="s">
        <v>1391</v>
      </c>
    </row>
    <row r="157" s="11" customFormat="1">
      <c r="B157" s="216"/>
      <c r="C157" s="217"/>
      <c r="D157" s="218" t="s">
        <v>140</v>
      </c>
      <c r="E157" s="219" t="s">
        <v>1</v>
      </c>
      <c r="F157" s="220" t="s">
        <v>1324</v>
      </c>
      <c r="G157" s="217"/>
      <c r="H157" s="221">
        <v>0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1" t="s">
        <v>78</v>
      </c>
      <c r="AW157" s="11" t="s">
        <v>31</v>
      </c>
      <c r="AX157" s="11" t="s">
        <v>68</v>
      </c>
      <c r="AY157" s="227" t="s">
        <v>131</v>
      </c>
    </row>
    <row r="158" s="11" customFormat="1">
      <c r="B158" s="216"/>
      <c r="C158" s="217"/>
      <c r="D158" s="218" t="s">
        <v>140</v>
      </c>
      <c r="E158" s="219" t="s">
        <v>1</v>
      </c>
      <c r="F158" s="220" t="s">
        <v>1335</v>
      </c>
      <c r="G158" s="217"/>
      <c r="H158" s="221">
        <v>1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140</v>
      </c>
      <c r="AU158" s="227" t="s">
        <v>78</v>
      </c>
      <c r="AV158" s="11" t="s">
        <v>78</v>
      </c>
      <c r="AW158" s="11" t="s">
        <v>31</v>
      </c>
      <c r="AX158" s="11" t="s">
        <v>68</v>
      </c>
      <c r="AY158" s="227" t="s">
        <v>131</v>
      </c>
    </row>
    <row r="159" s="11" customFormat="1">
      <c r="B159" s="216"/>
      <c r="C159" s="217"/>
      <c r="D159" s="218" t="s">
        <v>140</v>
      </c>
      <c r="E159" s="219" t="s">
        <v>1</v>
      </c>
      <c r="F159" s="220" t="s">
        <v>1392</v>
      </c>
      <c r="G159" s="217"/>
      <c r="H159" s="221">
        <v>6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1" t="s">
        <v>78</v>
      </c>
      <c r="AW159" s="11" t="s">
        <v>31</v>
      </c>
      <c r="AX159" s="11" t="s">
        <v>68</v>
      </c>
      <c r="AY159" s="227" t="s">
        <v>131</v>
      </c>
    </row>
    <row r="160" s="11" customFormat="1">
      <c r="B160" s="216"/>
      <c r="C160" s="217"/>
      <c r="D160" s="218" t="s">
        <v>140</v>
      </c>
      <c r="E160" s="219" t="s">
        <v>1</v>
      </c>
      <c r="F160" s="220" t="s">
        <v>1393</v>
      </c>
      <c r="G160" s="217"/>
      <c r="H160" s="221">
        <v>7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140</v>
      </c>
      <c r="AU160" s="227" t="s">
        <v>78</v>
      </c>
      <c r="AV160" s="11" t="s">
        <v>78</v>
      </c>
      <c r="AW160" s="11" t="s">
        <v>31</v>
      </c>
      <c r="AX160" s="11" t="s">
        <v>68</v>
      </c>
      <c r="AY160" s="227" t="s">
        <v>131</v>
      </c>
    </row>
    <row r="161" s="11" customFormat="1">
      <c r="B161" s="216"/>
      <c r="C161" s="217"/>
      <c r="D161" s="218" t="s">
        <v>140</v>
      </c>
      <c r="E161" s="219" t="s">
        <v>1</v>
      </c>
      <c r="F161" s="220" t="s">
        <v>1394</v>
      </c>
      <c r="G161" s="217"/>
      <c r="H161" s="221">
        <v>5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140</v>
      </c>
      <c r="AU161" s="227" t="s">
        <v>78</v>
      </c>
      <c r="AV161" s="11" t="s">
        <v>78</v>
      </c>
      <c r="AW161" s="11" t="s">
        <v>31</v>
      </c>
      <c r="AX161" s="11" t="s">
        <v>68</v>
      </c>
      <c r="AY161" s="227" t="s">
        <v>131</v>
      </c>
    </row>
    <row r="162" s="11" customFormat="1">
      <c r="B162" s="216"/>
      <c r="C162" s="217"/>
      <c r="D162" s="218" t="s">
        <v>140</v>
      </c>
      <c r="E162" s="219" t="s">
        <v>1</v>
      </c>
      <c r="F162" s="220" t="s">
        <v>1395</v>
      </c>
      <c r="G162" s="217"/>
      <c r="H162" s="221">
        <v>10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1" t="s">
        <v>78</v>
      </c>
      <c r="AW162" s="11" t="s">
        <v>31</v>
      </c>
      <c r="AX162" s="11" t="s">
        <v>68</v>
      </c>
      <c r="AY162" s="227" t="s">
        <v>131</v>
      </c>
    </row>
    <row r="163" s="11" customFormat="1">
      <c r="B163" s="216"/>
      <c r="C163" s="217"/>
      <c r="D163" s="218" t="s">
        <v>140</v>
      </c>
      <c r="E163" s="219" t="s">
        <v>1</v>
      </c>
      <c r="F163" s="220" t="s">
        <v>1396</v>
      </c>
      <c r="G163" s="217"/>
      <c r="H163" s="221">
        <v>3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1" t="s">
        <v>78</v>
      </c>
      <c r="AW163" s="11" t="s">
        <v>31</v>
      </c>
      <c r="AX163" s="11" t="s">
        <v>68</v>
      </c>
      <c r="AY163" s="227" t="s">
        <v>131</v>
      </c>
    </row>
    <row r="164" s="12" customFormat="1">
      <c r="B164" s="238"/>
      <c r="C164" s="239"/>
      <c r="D164" s="218" t="s">
        <v>140</v>
      </c>
      <c r="E164" s="240" t="s">
        <v>1</v>
      </c>
      <c r="F164" s="241" t="s">
        <v>210</v>
      </c>
      <c r="G164" s="239"/>
      <c r="H164" s="242">
        <v>32</v>
      </c>
      <c r="I164" s="243"/>
      <c r="J164" s="239"/>
      <c r="K164" s="239"/>
      <c r="L164" s="244"/>
      <c r="M164" s="264"/>
      <c r="N164" s="265"/>
      <c r="O164" s="265"/>
      <c r="P164" s="265"/>
      <c r="Q164" s="265"/>
      <c r="R164" s="265"/>
      <c r="S164" s="265"/>
      <c r="T164" s="266"/>
      <c r="AT164" s="248" t="s">
        <v>140</v>
      </c>
      <c r="AU164" s="248" t="s">
        <v>78</v>
      </c>
      <c r="AV164" s="12" t="s">
        <v>138</v>
      </c>
      <c r="AW164" s="12" t="s">
        <v>31</v>
      </c>
      <c r="AX164" s="12" t="s">
        <v>76</v>
      </c>
      <c r="AY164" s="248" t="s">
        <v>131</v>
      </c>
    </row>
    <row r="165" s="1" customFormat="1" ht="6.96" customHeight="1">
      <c r="B165" s="55"/>
      <c r="C165" s="56"/>
      <c r="D165" s="56"/>
      <c r="E165" s="56"/>
      <c r="F165" s="56"/>
      <c r="G165" s="56"/>
      <c r="H165" s="56"/>
      <c r="I165" s="153"/>
      <c r="J165" s="56"/>
      <c r="K165" s="56"/>
      <c r="L165" s="41"/>
    </row>
  </sheetData>
  <sheetProtection sheet="1" autoFilter="0" formatColumns="0" formatRows="0" objects="1" scenarios="1" spinCount="100000" saltValue="Xk9opuPWZFZuJdnRimDG/jxDETSxJdE4vJGnOHdZIY2LarCdXtOGxjyuBsxgxLjDl0jXPEd3jNKxaKGj7evdjw==" hashValue="JxmBYDlD4rQStw2jct38wNd7hEQ67tvWxaN/ZxxAE7wmVzQnOdRoj3Nl+93AONrysvGPULX0O6l7YjzgfiIpsQ==" algorithmName="SHA-512" password="CC35"/>
  <autoFilter ref="C82:K16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PETR-PC\Petr</dc:creator>
  <cp:lastModifiedBy>PETR-PC\Petr</cp:lastModifiedBy>
  <dcterms:created xsi:type="dcterms:W3CDTF">2020-01-15T09:20:38Z</dcterms:created>
  <dcterms:modified xsi:type="dcterms:W3CDTF">2020-01-15T09:20:49Z</dcterms:modified>
</cp:coreProperties>
</file>