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JAROMER 1 - SO-01-Vlastní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'JAROMER 1 - SO-01-Vlastní...'!$C$96:$K$193</definedName>
    <definedName name="_xlnm.Print_Area" localSheetId="1">'JAROMER 1 - SO-01-Vlastní...'!$C$4:$J$36,'JAROMER 1 - SO-01-Vlastní...'!$C$42:$J$78,'JAROMER 1 - SO-01-Vlastní...'!$C$84:$K$193</definedName>
    <definedName name="_xlnm.Print_Titles" localSheetId="1">'JAROMER 1 - SO-01-Vlastní...'!$96:$96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77"/>
  <c r="BI189"/>
  <c r="BH189"/>
  <c r="BG189"/>
  <c r="BF189"/>
  <c r="T189"/>
  <c r="T188"/>
  <c r="T187"/>
  <c r="R189"/>
  <c r="R188"/>
  <c r="R187"/>
  <c r="P189"/>
  <c r="P188"/>
  <c r="P187"/>
  <c r="BK189"/>
  <c r="BK188"/>
  <c r="J188"/>
  <c r="BK187"/>
  <c r="J187"/>
  <c r="J189"/>
  <c r="BE189"/>
  <c r="J76"/>
  <c r="J75"/>
  <c r="BI186"/>
  <c r="BH186"/>
  <c r="BG186"/>
  <c r="BF186"/>
  <c r="T186"/>
  <c r="T185"/>
  <c r="R186"/>
  <c r="R185"/>
  <c r="P186"/>
  <c r="P185"/>
  <c r="BK186"/>
  <c r="BK185"/>
  <c r="J185"/>
  <c r="J186"/>
  <c r="BE186"/>
  <c r="J74"/>
  <c r="BI183"/>
  <c r="BH183"/>
  <c r="BG183"/>
  <c r="BF183"/>
  <c r="T183"/>
  <c r="T182"/>
  <c r="R183"/>
  <c r="R182"/>
  <c r="P183"/>
  <c r="P182"/>
  <c r="BK183"/>
  <c r="BK182"/>
  <c r="J182"/>
  <c r="J183"/>
  <c r="BE183"/>
  <c r="J73"/>
  <c r="BI181"/>
  <c r="BH181"/>
  <c r="BG181"/>
  <c r="BF181"/>
  <c r="T181"/>
  <c r="T180"/>
  <c r="T179"/>
  <c r="R181"/>
  <c r="R180"/>
  <c r="R179"/>
  <c r="P181"/>
  <c r="P180"/>
  <c r="P179"/>
  <c r="BK181"/>
  <c r="BK180"/>
  <c r="J180"/>
  <c r="BK179"/>
  <c r="J179"/>
  <c r="J181"/>
  <c r="BE181"/>
  <c r="J72"/>
  <c r="J71"/>
  <c r="BI178"/>
  <c r="BH178"/>
  <c r="BG178"/>
  <c r="BF178"/>
  <c r="T178"/>
  <c r="R178"/>
  <c r="P178"/>
  <c r="BK178"/>
  <c r="J178"/>
  <c r="BE178"/>
  <c r="BI176"/>
  <c r="BH176"/>
  <c r="BG176"/>
  <c r="BF176"/>
  <c r="T176"/>
  <c r="T175"/>
  <c r="R176"/>
  <c r="R175"/>
  <c r="P176"/>
  <c r="P175"/>
  <c r="BK176"/>
  <c r="BK175"/>
  <c r="J175"/>
  <c r="J176"/>
  <c r="BE176"/>
  <c r="J70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T168"/>
  <c r="R169"/>
  <c r="R168"/>
  <c r="P169"/>
  <c r="P168"/>
  <c r="BK169"/>
  <c r="BK168"/>
  <c r="J168"/>
  <c r="J169"/>
  <c r="BE169"/>
  <c r="J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/>
  <c r="J162"/>
  <c r="BE162"/>
  <c r="J68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67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6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T134"/>
  <c r="R135"/>
  <c r="R134"/>
  <c r="P135"/>
  <c r="P134"/>
  <c r="BK135"/>
  <c r="BK134"/>
  <c r="J134"/>
  <c r="J135"/>
  <c r="BE135"/>
  <c r="J6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4"/>
  <c r="BI122"/>
  <c r="BH122"/>
  <c r="BG122"/>
  <c r="BF122"/>
  <c r="T122"/>
  <c r="T121"/>
  <c r="R122"/>
  <c r="R121"/>
  <c r="P122"/>
  <c r="P121"/>
  <c r="BK122"/>
  <c r="BK121"/>
  <c r="J121"/>
  <c r="J122"/>
  <c r="BE122"/>
  <c r="J63"/>
  <c r="BI120"/>
  <c r="BH120"/>
  <c r="BG120"/>
  <c r="BF120"/>
  <c r="T120"/>
  <c r="T119"/>
  <c r="R120"/>
  <c r="R119"/>
  <c r="P120"/>
  <c r="P119"/>
  <c r="BK120"/>
  <c r="BK119"/>
  <c r="J119"/>
  <c r="J120"/>
  <c r="BE120"/>
  <c r="J62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T106"/>
  <c r="T105"/>
  <c r="R107"/>
  <c r="R106"/>
  <c r="R105"/>
  <c r="P107"/>
  <c r="P106"/>
  <c r="P105"/>
  <c r="BK107"/>
  <c r="BK106"/>
  <c r="J106"/>
  <c r="BK105"/>
  <c r="J105"/>
  <c r="J107"/>
  <c r="BE107"/>
  <c r="J61"/>
  <c r="J60"/>
  <c r="BI104"/>
  <c r="BH104"/>
  <c r="BG104"/>
  <c r="BF104"/>
  <c r="T104"/>
  <c r="T103"/>
  <c r="R104"/>
  <c r="R103"/>
  <c r="P104"/>
  <c r="P103"/>
  <c r="BK104"/>
  <c r="BK103"/>
  <c r="J103"/>
  <c r="J104"/>
  <c r="BE104"/>
  <c r="J59"/>
  <c r="BI101"/>
  <c r="BH101"/>
  <c r="BG101"/>
  <c r="BF101"/>
  <c r="T101"/>
  <c r="R101"/>
  <c r="P101"/>
  <c r="BK101"/>
  <c r="J101"/>
  <c r="BE101"/>
  <c r="BI100"/>
  <c r="F34"/>
  <c i="1" r="BD52"/>
  <c i="2" r="BH100"/>
  <c r="F33"/>
  <c i="1" r="BC52"/>
  <c i="2" r="BG100"/>
  <c r="F32"/>
  <c i="1" r="BB52"/>
  <c i="2" r="BF100"/>
  <c r="J31"/>
  <c i="1" r="AW52"/>
  <c i="2" r="F31"/>
  <c i="1" r="BA52"/>
  <c i="2" r="T100"/>
  <c r="T99"/>
  <c r="T98"/>
  <c r="T97"/>
  <c r="R100"/>
  <c r="R99"/>
  <c r="R98"/>
  <c r="R97"/>
  <c r="P100"/>
  <c r="P99"/>
  <c r="P98"/>
  <c r="P97"/>
  <c i="1" r="AU52"/>
  <c i="2" r="BK100"/>
  <c r="BK99"/>
  <c r="J99"/>
  <c r="BK98"/>
  <c r="J98"/>
  <c r="BK97"/>
  <c r="J97"/>
  <c r="J56"/>
  <c r="J27"/>
  <c i="1" r="AG52"/>
  <c i="2" r="J100"/>
  <c r="BE100"/>
  <c r="J30"/>
  <c i="1" r="AV52"/>
  <c i="2" r="F30"/>
  <c i="1" r="AZ52"/>
  <c i="2" r="J58"/>
  <c r="J57"/>
  <c r="J93"/>
  <c r="F93"/>
  <c r="F91"/>
  <c r="E89"/>
  <c r="J51"/>
  <c r="F51"/>
  <c r="F49"/>
  <c r="E47"/>
  <c r="J36"/>
  <c r="J18"/>
  <c r="E18"/>
  <c r="F94"/>
  <c r="F52"/>
  <c r="J17"/>
  <c r="J12"/>
  <c r="J91"/>
  <c r="J49"/>
  <c r="E7"/>
  <c r="E8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<sst xmlns="http://schemas.openxmlformats.org/spreadsheetml/2006/main">
  <si>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</si>
  <si>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</si>
  <si>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</si>
  <si>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</si>
  <si>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</si>
  <si>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</si>
  <si>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</si>
  <si>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{ff8af756-ba93-4705-9d70-fc507a023e2b}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</si>
  <si>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</si>
  <si>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</si>
  <si>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</si>
  <si>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</si>
  <si>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</si>
  <si>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</si>
  <si>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</si>
  <si>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</si>
  <si>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JAROMER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</si>
  <si>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</si>
  <si>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</si>
  <si>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B.Němcové-polytechnická učebna</t>
  </si>
  <si>
    <t>0,1</t>
  </si>
  <si>
    <t>KSO:</t>
  </si>
  <si>
    <t/>
  </si>
  <si>
    <t>CC-CZ:</t>
  </si>
  <si>
    <t>1</t>
  </si>
  <si>
    <t>Místo:</t>
  </si>
  <si>
    <t>Jaroměř,Husova č.p.287</t>
  </si>
  <si>
    <t>Datum:</t>
  </si>
  <si>
    <t>24. 1. 2017</t>
  </si>
  <si>
    <t>10</t>
  </si>
  <si>
    <t>100</t>
  </si>
  <si>
    <t>Zadavatel:</t>
  </si>
  <si>
    <t>IČ:</t>
  </si>
  <si>
    <t>ZŠ B.Němcové Jaroměř</t>
  </si>
  <si>
    <t>DIČ:</t>
  </si>
  <si>
    <t>Uchazeč:</t>
  </si>
  <si>
    <t>Vyplň údaj</t>
  </si>
  <si>
    <t>Projektant:</t>
  </si>
  <si>
    <t>Obchodní projekt Hradec Králové v.o.s.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</si>
  <si>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</si>
  <si>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</si>
  <si>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</si>
  <si>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</si>
  <si>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</si>
  <si>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</si>
  <si>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</si>
  <si>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</si>
  <si>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</si>
  <si>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</si>
  <si>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</si>
  <si>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</si>
  <si>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</si>
  <si>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</si>
  <si>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</si>
  <si>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</si>
  <si>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</si>
  <si>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</si>
  <si>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</si>
  <si>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</si>
  <si>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</si>
  <si>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</si>
  <si>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</si>
  <si>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</si>
  <si>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</si>
  <si>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</si>
  <si>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</si>
  <si>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</si>
  <si>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</si>
  <si>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</si>
  <si>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</si>
  <si>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</si>
  <si>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</si>
  <si>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</si>
  <si>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</si>
  <si>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</si>
  <si>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</si>
  <si>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</si>
  <si>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</si>
  <si>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</si>
  <si>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</si>
  <si>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JAROMER 1</t>
  </si>
  <si>
    <t>SO-01-Vlastní objekt</t>
  </si>
  <si>
    <t>STA</t>
  </si>
  <si>
    <t>{4f50d924-1775-432c-a44b-d1c326dbe366}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</si>
  <si>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</si>
  <si>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</si>
  <si>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</si>
  <si>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</si>
  <si>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</si>
  <si>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</si>
  <si>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</si>
  <si>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</si>
  <si>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JAROMER 1 - SO-01-Vlastní objekt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</si>
  <si>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</si>
  <si>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</si>
  <si>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</si>
  <si>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</si>
  <si>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</si>
  <si>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</si>
  <si>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</si>
  <si>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</si>
  <si>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</si>
  <si>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713 - Izolace tepelné</t>
  </si>
  <si>
    <t xml:space="preserve">    721 - Zdravotechnika </t>
  </si>
  <si>
    <t xml:space="preserve">    731 - Ústřední vytápění 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</si>
  <si>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</si>
  <si>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</si>
  <si>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</si>
  <si>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</si>
  <si>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</si>
  <si>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</si>
  <si>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</si>
  <si>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</si>
  <si>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</si>
  <si>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 xml:space="preserve">    33-M - Montáže dopr.zaříz.,sklad. zař. a váh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</si>
  <si>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</si>
  <si>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</si>
  <si>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</si>
  <si>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</si>
  <si>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</si>
  <si>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</si>
  <si>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</si>
  <si>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</si>
  <si>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</si>
  <si>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</si>
  <si>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</si>
  <si>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</si>
  <si>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</si>
  <si>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</si>
  <si>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</si>
  <si>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</si>
  <si>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</si>
  <si>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</si>
  <si>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</si>
  <si>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</si>
  <si>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</si>
  <si>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</si>
  <si>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</si>
  <si>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</si>
  <si>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</si>
  <si>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</si>
  <si>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</si>
  <si>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2018 01</t>
  </si>
  <si>
    <t>4</t>
  </si>
  <si>
    <t>1410733199</t>
  </si>
  <si>
    <t>952901111</t>
  </si>
  <si>
    <t>Vyčištění budov bytové a občanské výstavby při výšce podlaží do 4 m</t>
  </si>
  <si>
    <t>-1905478523</t>
  </si>
  <si>
    <t>VV</t>
  </si>
  <si>
    <t>75,6+2,44</t>
  </si>
  <si>
    <t>998</t>
  </si>
  <si>
    <t>Přesun hmot</t>
  </si>
  <si>
    <t>3</t>
  </si>
  <si>
    <t>998011003</t>
  </si>
  <si>
    <t>Přesun hmot pro budovy zděné v do 24 m</t>
  </si>
  <si>
    <t>t</t>
  </si>
  <si>
    <t>-1506238092</t>
  </si>
  <si>
    <t>PSV</t>
  </si>
  <si>
    <t>Práce a dodávky PSV</t>
  </si>
  <si>
    <t>713</t>
  </si>
  <si>
    <t>Izolace tepelné</t>
  </si>
  <si>
    <t>713131121</t>
  </si>
  <si>
    <t>Montáž izolace tepelné stěn přichycením dráty rohoží, pásů, dílců, desek</t>
  </si>
  <si>
    <t>16</t>
  </si>
  <si>
    <t>891137201</t>
  </si>
  <si>
    <t>5</t>
  </si>
  <si>
    <t>M</t>
  </si>
  <si>
    <t>631481040</t>
  </si>
  <si>
    <t xml:space="preserve">deska minerální střešní izolační  600x1200 mm tl. 100 mm</t>
  </si>
  <si>
    <t>32</t>
  </si>
  <si>
    <t>1093622584</t>
  </si>
  <si>
    <t>77,509</t>
  </si>
  <si>
    <t>6</t>
  </si>
  <si>
    <t>713151111</t>
  </si>
  <si>
    <t>Montáž izolace tepelné střech šikmých kladené volně mezi krokve rohoží, pásů, desek</t>
  </si>
  <si>
    <t>1705794639</t>
  </si>
  <si>
    <t>(75,6+2,44)*1,3</t>
  </si>
  <si>
    <t>7</t>
  </si>
  <si>
    <t>713151121</t>
  </si>
  <si>
    <t>Montáž izolace tepelné střech šikmých kladené volně pod krokve rohoží, pásů, desek</t>
  </si>
  <si>
    <t>-626769178</t>
  </si>
  <si>
    <t>101,452</t>
  </si>
  <si>
    <t>8</t>
  </si>
  <si>
    <t>631481060</t>
  </si>
  <si>
    <t xml:space="preserve">deska minerální střešní izolační  600x1200 mm tl. 140 mm</t>
  </si>
  <si>
    <t>-2090684515</t>
  </si>
  <si>
    <t>101,451960784314*1,02 'Přepočtené koeficientem množství</t>
  </si>
  <si>
    <t>631481070</t>
  </si>
  <si>
    <t>deska minerální střešní izolační 600x1200 mm tl. 160 mm</t>
  </si>
  <si>
    <t>-1452255769</t>
  </si>
  <si>
    <t>998713203</t>
  </si>
  <si>
    <t>Přesun hmot procentní pro izolace tepelné v objektech v do 24 m</t>
  </si>
  <si>
    <t>%</t>
  </si>
  <si>
    <t>-1656077536</t>
  </si>
  <si>
    <t>721</t>
  </si>
  <si>
    <t xml:space="preserve">Zdravotechnika </t>
  </si>
  <si>
    <t>11</t>
  </si>
  <si>
    <t>721001</t>
  </si>
  <si>
    <t>D+M vnitřní rozvody vody,kanalizace vč. zařizovacích předmětů</t>
  </si>
  <si>
    <t>kpl</t>
  </si>
  <si>
    <t>563710467</t>
  </si>
  <si>
    <t>731</t>
  </si>
  <si>
    <t xml:space="preserve">Ústřední vytápění </t>
  </si>
  <si>
    <t>12</t>
  </si>
  <si>
    <t>731001</t>
  </si>
  <si>
    <t>ÚT-izolace tepelné,rozvody potrubí,armatury,otopná tělesa</t>
  </si>
  <si>
    <t>1610920</t>
  </si>
  <si>
    <t>762</t>
  </si>
  <si>
    <t>Konstrukce tesařské</t>
  </si>
  <si>
    <t>13</t>
  </si>
  <si>
    <t>762001</t>
  </si>
  <si>
    <t xml:space="preserve">Úprava vstupních dveří do půdního prostoru </t>
  </si>
  <si>
    <t>ks</t>
  </si>
  <si>
    <t>273407542</t>
  </si>
  <si>
    <t>14</t>
  </si>
  <si>
    <t>762083121</t>
  </si>
  <si>
    <t>Impregnace řeziva proti dřevokaznému hmyzu, houbám a plísním máčením třída ohrožení 1 a 2</t>
  </si>
  <si>
    <t>m3</t>
  </si>
  <si>
    <t>874929220</t>
  </si>
  <si>
    <t>4,5*0,12*0,16+4,8*9*0,08*0,16</t>
  </si>
  <si>
    <t xml:space="preserve">"stávající viditelné části krovu"  1,8</t>
  </si>
  <si>
    <t>Součet</t>
  </si>
  <si>
    <t>762332922</t>
  </si>
  <si>
    <t>Doplnění části střešní vazby z hranolů průřezové plochy do 224 cm2 včetně materiálu</t>
  </si>
  <si>
    <t>m</t>
  </si>
  <si>
    <t>-1624186907</t>
  </si>
  <si>
    <t>4,5+4,8*9</t>
  </si>
  <si>
    <t>762341932</t>
  </si>
  <si>
    <t xml:space="preserve">Bednění a laťování střech  vyřezání jednotlivých otvorů bez rozebrání krytiny v bednění z prken tl. do 32 mm, otvoru plochy jednotlivě přes 1 do 4 m2</t>
  </si>
  <si>
    <t>325747275</t>
  </si>
  <si>
    <t>0,78*1,6*6</t>
  </si>
  <si>
    <t>17</t>
  </si>
  <si>
    <t>998762203</t>
  </si>
  <si>
    <t>Přesun hmot procentní pro kce tesařské v objektech v do 24 m</t>
  </si>
  <si>
    <t>139485740</t>
  </si>
  <si>
    <t>763</t>
  </si>
  <si>
    <t>Konstrukce suché výstavby</t>
  </si>
  <si>
    <t>18</t>
  </si>
  <si>
    <t>763111313</t>
  </si>
  <si>
    <t>SDK příčka tl 100 mm profil CW+UW 75 desky 1xA 12,5 bez TI EI 15 Rw</t>
  </si>
  <si>
    <t>2049147366</t>
  </si>
  <si>
    <t>(1,05+2,215)*3,0-0,8*1,97</t>
  </si>
  <si>
    <t>19</t>
  </si>
  <si>
    <t>763111717</t>
  </si>
  <si>
    <t>SDK příčka základní penetrační nátěr</t>
  </si>
  <si>
    <t>663794081</t>
  </si>
  <si>
    <t>8,219*2+75,989</t>
  </si>
  <si>
    <t>20</t>
  </si>
  <si>
    <t>763121455</t>
  </si>
  <si>
    <t>SDK stěna předsazená tl 150 mm profil CW+UW 100 desky 2xDF 12,5 TI 50 mm EI 45</t>
  </si>
  <si>
    <t>-409513407</t>
  </si>
  <si>
    <t>75,989</t>
  </si>
  <si>
    <t>763131432</t>
  </si>
  <si>
    <t>SDK podhled deska 1xDF 15 bez TI dvouvrstvá spodní kce profil CD+UD</t>
  </si>
  <si>
    <t>1383594334</t>
  </si>
  <si>
    <t>22</t>
  </si>
  <si>
    <t>763131714</t>
  </si>
  <si>
    <t>SDK podhled základní penetrační nátěr</t>
  </si>
  <si>
    <t>-917264873</t>
  </si>
  <si>
    <t>23</t>
  </si>
  <si>
    <t>998763403</t>
  </si>
  <si>
    <t>Přesun hmot procentní pro sádrokartonové konstrukce v objektech v do 24 m</t>
  </si>
  <si>
    <t>-1123256175</t>
  </si>
  <si>
    <t>765</t>
  </si>
  <si>
    <t>Krytina skládaná</t>
  </si>
  <si>
    <t>24</t>
  </si>
  <si>
    <t>765001</t>
  </si>
  <si>
    <t>Vyřezání otvorů ve střešní krytině pro nová střešní okna Velux</t>
  </si>
  <si>
    <t>577756952</t>
  </si>
  <si>
    <t>25</t>
  </si>
  <si>
    <t>765191011</t>
  </si>
  <si>
    <t>Montáž pojistné hydroizolační fólie kladené ve sklonu do 30° volně na krokve</t>
  </si>
  <si>
    <t>-1939842492</t>
  </si>
  <si>
    <t>26</t>
  </si>
  <si>
    <t>283292500</t>
  </si>
  <si>
    <t xml:space="preserve">fólie podstřešní difúzní  110 g/m2</t>
  </si>
  <si>
    <t>-1355681676</t>
  </si>
  <si>
    <t>101,452*1,1 'Přepočtené koeficientem množství</t>
  </si>
  <si>
    <t>27</t>
  </si>
  <si>
    <t>998765203</t>
  </si>
  <si>
    <t>Přesun hmot procentní pro krytiny skládané v objektech v do 24 m</t>
  </si>
  <si>
    <t>-1471358035</t>
  </si>
  <si>
    <t>766</t>
  </si>
  <si>
    <t>Konstrukce truhlářské</t>
  </si>
  <si>
    <t>28</t>
  </si>
  <si>
    <t>766001</t>
  </si>
  <si>
    <t xml:space="preserve">D+M dveře vnitřní dřevěné 800/1970mm s PO EW 30 DP3 vč. samozavírače do SDK vč. kování </t>
  </si>
  <si>
    <t>-1590283240</t>
  </si>
  <si>
    <t xml:space="preserve">"schema 1/L"   1</t>
  </si>
  <si>
    <t>29</t>
  </si>
  <si>
    <t>766002</t>
  </si>
  <si>
    <t xml:space="preserve">dtto,avšak 700/1970mm </t>
  </si>
  <si>
    <t>2024485635</t>
  </si>
  <si>
    <t xml:space="preserve">"schema 2/P"   1</t>
  </si>
  <si>
    <t>30</t>
  </si>
  <si>
    <t>766003</t>
  </si>
  <si>
    <t xml:space="preserve">D+M okno střešní kyvné  780/1600mm vč. lemování lakovaným hliníkem </t>
  </si>
  <si>
    <t>-777806317</t>
  </si>
  <si>
    <t xml:space="preserve">"schema č.3"   6</t>
  </si>
  <si>
    <t>31</t>
  </si>
  <si>
    <t>766004</t>
  </si>
  <si>
    <t xml:space="preserve">D+M schodišťové stupně dřevěné z hranolků hoblované vč. lakování </t>
  </si>
  <si>
    <t>bm</t>
  </si>
  <si>
    <t>1746802757</t>
  </si>
  <si>
    <t>0,98*2</t>
  </si>
  <si>
    <t>998766203</t>
  </si>
  <si>
    <t>Přesun hmot procentní pro konstrukce truhlářské v objektech v do 24 m</t>
  </si>
  <si>
    <t>2074213469</t>
  </si>
  <si>
    <t>775</t>
  </si>
  <si>
    <t>Podlahy skládané</t>
  </si>
  <si>
    <t>33</t>
  </si>
  <si>
    <t>775541115</t>
  </si>
  <si>
    <t>Montáž podlah plovoucích z lamel dýhovaných a laminovaných lepených v drážce š dílce do 200 mm vč. dodávky a olištování</t>
  </si>
  <si>
    <t>-347627695</t>
  </si>
  <si>
    <t>(75,6+2,44)*1,05</t>
  </si>
  <si>
    <t>34</t>
  </si>
  <si>
    <t>775591191</t>
  </si>
  <si>
    <t>Montáž podložky vyrovnávací a tlumící pro plovoucí podlahy</t>
  </si>
  <si>
    <t>-1616370546</t>
  </si>
  <si>
    <t>35</t>
  </si>
  <si>
    <t>611553510</t>
  </si>
  <si>
    <t xml:space="preserve">podložka  pěnová 3 mm</t>
  </si>
  <si>
    <t>-1872471069</t>
  </si>
  <si>
    <t>79,38</t>
  </si>
  <si>
    <t>36</t>
  </si>
  <si>
    <t>998775203</t>
  </si>
  <si>
    <t>Přesun hmot procentní pro podlahy dřevěné v objektech v do 24 m</t>
  </si>
  <si>
    <t>-1593751206</t>
  </si>
  <si>
    <t>781</t>
  </si>
  <si>
    <t>Dokončovací práce - obklady</t>
  </si>
  <si>
    <t>37</t>
  </si>
  <si>
    <t>781414111</t>
  </si>
  <si>
    <t>Montáž obkladaček vnitřních pravoúhlých pórovinových do 22 ks/m2 lepených flexibilním lepidlem</t>
  </si>
  <si>
    <t>-175172674</t>
  </si>
  <si>
    <t>1,8*0,6</t>
  </si>
  <si>
    <t>38</t>
  </si>
  <si>
    <t>597610260</t>
  </si>
  <si>
    <t xml:space="preserve">obkládačky keramické  (barevné) 25 x 33 x 0,7 cm I. j.</t>
  </si>
  <si>
    <t>813781664</t>
  </si>
  <si>
    <t>1,08*1,1 'Přepočtené koeficientem množství</t>
  </si>
  <si>
    <t>39</t>
  </si>
  <si>
    <t>781495111</t>
  </si>
  <si>
    <t>Penetrace podkladu vnitřních obkladů</t>
  </si>
  <si>
    <t>835677087</t>
  </si>
  <si>
    <t>40</t>
  </si>
  <si>
    <t>998781203</t>
  </si>
  <si>
    <t>Přesun hmot procentní pro obklady keramické v objektech v do 24 m</t>
  </si>
  <si>
    <t>-2059630618</t>
  </si>
  <si>
    <t>784</t>
  </si>
  <si>
    <t>Dokončovací práce - malby a tapety</t>
  </si>
  <si>
    <t>41</t>
  </si>
  <si>
    <t>784181101</t>
  </si>
  <si>
    <t>Základní akrylátová jednonásobná penetrace podkladu v místnostech výšky do 3,80m</t>
  </si>
  <si>
    <t>1459196487</t>
  </si>
  <si>
    <t>75,989+8,219*2+30,998+98,28+0,7*1,97*2+0,8*1,97*2</t>
  </si>
  <si>
    <t>42</t>
  </si>
  <si>
    <t>784221101</t>
  </si>
  <si>
    <t xml:space="preserve">Dvojnásobné bílé malby  ze směsí za sucha dobře otěruvzdorných v místnostech do 3,80 m</t>
  </si>
  <si>
    <t>1055135139</t>
  </si>
  <si>
    <t>Práce a dodávky M</t>
  </si>
  <si>
    <t>21-M</t>
  </si>
  <si>
    <t>Elektromontáže</t>
  </si>
  <si>
    <t>43</t>
  </si>
  <si>
    <t>210001</t>
  </si>
  <si>
    <t>D+M rozvody elektro vč. svítidel</t>
  </si>
  <si>
    <t>64</t>
  </si>
  <si>
    <t>-970875584</t>
  </si>
  <si>
    <t>33-M</t>
  </si>
  <si>
    <t>Montáže dopr.zaříz.,sklad. zař. a váh</t>
  </si>
  <si>
    <t>44</t>
  </si>
  <si>
    <t>330001</t>
  </si>
  <si>
    <t xml:space="preserve">D+M pásový schodolez nosnost do  130 kg </t>
  </si>
  <si>
    <t>-1371224309</t>
  </si>
  <si>
    <t>HZS</t>
  </si>
  <si>
    <t>Hodinové zúčtovací sazby</t>
  </si>
  <si>
    <t>45</t>
  </si>
  <si>
    <t>HZS1301</t>
  </si>
  <si>
    <t>Hodinová zúčtovací sazba zedník-stavební výpomocné práce pro ZTI,ÚT a EI</t>
  </si>
  <si>
    <t>hod</t>
  </si>
  <si>
    <t>512</t>
  </si>
  <si>
    <t>1643476323</t>
  </si>
  <si>
    <t>VRN</t>
  </si>
  <si>
    <t>Vedlejší rozpočtové náklady</t>
  </si>
  <si>
    <t>VRN1</t>
  </si>
  <si>
    <t>Průzkumné, geodetické a projektové práce</t>
  </si>
  <si>
    <t>46</t>
  </si>
  <si>
    <t>013002000</t>
  </si>
  <si>
    <t xml:space="preserve">Projektové práce-dokumentace skutečného provedení </t>
  </si>
  <si>
    <t>soubor</t>
  </si>
  <si>
    <t>1024</t>
  </si>
  <si>
    <t>-1650789196</t>
  </si>
  <si>
    <t>VRN3</t>
  </si>
  <si>
    <t>Zařízení staveniště</t>
  </si>
  <si>
    <t>47</t>
  </si>
  <si>
    <t>032002000</t>
  </si>
  <si>
    <t>Vybavení staveniště-mobilní WC,sklad,kancelář</t>
  </si>
  <si>
    <t>644393121</t>
  </si>
  <si>
    <t>48</t>
  </si>
  <si>
    <t>033002000</t>
  </si>
  <si>
    <t>Připojení staveniště na inženýrské sítě-voda,elektro</t>
  </si>
  <si>
    <t>-829616357</t>
  </si>
  <si>
    <t>49</t>
  </si>
  <si>
    <t>039002000</t>
  </si>
  <si>
    <t>Zrušení zařízení staveniště</t>
  </si>
  <si>
    <t>-716435673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</si>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</sst>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20</v>
      </c>
    </row>
    <row r="7" ht="14.4" customHeight="1">
      <c r="B7" s="26"/>
      <c r="C7" s="27"/>
      <c r="D7" s="38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23</v>
      </c>
      <c r="AL7" s="27"/>
      <c r="AM7" s="27"/>
      <c r="AN7" s="33" t="s">
        <v>22</v>
      </c>
      <c r="AO7" s="27"/>
      <c r="AP7" s="27"/>
      <c r="AQ7" s="29"/>
      <c r="BE7" s="37"/>
      <c r="BS7" s="22" t="s">
        <v>24</v>
      </c>
    </row>
    <row r="8" ht="14.4" customHeight="1">
      <c r="B8" s="26"/>
      <c r="C8" s="27"/>
      <c r="D8" s="38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27</v>
      </c>
      <c r="AL8" s="27"/>
      <c r="AM8" s="27"/>
      <c r="AN8" s="39" t="s">
        <v>28</v>
      </c>
      <c r="AO8" s="27"/>
      <c r="AP8" s="27"/>
      <c r="AQ8" s="29"/>
      <c r="BE8" s="37"/>
      <c r="BS8" s="22" t="s">
        <v>29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30</v>
      </c>
    </row>
    <row r="10" ht="14.4" customHeight="1">
      <c r="B10" s="26"/>
      <c r="C10" s="27"/>
      <c r="D10" s="38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32</v>
      </c>
      <c r="AL10" s="27"/>
      <c r="AM10" s="27"/>
      <c r="AN10" s="33" t="s">
        <v>22</v>
      </c>
      <c r="AO10" s="27"/>
      <c r="AP10" s="27"/>
      <c r="AQ10" s="29"/>
      <c r="BE10" s="37"/>
      <c r="BS10" s="22" t="s">
        <v>20</v>
      </c>
    </row>
    <row r="11" ht="18.48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34</v>
      </c>
      <c r="AL11" s="27"/>
      <c r="AM11" s="27"/>
      <c r="AN11" s="33" t="s">
        <v>22</v>
      </c>
      <c r="AO11" s="27"/>
      <c r="AP11" s="27"/>
      <c r="AQ11" s="29"/>
      <c r="BE11" s="37"/>
      <c r="BS11" s="22" t="s">
        <v>20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20</v>
      </c>
    </row>
    <row r="13" ht="14.4" customHeight="1">
      <c r="B13" s="26"/>
      <c r="C13" s="27"/>
      <c r="D13" s="38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32</v>
      </c>
      <c r="AL13" s="27"/>
      <c r="AM13" s="27"/>
      <c r="AN13" s="40" t="s">
        <v>36</v>
      </c>
      <c r="AO13" s="27"/>
      <c r="AP13" s="27"/>
      <c r="AQ13" s="29"/>
      <c r="BE13" s="37"/>
      <c r="BS13" s="22" t="s">
        <v>20</v>
      </c>
    </row>
    <row r="14">
      <c r="B14" s="26"/>
      <c r="C14" s="27"/>
      <c r="D14" s="27"/>
      <c r="E14" s="40" t="s">
        <v>36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34</v>
      </c>
      <c r="AL14" s="27"/>
      <c r="AM14" s="27"/>
      <c r="AN14" s="40" t="s">
        <v>36</v>
      </c>
      <c r="AO14" s="27"/>
      <c r="AP14" s="27"/>
      <c r="AQ14" s="29"/>
      <c r="BE14" s="37"/>
      <c r="BS14" s="22" t="s">
        <v>20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32</v>
      </c>
      <c r="AL16" s="27"/>
      <c r="AM16" s="27"/>
      <c r="AN16" s="33" t="s">
        <v>22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34</v>
      </c>
      <c r="AL17" s="27"/>
      <c r="AM17" s="27"/>
      <c r="AN17" s="33" t="s">
        <v>22</v>
      </c>
      <c r="AO17" s="27"/>
      <c r="AP17" s="27"/>
      <c r="AQ17" s="29"/>
      <c r="BE17" s="37"/>
      <c r="BS17" s="22" t="s">
        <v>39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22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42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43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44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45</v>
      </c>
      <c r="E26" s="52"/>
      <c r="F26" s="53" t="s">
        <v>46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47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48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49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50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51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52</v>
      </c>
      <c r="U32" s="59"/>
      <c r="V32" s="59"/>
      <c r="W32" s="59"/>
      <c r="X32" s="61" t="s">
        <v>53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54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JAROMER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ZŠ B.Němcové-polytechnická učebna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25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Jaroměř,Husova č.p.287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27</v>
      </c>
      <c r="AJ44" s="72"/>
      <c r="AK44" s="72"/>
      <c r="AL44" s="72"/>
      <c r="AM44" s="83" t="str">
        <f>IF(AN8= "","",AN8)</f>
        <v>24. 1. 2017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31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ZŠ B.Němcové Jaroměř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37</v>
      </c>
      <c r="AJ46" s="72"/>
      <c r="AK46" s="72"/>
      <c r="AL46" s="72"/>
      <c r="AM46" s="75" t="str">
        <f>IF(E17="","",E17)</f>
        <v>Obchodní projekt Hradec Králové v.o.s.</v>
      </c>
      <c r="AN46" s="75"/>
      <c r="AO46" s="75"/>
      <c r="AP46" s="75"/>
      <c r="AQ46" s="72"/>
      <c r="AR46" s="70"/>
      <c r="AS46" s="84" t="s">
        <v>55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35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56</v>
      </c>
      <c r="D49" s="95"/>
      <c r="E49" s="95"/>
      <c r="F49" s="95"/>
      <c r="G49" s="95"/>
      <c r="H49" s="96"/>
      <c r="I49" s="97" t="s">
        <v>57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58</v>
      </c>
      <c r="AH49" s="95"/>
      <c r="AI49" s="95"/>
      <c r="AJ49" s="95"/>
      <c r="AK49" s="95"/>
      <c r="AL49" s="95"/>
      <c r="AM49" s="95"/>
      <c r="AN49" s="97" t="s">
        <v>59</v>
      </c>
      <c r="AO49" s="95"/>
      <c r="AP49" s="95"/>
      <c r="AQ49" s="99" t="s">
        <v>60</v>
      </c>
      <c r="AR49" s="70"/>
      <c r="AS49" s="100" t="s">
        <v>61</v>
      </c>
      <c r="AT49" s="101" t="s">
        <v>62</v>
      </c>
      <c r="AU49" s="101" t="s">
        <v>63</v>
      </c>
      <c r="AV49" s="101" t="s">
        <v>64</v>
      </c>
      <c r="AW49" s="101" t="s">
        <v>65</v>
      </c>
      <c r="AX49" s="101" t="s">
        <v>66</v>
      </c>
      <c r="AY49" s="101" t="s">
        <v>67</v>
      </c>
      <c r="AZ49" s="101" t="s">
        <v>68</v>
      </c>
      <c r="BA49" s="101" t="s">
        <v>69</v>
      </c>
      <c r="BB49" s="101" t="s">
        <v>70</v>
      </c>
      <c r="BC49" s="101" t="s">
        <v>71</v>
      </c>
      <c r="BD49" s="102" t="s">
        <v>72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73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22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74</v>
      </c>
      <c r="BT51" s="115" t="s">
        <v>75</v>
      </c>
      <c r="BU51" s="116" t="s">
        <v>76</v>
      </c>
      <c r="BV51" s="115" t="s">
        <v>77</v>
      </c>
      <c r="BW51" s="115" t="s">
        <v>7</v>
      </c>
      <c r="BX51" s="115" t="s">
        <v>78</v>
      </c>
      <c r="CL51" s="115" t="s">
        <v>22</v>
      </c>
    </row>
    <row r="52" s="5" customFormat="1" ht="31.5" customHeight="1">
      <c r="A52" s="117" t="s">
        <v>79</v>
      </c>
      <c r="B52" s="118"/>
      <c r="C52" s="119"/>
      <c r="D52" s="120" t="s">
        <v>80</v>
      </c>
      <c r="E52" s="120"/>
      <c r="F52" s="120"/>
      <c r="G52" s="120"/>
      <c r="H52" s="120"/>
      <c r="I52" s="121"/>
      <c r="J52" s="120" t="s">
        <v>81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'JAROMER 1 - SO-01-Vlastní...'!J27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82</v>
      </c>
      <c r="AR52" s="124"/>
      <c r="AS52" s="125">
        <v>0</v>
      </c>
      <c r="AT52" s="126">
        <f>ROUND(SUM(AV52:AW52),2)</f>
        <v>0</v>
      </c>
      <c r="AU52" s="127">
        <f>'JAROMER 1 - SO-01-Vlastní...'!P97</f>
        <v>0</v>
      </c>
      <c r="AV52" s="126">
        <f>'JAROMER 1 - SO-01-Vlastní...'!J30</f>
        <v>0</v>
      </c>
      <c r="AW52" s="126">
        <f>'JAROMER 1 - SO-01-Vlastní...'!J31</f>
        <v>0</v>
      </c>
      <c r="AX52" s="126">
        <f>'JAROMER 1 - SO-01-Vlastní...'!J32</f>
        <v>0</v>
      </c>
      <c r="AY52" s="126">
        <f>'JAROMER 1 - SO-01-Vlastní...'!J33</f>
        <v>0</v>
      </c>
      <c r="AZ52" s="126">
        <f>'JAROMER 1 - SO-01-Vlastní...'!F30</f>
        <v>0</v>
      </c>
      <c r="BA52" s="126">
        <f>'JAROMER 1 - SO-01-Vlastní...'!F31</f>
        <v>0</v>
      </c>
      <c r="BB52" s="126">
        <f>'JAROMER 1 - SO-01-Vlastní...'!F32</f>
        <v>0</v>
      </c>
      <c r="BC52" s="126">
        <f>'JAROMER 1 - SO-01-Vlastní...'!F33</f>
        <v>0</v>
      </c>
      <c r="BD52" s="128">
        <f>'JAROMER 1 - SO-01-Vlastní...'!F34</f>
        <v>0</v>
      </c>
      <c r="BT52" s="129" t="s">
        <v>24</v>
      </c>
      <c r="BV52" s="129" t="s">
        <v>77</v>
      </c>
      <c r="BW52" s="129" t="s">
        <v>83</v>
      </c>
      <c r="BX52" s="129" t="s">
        <v>7</v>
      </c>
      <c r="CL52" s="129" t="s">
        <v>22</v>
      </c>
      <c r="CM52" s="129" t="s">
        <v>84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tYsZpgRZv+rt3L7JeNBtPoCCnQzRbLjcaLCSmBpbJOwxmCvidCyHNy0W4vWc+yPQg4JwOS14JwX9m58oJWQOHQ==" hashValue="NdVwKVEB8IDvY6D1L7YBKk9Bda4xP4AqhZb1c72wUVhih/mlU1a/2+qf1bxYtFCo3HyR55A8UavIGTi1s/jQ2A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JAROMER 1 - SO-01-Vlastní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1"/>
      <c r="C1" s="131"/>
      <c r="D1" s="132" t="s">
        <v>1</v>
      </c>
      <c r="E1" s="131"/>
      <c r="F1" s="133" t="s">
        <v>85</v>
      </c>
      <c r="G1" s="133" t="s">
        <v>86</v>
      </c>
      <c r="H1" s="133"/>
      <c r="I1" s="134"/>
      <c r="J1" s="133" t="s">
        <v>87</v>
      </c>
      <c r="K1" s="132" t="s">
        <v>88</v>
      </c>
      <c r="L1" s="133" t="s">
        <v>89</v>
      </c>
      <c r="M1" s="133"/>
      <c r="N1" s="133"/>
      <c r="O1" s="133"/>
      <c r="P1" s="133"/>
      <c r="Q1" s="133"/>
      <c r="R1" s="133"/>
      <c r="S1" s="133"/>
      <c r="T1" s="133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135"/>
      <c r="J3" s="24"/>
      <c r="K3" s="25"/>
      <c r="AT3" s="22" t="s">
        <v>84</v>
      </c>
    </row>
    <row r="4" ht="36.96" customHeight="1">
      <c r="B4" s="26"/>
      <c r="C4" s="27"/>
      <c r="D4" s="28" t="s">
        <v>90</v>
      </c>
      <c r="E4" s="27"/>
      <c r="F4" s="27"/>
      <c r="G4" s="27"/>
      <c r="H4" s="27"/>
      <c r="I4" s="136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6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36"/>
      <c r="J6" s="27"/>
      <c r="K6" s="29"/>
    </row>
    <row r="7" ht="16.5" customHeight="1">
      <c r="B7" s="26"/>
      <c r="C7" s="27"/>
      <c r="D7" s="27"/>
      <c r="E7" s="137" t="str">
        <f>'Rekapitulace stavby'!K6</f>
        <v>ZŠ B.Němcové-polytechnická učebna</v>
      </c>
      <c r="F7" s="38"/>
      <c r="G7" s="38"/>
      <c r="H7" s="38"/>
      <c r="I7" s="136"/>
      <c r="J7" s="27"/>
      <c r="K7" s="29"/>
    </row>
    <row r="8" s="1" customFormat="1">
      <c r="B8" s="44"/>
      <c r="C8" s="45"/>
      <c r="D8" s="38" t="s">
        <v>91</v>
      </c>
      <c r="E8" s="45"/>
      <c r="F8" s="45"/>
      <c r="G8" s="45"/>
      <c r="H8" s="45"/>
      <c r="I8" s="138"/>
      <c r="J8" s="45"/>
      <c r="K8" s="49"/>
    </row>
    <row r="9" s="1" customFormat="1" ht="36.96" customHeight="1">
      <c r="B9" s="44"/>
      <c r="C9" s="45"/>
      <c r="D9" s="45"/>
      <c r="E9" s="139" t="s">
        <v>92</v>
      </c>
      <c r="F9" s="45"/>
      <c r="G9" s="45"/>
      <c r="H9" s="45"/>
      <c r="I9" s="13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38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0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0" t="s">
        <v>27</v>
      </c>
      <c r="J12" s="141" t="str">
        <f>'Rekapitulace stavby'!AN8</f>
        <v>24. 1. 2017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38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0" t="s">
        <v>32</v>
      </c>
      <c r="J14" s="33" t="s">
        <v>22</v>
      </c>
      <c r="K14" s="49"/>
    </row>
    <row r="15" s="1" customFormat="1" ht="18" customHeight="1">
      <c r="B15" s="44"/>
      <c r="C15" s="45"/>
      <c r="D15" s="45"/>
      <c r="E15" s="33" t="s">
        <v>33</v>
      </c>
      <c r="F15" s="45"/>
      <c r="G15" s="45"/>
      <c r="H15" s="45"/>
      <c r="I15" s="140" t="s">
        <v>34</v>
      </c>
      <c r="J15" s="33" t="s">
        <v>22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38"/>
      <c r="J16" s="45"/>
      <c r="K16" s="49"/>
    </row>
    <row r="17" s="1" customFormat="1" ht="14.4" customHeight="1">
      <c r="B17" s="44"/>
      <c r="C17" s="45"/>
      <c r="D17" s="38" t="s">
        <v>35</v>
      </c>
      <c r="E17" s="45"/>
      <c r="F17" s="45"/>
      <c r="G17" s="45"/>
      <c r="H17" s="45"/>
      <c r="I17" s="140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0" t="s">
        <v>34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38"/>
      <c r="J19" s="45"/>
      <c r="K19" s="49"/>
    </row>
    <row r="20" s="1" customFormat="1" ht="14.4" customHeight="1">
      <c r="B20" s="44"/>
      <c r="C20" s="45"/>
      <c r="D20" s="38" t="s">
        <v>37</v>
      </c>
      <c r="E20" s="45"/>
      <c r="F20" s="45"/>
      <c r="G20" s="45"/>
      <c r="H20" s="45"/>
      <c r="I20" s="140" t="s">
        <v>32</v>
      </c>
      <c r="J20" s="33" t="s">
        <v>22</v>
      </c>
      <c r="K20" s="49"/>
    </row>
    <row r="21" s="1" customFormat="1" ht="18" customHeight="1">
      <c r="B21" s="44"/>
      <c r="C21" s="45"/>
      <c r="D21" s="45"/>
      <c r="E21" s="33" t="s">
        <v>38</v>
      </c>
      <c r="F21" s="45"/>
      <c r="G21" s="45"/>
      <c r="H21" s="45"/>
      <c r="I21" s="140" t="s">
        <v>34</v>
      </c>
      <c r="J21" s="33" t="s">
        <v>22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38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38"/>
      <c r="J23" s="45"/>
      <c r="K23" s="49"/>
    </row>
    <row r="24" s="6" customFormat="1" ht="16.5" customHeight="1">
      <c r="B24" s="142"/>
      <c r="C24" s="143"/>
      <c r="D24" s="143"/>
      <c r="E24" s="42" t="s">
        <v>22</v>
      </c>
      <c r="F24" s="42"/>
      <c r="G24" s="42"/>
      <c r="H24" s="42"/>
      <c r="I24" s="144"/>
      <c r="J24" s="143"/>
      <c r="K24" s="14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38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6"/>
      <c r="J26" s="104"/>
      <c r="K26" s="147"/>
    </row>
    <row r="27" s="1" customFormat="1" ht="25.44" customHeight="1">
      <c r="B27" s="44"/>
      <c r="C27" s="45"/>
      <c r="D27" s="148" t="s">
        <v>41</v>
      </c>
      <c r="E27" s="45"/>
      <c r="F27" s="45"/>
      <c r="G27" s="45"/>
      <c r="H27" s="45"/>
      <c r="I27" s="138"/>
      <c r="J27" s="149">
        <f>ROUND(J97,2)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46"/>
      <c r="J28" s="104"/>
      <c r="K28" s="147"/>
    </row>
    <row r="29" s="1" customFormat="1" ht="14.4" customHeight="1">
      <c r="B29" s="44"/>
      <c r="C29" s="45"/>
      <c r="D29" s="45"/>
      <c r="E29" s="45"/>
      <c r="F29" s="50" t="s">
        <v>43</v>
      </c>
      <c r="G29" s="45"/>
      <c r="H29" s="45"/>
      <c r="I29" s="150" t="s">
        <v>42</v>
      </c>
      <c r="J29" s="50" t="s">
        <v>44</v>
      </c>
      <c r="K29" s="49"/>
    </row>
    <row r="30" s="1" customFormat="1" ht="14.4" customHeight="1">
      <c r="B30" s="44"/>
      <c r="C30" s="45"/>
      <c r="D30" s="53" t="s">
        <v>45</v>
      </c>
      <c r="E30" s="53" t="s">
        <v>46</v>
      </c>
      <c r="F30" s="151">
        <f>ROUND(SUM(BE97:BE193), 2)</f>
        <v>0</v>
      </c>
      <c r="G30" s="45"/>
      <c r="H30" s="45"/>
      <c r="I30" s="152">
        <v>0.20999999999999999</v>
      </c>
      <c r="J30" s="151">
        <f>ROUND(ROUND((SUM(BE97:BE193)), 2)*I30, 2)</f>
        <v>0</v>
      </c>
      <c r="K30" s="49"/>
    </row>
    <row r="31" s="1" customFormat="1" ht="14.4" customHeight="1">
      <c r="B31" s="44"/>
      <c r="C31" s="45"/>
      <c r="D31" s="45"/>
      <c r="E31" s="53" t="s">
        <v>47</v>
      </c>
      <c r="F31" s="151">
        <f>ROUND(SUM(BF97:BF193), 2)</f>
        <v>0</v>
      </c>
      <c r="G31" s="45"/>
      <c r="H31" s="45"/>
      <c r="I31" s="152">
        <v>0.14999999999999999</v>
      </c>
      <c r="J31" s="151">
        <f>ROUND(ROUND((SUM(BF97:BF193)),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48</v>
      </c>
      <c r="F32" s="151">
        <f>ROUND(SUM(BG97:BG193), 2)</f>
        <v>0</v>
      </c>
      <c r="G32" s="45"/>
      <c r="H32" s="45"/>
      <c r="I32" s="152">
        <v>0.20999999999999999</v>
      </c>
      <c r="J32" s="151">
        <v>0</v>
      </c>
      <c r="K32" s="49"/>
    </row>
    <row r="33" hidden="1" s="1" customFormat="1" ht="14.4" customHeight="1">
      <c r="B33" s="44"/>
      <c r="C33" s="45"/>
      <c r="D33" s="45"/>
      <c r="E33" s="53" t="s">
        <v>49</v>
      </c>
      <c r="F33" s="151">
        <f>ROUND(SUM(BH97:BH193), 2)</f>
        <v>0</v>
      </c>
      <c r="G33" s="45"/>
      <c r="H33" s="45"/>
      <c r="I33" s="152">
        <v>0.14999999999999999</v>
      </c>
      <c r="J33" s="151">
        <v>0</v>
      </c>
      <c r="K33" s="49"/>
    </row>
    <row r="34" hidden="1" s="1" customFormat="1" ht="14.4" customHeight="1">
      <c r="B34" s="44"/>
      <c r="C34" s="45"/>
      <c r="D34" s="45"/>
      <c r="E34" s="53" t="s">
        <v>50</v>
      </c>
      <c r="F34" s="151">
        <f>ROUND(SUM(BI97:BI193), 2)</f>
        <v>0</v>
      </c>
      <c r="G34" s="45"/>
      <c r="H34" s="45"/>
      <c r="I34" s="152">
        <v>0</v>
      </c>
      <c r="J34" s="15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38"/>
      <c r="J35" s="45"/>
      <c r="K35" s="49"/>
    </row>
    <row r="36" s="1" customFormat="1" ht="25.44" customHeight="1">
      <c r="B36" s="44"/>
      <c r="C36" s="153"/>
      <c r="D36" s="154" t="s">
        <v>51</v>
      </c>
      <c r="E36" s="96"/>
      <c r="F36" s="96"/>
      <c r="G36" s="155" t="s">
        <v>52</v>
      </c>
      <c r="H36" s="156" t="s">
        <v>53</v>
      </c>
      <c r="I36" s="157"/>
      <c r="J36" s="158">
        <f>SUM(J27:J34)</f>
        <v>0</v>
      </c>
      <c r="K36" s="15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0"/>
      <c r="J37" s="66"/>
      <c r="K37" s="67"/>
    </row>
    <row r="41" s="1" customFormat="1" ht="6.96" customHeight="1">
      <c r="B41" s="161"/>
      <c r="C41" s="162"/>
      <c r="D41" s="162"/>
      <c r="E41" s="162"/>
      <c r="F41" s="162"/>
      <c r="G41" s="162"/>
      <c r="H41" s="162"/>
      <c r="I41" s="163"/>
      <c r="J41" s="162"/>
      <c r="K41" s="164"/>
    </row>
    <row r="42" s="1" customFormat="1" ht="36.96" customHeight="1">
      <c r="B42" s="44"/>
      <c r="C42" s="28" t="s">
        <v>93</v>
      </c>
      <c r="D42" s="45"/>
      <c r="E42" s="45"/>
      <c r="F42" s="45"/>
      <c r="G42" s="45"/>
      <c r="H42" s="45"/>
      <c r="I42" s="13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38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38"/>
      <c r="J44" s="45"/>
      <c r="K44" s="49"/>
    </row>
    <row r="45" s="1" customFormat="1" ht="16.5" customHeight="1">
      <c r="B45" s="44"/>
      <c r="C45" s="45"/>
      <c r="D45" s="45"/>
      <c r="E45" s="137" t="str">
        <f>E7</f>
        <v>ZŠ B.Němcové-polytechnická učebna</v>
      </c>
      <c r="F45" s="38"/>
      <c r="G45" s="38"/>
      <c r="H45" s="38"/>
      <c r="I45" s="138"/>
      <c r="J45" s="45"/>
      <c r="K45" s="49"/>
    </row>
    <row r="46" s="1" customFormat="1" ht="14.4" customHeight="1">
      <c r="B46" s="44"/>
      <c r="C46" s="38" t="s">
        <v>91</v>
      </c>
      <c r="D46" s="45"/>
      <c r="E46" s="45"/>
      <c r="F46" s="45"/>
      <c r="G46" s="45"/>
      <c r="H46" s="45"/>
      <c r="I46" s="138"/>
      <c r="J46" s="45"/>
      <c r="K46" s="49"/>
    </row>
    <row r="47" s="1" customFormat="1" ht="17.25" customHeight="1">
      <c r="B47" s="44"/>
      <c r="C47" s="45"/>
      <c r="D47" s="45"/>
      <c r="E47" s="139" t="str">
        <f>E9</f>
        <v>JAROMER 1 - SO-01-Vlastní objekt</v>
      </c>
      <c r="F47" s="45"/>
      <c r="G47" s="45"/>
      <c r="H47" s="45"/>
      <c r="I47" s="13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38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>Jaroměř,Husova č.p.287</v>
      </c>
      <c r="G49" s="45"/>
      <c r="H49" s="45"/>
      <c r="I49" s="140" t="s">
        <v>27</v>
      </c>
      <c r="J49" s="141" t="str">
        <f>IF(J12="","",J12)</f>
        <v>24. 1. 2017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38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>ZŠ B.Němcové Jaroměř</v>
      </c>
      <c r="G51" s="45"/>
      <c r="H51" s="45"/>
      <c r="I51" s="140" t="s">
        <v>37</v>
      </c>
      <c r="J51" s="42" t="str">
        <f>E21</f>
        <v>Obchodní projekt Hradec Králové v.o.s.</v>
      </c>
      <c r="K51" s="49"/>
    </row>
    <row r="52" s="1" customFormat="1" ht="14.4" customHeight="1">
      <c r="B52" s="44"/>
      <c r="C52" s="38" t="s">
        <v>35</v>
      </c>
      <c r="D52" s="45"/>
      <c r="E52" s="45"/>
      <c r="F52" s="33" t="str">
        <f>IF(E18="","",E18)</f>
        <v/>
      </c>
      <c r="G52" s="45"/>
      <c r="H52" s="45"/>
      <c r="I52" s="138"/>
      <c r="J52" s="165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38"/>
      <c r="J53" s="45"/>
      <c r="K53" s="49"/>
    </row>
    <row r="54" s="1" customFormat="1" ht="29.28" customHeight="1">
      <c r="B54" s="44"/>
      <c r="C54" s="166" t="s">
        <v>94</v>
      </c>
      <c r="D54" s="153"/>
      <c r="E54" s="153"/>
      <c r="F54" s="153"/>
      <c r="G54" s="153"/>
      <c r="H54" s="153"/>
      <c r="I54" s="167"/>
      <c r="J54" s="168" t="s">
        <v>95</v>
      </c>
      <c r="K54" s="169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38"/>
      <c r="J55" s="45"/>
      <c r="K55" s="49"/>
    </row>
    <row r="56" s="1" customFormat="1" ht="29.28" customHeight="1">
      <c r="B56" s="44"/>
      <c r="C56" s="170" t="s">
        <v>96</v>
      </c>
      <c r="D56" s="45"/>
      <c r="E56" s="45"/>
      <c r="F56" s="45"/>
      <c r="G56" s="45"/>
      <c r="H56" s="45"/>
      <c r="I56" s="138"/>
      <c r="J56" s="149">
        <f>J97</f>
        <v>0</v>
      </c>
      <c r="K56" s="49"/>
      <c r="AU56" s="22" t="s">
        <v>97</v>
      </c>
    </row>
    <row r="57" s="7" customFormat="1" ht="24.96" customHeight="1">
      <c r="B57" s="171"/>
      <c r="C57" s="172"/>
      <c r="D57" s="173" t="s">
        <v>98</v>
      </c>
      <c r="E57" s="174"/>
      <c r="F57" s="174"/>
      <c r="G57" s="174"/>
      <c r="H57" s="174"/>
      <c r="I57" s="175"/>
      <c r="J57" s="176">
        <f>J98</f>
        <v>0</v>
      </c>
      <c r="K57" s="177"/>
    </row>
    <row r="58" s="8" customFormat="1" ht="19.92" customHeight="1">
      <c r="B58" s="178"/>
      <c r="C58" s="179"/>
      <c r="D58" s="180" t="s">
        <v>99</v>
      </c>
      <c r="E58" s="181"/>
      <c r="F58" s="181"/>
      <c r="G58" s="181"/>
      <c r="H58" s="181"/>
      <c r="I58" s="182"/>
      <c r="J58" s="183">
        <f>J99</f>
        <v>0</v>
      </c>
      <c r="K58" s="184"/>
    </row>
    <row r="59" s="8" customFormat="1" ht="19.92" customHeight="1">
      <c r="B59" s="178"/>
      <c r="C59" s="179"/>
      <c r="D59" s="180" t="s">
        <v>100</v>
      </c>
      <c r="E59" s="181"/>
      <c r="F59" s="181"/>
      <c r="G59" s="181"/>
      <c r="H59" s="181"/>
      <c r="I59" s="182"/>
      <c r="J59" s="183">
        <f>J103</f>
        <v>0</v>
      </c>
      <c r="K59" s="184"/>
    </row>
    <row r="60" s="7" customFormat="1" ht="24.96" customHeight="1">
      <c r="B60" s="171"/>
      <c r="C60" s="172"/>
      <c r="D60" s="173" t="s">
        <v>101</v>
      </c>
      <c r="E60" s="174"/>
      <c r="F60" s="174"/>
      <c r="G60" s="174"/>
      <c r="H60" s="174"/>
      <c r="I60" s="175"/>
      <c r="J60" s="176">
        <f>J105</f>
        <v>0</v>
      </c>
      <c r="K60" s="177"/>
    </row>
    <row r="61" s="8" customFormat="1" ht="19.92" customHeight="1">
      <c r="B61" s="178"/>
      <c r="C61" s="179"/>
      <c r="D61" s="180" t="s">
        <v>102</v>
      </c>
      <c r="E61" s="181"/>
      <c r="F61" s="181"/>
      <c r="G61" s="181"/>
      <c r="H61" s="181"/>
      <c r="I61" s="182"/>
      <c r="J61" s="183">
        <f>J106</f>
        <v>0</v>
      </c>
      <c r="K61" s="184"/>
    </row>
    <row r="62" s="8" customFormat="1" ht="19.92" customHeight="1">
      <c r="B62" s="178"/>
      <c r="C62" s="179"/>
      <c r="D62" s="180" t="s">
        <v>103</v>
      </c>
      <c r="E62" s="181"/>
      <c r="F62" s="181"/>
      <c r="G62" s="181"/>
      <c r="H62" s="181"/>
      <c r="I62" s="182"/>
      <c r="J62" s="183">
        <f>J119</f>
        <v>0</v>
      </c>
      <c r="K62" s="184"/>
    </row>
    <row r="63" s="8" customFormat="1" ht="19.92" customHeight="1">
      <c r="B63" s="178"/>
      <c r="C63" s="179"/>
      <c r="D63" s="180" t="s">
        <v>104</v>
      </c>
      <c r="E63" s="181"/>
      <c r="F63" s="181"/>
      <c r="G63" s="181"/>
      <c r="H63" s="181"/>
      <c r="I63" s="182"/>
      <c r="J63" s="183">
        <f>J121</f>
        <v>0</v>
      </c>
      <c r="K63" s="184"/>
    </row>
    <row r="64" s="8" customFormat="1" ht="19.92" customHeight="1">
      <c r="B64" s="178"/>
      <c r="C64" s="179"/>
      <c r="D64" s="180" t="s">
        <v>105</v>
      </c>
      <c r="E64" s="181"/>
      <c r="F64" s="181"/>
      <c r="G64" s="181"/>
      <c r="H64" s="181"/>
      <c r="I64" s="182"/>
      <c r="J64" s="183">
        <f>J123</f>
        <v>0</v>
      </c>
      <c r="K64" s="184"/>
    </row>
    <row r="65" s="8" customFormat="1" ht="19.92" customHeight="1">
      <c r="B65" s="178"/>
      <c r="C65" s="179"/>
      <c r="D65" s="180" t="s">
        <v>106</v>
      </c>
      <c r="E65" s="181"/>
      <c r="F65" s="181"/>
      <c r="G65" s="181"/>
      <c r="H65" s="181"/>
      <c r="I65" s="182"/>
      <c r="J65" s="183">
        <f>J134</f>
        <v>0</v>
      </c>
      <c r="K65" s="184"/>
    </row>
    <row r="66" s="8" customFormat="1" ht="19.92" customHeight="1">
      <c r="B66" s="178"/>
      <c r="C66" s="179"/>
      <c r="D66" s="180" t="s">
        <v>107</v>
      </c>
      <c r="E66" s="181"/>
      <c r="F66" s="181"/>
      <c r="G66" s="181"/>
      <c r="H66" s="181"/>
      <c r="I66" s="182"/>
      <c r="J66" s="183">
        <f>J144</f>
        <v>0</v>
      </c>
      <c r="K66" s="184"/>
    </row>
    <row r="67" s="8" customFormat="1" ht="19.92" customHeight="1">
      <c r="B67" s="178"/>
      <c r="C67" s="179"/>
      <c r="D67" s="180" t="s">
        <v>108</v>
      </c>
      <c r="E67" s="181"/>
      <c r="F67" s="181"/>
      <c r="G67" s="181"/>
      <c r="H67" s="181"/>
      <c r="I67" s="182"/>
      <c r="J67" s="183">
        <f>J151</f>
        <v>0</v>
      </c>
      <c r="K67" s="184"/>
    </row>
    <row r="68" s="8" customFormat="1" ht="19.92" customHeight="1">
      <c r="B68" s="178"/>
      <c r="C68" s="179"/>
      <c r="D68" s="180" t="s">
        <v>109</v>
      </c>
      <c r="E68" s="181"/>
      <c r="F68" s="181"/>
      <c r="G68" s="181"/>
      <c r="H68" s="181"/>
      <c r="I68" s="182"/>
      <c r="J68" s="183">
        <f>J161</f>
        <v>0</v>
      </c>
      <c r="K68" s="184"/>
    </row>
    <row r="69" s="8" customFormat="1" ht="19.92" customHeight="1">
      <c r="B69" s="178"/>
      <c r="C69" s="179"/>
      <c r="D69" s="180" t="s">
        <v>110</v>
      </c>
      <c r="E69" s="181"/>
      <c r="F69" s="181"/>
      <c r="G69" s="181"/>
      <c r="H69" s="181"/>
      <c r="I69" s="182"/>
      <c r="J69" s="183">
        <f>J168</f>
        <v>0</v>
      </c>
      <c r="K69" s="184"/>
    </row>
    <row r="70" s="8" customFormat="1" ht="19.92" customHeight="1">
      <c r="B70" s="178"/>
      <c r="C70" s="179"/>
      <c r="D70" s="180" t="s">
        <v>111</v>
      </c>
      <c r="E70" s="181"/>
      <c r="F70" s="181"/>
      <c r="G70" s="181"/>
      <c r="H70" s="181"/>
      <c r="I70" s="182"/>
      <c r="J70" s="183">
        <f>J175</f>
        <v>0</v>
      </c>
      <c r="K70" s="184"/>
    </row>
    <row r="71" s="7" customFormat="1" ht="24.96" customHeight="1">
      <c r="B71" s="171"/>
      <c r="C71" s="172"/>
      <c r="D71" s="173" t="s">
        <v>112</v>
      </c>
      <c r="E71" s="174"/>
      <c r="F71" s="174"/>
      <c r="G71" s="174"/>
      <c r="H71" s="174"/>
      <c r="I71" s="175"/>
      <c r="J71" s="176">
        <f>J179</f>
        <v>0</v>
      </c>
      <c r="K71" s="177"/>
    </row>
    <row r="72" s="8" customFormat="1" ht="19.92" customHeight="1">
      <c r="B72" s="178"/>
      <c r="C72" s="179"/>
      <c r="D72" s="180" t="s">
        <v>113</v>
      </c>
      <c r="E72" s="181"/>
      <c r="F72" s="181"/>
      <c r="G72" s="181"/>
      <c r="H72" s="181"/>
      <c r="I72" s="182"/>
      <c r="J72" s="183">
        <f>J180</f>
        <v>0</v>
      </c>
      <c r="K72" s="184"/>
    </row>
    <row r="73" s="8" customFormat="1" ht="19.92" customHeight="1">
      <c r="B73" s="178"/>
      <c r="C73" s="179"/>
      <c r="D73" s="180" t="s">
        <v>114</v>
      </c>
      <c r="E73" s="181"/>
      <c r="F73" s="181"/>
      <c r="G73" s="181"/>
      <c r="H73" s="181"/>
      <c r="I73" s="182"/>
      <c r="J73" s="183">
        <f>J182</f>
        <v>0</v>
      </c>
      <c r="K73" s="184"/>
    </row>
    <row r="74" s="7" customFormat="1" ht="24.96" customHeight="1">
      <c r="B74" s="171"/>
      <c r="C74" s="172"/>
      <c r="D74" s="173" t="s">
        <v>115</v>
      </c>
      <c r="E74" s="174"/>
      <c r="F74" s="174"/>
      <c r="G74" s="174"/>
      <c r="H74" s="174"/>
      <c r="I74" s="175"/>
      <c r="J74" s="176">
        <f>J185</f>
        <v>0</v>
      </c>
      <c r="K74" s="177"/>
    </row>
    <row r="75" s="7" customFormat="1" ht="24.96" customHeight="1">
      <c r="B75" s="171"/>
      <c r="C75" s="172"/>
      <c r="D75" s="173" t="s">
        <v>116</v>
      </c>
      <c r="E75" s="174"/>
      <c r="F75" s="174"/>
      <c r="G75" s="174"/>
      <c r="H75" s="174"/>
      <c r="I75" s="175"/>
      <c r="J75" s="176">
        <f>J187</f>
        <v>0</v>
      </c>
      <c r="K75" s="177"/>
    </row>
    <row r="76" s="8" customFormat="1" ht="19.92" customHeight="1">
      <c r="B76" s="178"/>
      <c r="C76" s="179"/>
      <c r="D76" s="180" t="s">
        <v>117</v>
      </c>
      <c r="E76" s="181"/>
      <c r="F76" s="181"/>
      <c r="G76" s="181"/>
      <c r="H76" s="181"/>
      <c r="I76" s="182"/>
      <c r="J76" s="183">
        <f>J188</f>
        <v>0</v>
      </c>
      <c r="K76" s="184"/>
    </row>
    <row r="77" s="8" customFormat="1" ht="19.92" customHeight="1">
      <c r="B77" s="178"/>
      <c r="C77" s="179"/>
      <c r="D77" s="180" t="s">
        <v>118</v>
      </c>
      <c r="E77" s="181"/>
      <c r="F77" s="181"/>
      <c r="G77" s="181"/>
      <c r="H77" s="181"/>
      <c r="I77" s="182"/>
      <c r="J77" s="183">
        <f>J190</f>
        <v>0</v>
      </c>
      <c r="K77" s="184"/>
    </row>
    <row r="78" s="1" customFormat="1" ht="21.84" customHeight="1">
      <c r="B78" s="44"/>
      <c r="C78" s="45"/>
      <c r="D78" s="45"/>
      <c r="E78" s="45"/>
      <c r="F78" s="45"/>
      <c r="G78" s="45"/>
      <c r="H78" s="45"/>
      <c r="I78" s="138"/>
      <c r="J78" s="45"/>
      <c r="K78" s="49"/>
    </row>
    <row r="79" s="1" customFormat="1" ht="6.96" customHeight="1">
      <c r="B79" s="65"/>
      <c r="C79" s="66"/>
      <c r="D79" s="66"/>
      <c r="E79" s="66"/>
      <c r="F79" s="66"/>
      <c r="G79" s="66"/>
      <c r="H79" s="66"/>
      <c r="I79" s="160"/>
      <c r="J79" s="66"/>
      <c r="K79" s="67"/>
    </row>
    <row r="83" s="1" customFormat="1" ht="6.96" customHeight="1">
      <c r="B83" s="68"/>
      <c r="C83" s="69"/>
      <c r="D83" s="69"/>
      <c r="E83" s="69"/>
      <c r="F83" s="69"/>
      <c r="G83" s="69"/>
      <c r="H83" s="69"/>
      <c r="I83" s="163"/>
      <c r="J83" s="69"/>
      <c r="K83" s="69"/>
      <c r="L83" s="70"/>
    </row>
    <row r="84" s="1" customFormat="1" ht="36.96" customHeight="1">
      <c r="B84" s="44"/>
      <c r="C84" s="71" t="s">
        <v>119</v>
      </c>
      <c r="D84" s="72"/>
      <c r="E84" s="72"/>
      <c r="F84" s="72"/>
      <c r="G84" s="72"/>
      <c r="H84" s="72"/>
      <c r="I84" s="185"/>
      <c r="J84" s="72"/>
      <c r="K84" s="72"/>
      <c r="L84" s="70"/>
    </row>
    <row r="85" s="1" customFormat="1" ht="6.96" customHeight="1">
      <c r="B85" s="44"/>
      <c r="C85" s="72"/>
      <c r="D85" s="72"/>
      <c r="E85" s="72"/>
      <c r="F85" s="72"/>
      <c r="G85" s="72"/>
      <c r="H85" s="72"/>
      <c r="I85" s="185"/>
      <c r="J85" s="72"/>
      <c r="K85" s="72"/>
      <c r="L85" s="70"/>
    </row>
    <row r="86" s="1" customFormat="1" ht="14.4" customHeight="1">
      <c r="B86" s="44"/>
      <c r="C86" s="74" t="s">
        <v>18</v>
      </c>
      <c r="D86" s="72"/>
      <c r="E86" s="72"/>
      <c r="F86" s="72"/>
      <c r="G86" s="72"/>
      <c r="H86" s="72"/>
      <c r="I86" s="185"/>
      <c r="J86" s="72"/>
      <c r="K86" s="72"/>
      <c r="L86" s="70"/>
    </row>
    <row r="87" s="1" customFormat="1" ht="16.5" customHeight="1">
      <c r="B87" s="44"/>
      <c r="C87" s="72"/>
      <c r="D87" s="72"/>
      <c r="E87" s="186" t="str">
        <f>E7</f>
        <v>ZŠ B.Němcové-polytechnická učebna</v>
      </c>
      <c r="F87" s="74"/>
      <c r="G87" s="74"/>
      <c r="H87" s="74"/>
      <c r="I87" s="185"/>
      <c r="J87" s="72"/>
      <c r="K87" s="72"/>
      <c r="L87" s="70"/>
    </row>
    <row r="88" s="1" customFormat="1" ht="14.4" customHeight="1">
      <c r="B88" s="44"/>
      <c r="C88" s="74" t="s">
        <v>91</v>
      </c>
      <c r="D88" s="72"/>
      <c r="E88" s="72"/>
      <c r="F88" s="72"/>
      <c r="G88" s="72"/>
      <c r="H88" s="72"/>
      <c r="I88" s="185"/>
      <c r="J88" s="72"/>
      <c r="K88" s="72"/>
      <c r="L88" s="70"/>
    </row>
    <row r="89" s="1" customFormat="1" ht="17.25" customHeight="1">
      <c r="B89" s="44"/>
      <c r="C89" s="72"/>
      <c r="D89" s="72"/>
      <c r="E89" s="80" t="str">
        <f>E9</f>
        <v>JAROMER 1 - SO-01-Vlastní objekt</v>
      </c>
      <c r="F89" s="72"/>
      <c r="G89" s="72"/>
      <c r="H89" s="72"/>
      <c r="I89" s="185"/>
      <c r="J89" s="72"/>
      <c r="K89" s="72"/>
      <c r="L89" s="70"/>
    </row>
    <row r="90" s="1" customFormat="1" ht="6.96" customHeight="1">
      <c r="B90" s="44"/>
      <c r="C90" s="72"/>
      <c r="D90" s="72"/>
      <c r="E90" s="72"/>
      <c r="F90" s="72"/>
      <c r="G90" s="72"/>
      <c r="H90" s="72"/>
      <c r="I90" s="185"/>
      <c r="J90" s="72"/>
      <c r="K90" s="72"/>
      <c r="L90" s="70"/>
    </row>
    <row r="91" s="1" customFormat="1" ht="18" customHeight="1">
      <c r="B91" s="44"/>
      <c r="C91" s="74" t="s">
        <v>25</v>
      </c>
      <c r="D91" s="72"/>
      <c r="E91" s="72"/>
      <c r="F91" s="187" t="str">
        <f>F12</f>
        <v>Jaroměř,Husova č.p.287</v>
      </c>
      <c r="G91" s="72"/>
      <c r="H91" s="72"/>
      <c r="I91" s="188" t="s">
        <v>27</v>
      </c>
      <c r="J91" s="83" t="str">
        <f>IF(J12="","",J12)</f>
        <v>24. 1. 2017</v>
      </c>
      <c r="K91" s="72"/>
      <c r="L91" s="70"/>
    </row>
    <row r="92" s="1" customFormat="1" ht="6.96" customHeight="1">
      <c r="B92" s="44"/>
      <c r="C92" s="72"/>
      <c r="D92" s="72"/>
      <c r="E92" s="72"/>
      <c r="F92" s="72"/>
      <c r="G92" s="72"/>
      <c r="H92" s="72"/>
      <c r="I92" s="185"/>
      <c r="J92" s="72"/>
      <c r="K92" s="72"/>
      <c r="L92" s="70"/>
    </row>
    <row r="93" s="1" customFormat="1">
      <c r="B93" s="44"/>
      <c r="C93" s="74" t="s">
        <v>31</v>
      </c>
      <c r="D93" s="72"/>
      <c r="E93" s="72"/>
      <c r="F93" s="187" t="str">
        <f>E15</f>
        <v>ZŠ B.Němcové Jaroměř</v>
      </c>
      <c r="G93" s="72"/>
      <c r="H93" s="72"/>
      <c r="I93" s="188" t="s">
        <v>37</v>
      </c>
      <c r="J93" s="187" t="str">
        <f>E21</f>
        <v>Obchodní projekt Hradec Králové v.o.s.</v>
      </c>
      <c r="K93" s="72"/>
      <c r="L93" s="70"/>
    </row>
    <row r="94" s="1" customFormat="1" ht="14.4" customHeight="1">
      <c r="B94" s="44"/>
      <c r="C94" s="74" t="s">
        <v>35</v>
      </c>
      <c r="D94" s="72"/>
      <c r="E94" s="72"/>
      <c r="F94" s="187" t="str">
        <f>IF(E18="","",E18)</f>
        <v/>
      </c>
      <c r="G94" s="72"/>
      <c r="H94" s="72"/>
      <c r="I94" s="185"/>
      <c r="J94" s="72"/>
      <c r="K94" s="72"/>
      <c r="L94" s="70"/>
    </row>
    <row r="95" s="1" customFormat="1" ht="10.32" customHeight="1">
      <c r="B95" s="44"/>
      <c r="C95" s="72"/>
      <c r="D95" s="72"/>
      <c r="E95" s="72"/>
      <c r="F95" s="72"/>
      <c r="G95" s="72"/>
      <c r="H95" s="72"/>
      <c r="I95" s="185"/>
      <c r="J95" s="72"/>
      <c r="K95" s="72"/>
      <c r="L95" s="70"/>
    </row>
    <row r="96" s="9" customFormat="1" ht="29.28" customHeight="1">
      <c r="B96" s="189"/>
      <c r="C96" s="190" t="s">
        <v>120</v>
      </c>
      <c r="D96" s="191" t="s">
        <v>60</v>
      </c>
      <c r="E96" s="191" t="s">
        <v>56</v>
      </c>
      <c r="F96" s="191" t="s">
        <v>121</v>
      </c>
      <c r="G96" s="191" t="s">
        <v>122</v>
      </c>
      <c r="H96" s="191" t="s">
        <v>123</v>
      </c>
      <c r="I96" s="192" t="s">
        <v>124</v>
      </c>
      <c r="J96" s="191" t="s">
        <v>95</v>
      </c>
      <c r="K96" s="193" t="s">
        <v>125</v>
      </c>
      <c r="L96" s="194"/>
      <c r="M96" s="100" t="s">
        <v>126</v>
      </c>
      <c r="N96" s="101" t="s">
        <v>45</v>
      </c>
      <c r="O96" s="101" t="s">
        <v>127</v>
      </c>
      <c r="P96" s="101" t="s">
        <v>128</v>
      </c>
      <c r="Q96" s="101" t="s">
        <v>129</v>
      </c>
      <c r="R96" s="101" t="s">
        <v>130</v>
      </c>
      <c r="S96" s="101" t="s">
        <v>131</v>
      </c>
      <c r="T96" s="102" t="s">
        <v>132</v>
      </c>
    </row>
    <row r="97" s="1" customFormat="1" ht="29.28" customHeight="1">
      <c r="B97" s="44"/>
      <c r="C97" s="106" t="s">
        <v>96</v>
      </c>
      <c r="D97" s="72"/>
      <c r="E97" s="72"/>
      <c r="F97" s="72"/>
      <c r="G97" s="72"/>
      <c r="H97" s="72"/>
      <c r="I97" s="185"/>
      <c r="J97" s="195">
        <f>BK97</f>
        <v>0</v>
      </c>
      <c r="K97" s="72"/>
      <c r="L97" s="70"/>
      <c r="M97" s="103"/>
      <c r="N97" s="104"/>
      <c r="O97" s="104"/>
      <c r="P97" s="196">
        <f>P98+P105+P179+P185+P187</f>
        <v>0</v>
      </c>
      <c r="Q97" s="104"/>
      <c r="R97" s="196">
        <f>R98+R105+R179+R185+R187</f>
        <v>6.3152813100000005</v>
      </c>
      <c r="S97" s="104"/>
      <c r="T97" s="197">
        <f>T98+T105+T179+T185+T187</f>
        <v>0.065894400000000006</v>
      </c>
      <c r="AT97" s="22" t="s">
        <v>74</v>
      </c>
      <c r="AU97" s="22" t="s">
        <v>97</v>
      </c>
      <c r="BK97" s="198">
        <f>BK98+BK105+BK179+BK185+BK187</f>
        <v>0</v>
      </c>
    </row>
    <row r="98" s="10" customFormat="1" ht="37.44" customHeight="1">
      <c r="B98" s="199"/>
      <c r="C98" s="200"/>
      <c r="D98" s="201" t="s">
        <v>74</v>
      </c>
      <c r="E98" s="202" t="s">
        <v>133</v>
      </c>
      <c r="F98" s="202" t="s">
        <v>134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P99+P103</f>
        <v>0</v>
      </c>
      <c r="Q98" s="207"/>
      <c r="R98" s="208">
        <f>R99+R103</f>
        <v>0.013266800000000001</v>
      </c>
      <c r="S98" s="207"/>
      <c r="T98" s="209">
        <f>T99+T103</f>
        <v>0</v>
      </c>
      <c r="AR98" s="210" t="s">
        <v>24</v>
      </c>
      <c r="AT98" s="211" t="s">
        <v>74</v>
      </c>
      <c r="AU98" s="211" t="s">
        <v>75</v>
      </c>
      <c r="AY98" s="210" t="s">
        <v>135</v>
      </c>
      <c r="BK98" s="212">
        <f>BK99+BK103</f>
        <v>0</v>
      </c>
    </row>
    <row r="99" s="10" customFormat="1" ht="19.92" customHeight="1">
      <c r="B99" s="199"/>
      <c r="C99" s="200"/>
      <c r="D99" s="201" t="s">
        <v>74</v>
      </c>
      <c r="E99" s="213" t="s">
        <v>136</v>
      </c>
      <c r="F99" s="213" t="s">
        <v>137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SUM(P100:P102)</f>
        <v>0</v>
      </c>
      <c r="Q99" s="207"/>
      <c r="R99" s="208">
        <f>SUM(R100:R102)</f>
        <v>0.013266800000000001</v>
      </c>
      <c r="S99" s="207"/>
      <c r="T99" s="209">
        <f>SUM(T100:T102)</f>
        <v>0</v>
      </c>
      <c r="AR99" s="210" t="s">
        <v>24</v>
      </c>
      <c r="AT99" s="211" t="s">
        <v>74</v>
      </c>
      <c r="AU99" s="211" t="s">
        <v>24</v>
      </c>
      <c r="AY99" s="210" t="s">
        <v>135</v>
      </c>
      <c r="BK99" s="212">
        <f>SUM(BK100:BK102)</f>
        <v>0</v>
      </c>
    </row>
    <row r="100" s="1" customFormat="1" ht="25.5" customHeight="1">
      <c r="B100" s="44"/>
      <c r="C100" s="215" t="s">
        <v>24</v>
      </c>
      <c r="D100" s="215" t="s">
        <v>138</v>
      </c>
      <c r="E100" s="216" t="s">
        <v>139</v>
      </c>
      <c r="F100" s="217" t="s">
        <v>140</v>
      </c>
      <c r="G100" s="218" t="s">
        <v>141</v>
      </c>
      <c r="H100" s="219">
        <v>78.040000000000006</v>
      </c>
      <c r="I100" s="220"/>
      <c r="J100" s="221">
        <f>ROUND(I100*H100,2)</f>
        <v>0</v>
      </c>
      <c r="K100" s="217" t="s">
        <v>142</v>
      </c>
      <c r="L100" s="70"/>
      <c r="M100" s="222" t="s">
        <v>22</v>
      </c>
      <c r="N100" s="223" t="s">
        <v>46</v>
      </c>
      <c r="O100" s="45"/>
      <c r="P100" s="224">
        <f>O100*H100</f>
        <v>0</v>
      </c>
      <c r="Q100" s="224">
        <v>0.00012999999999999999</v>
      </c>
      <c r="R100" s="224">
        <f>Q100*H100</f>
        <v>0.0101452</v>
      </c>
      <c r="S100" s="224">
        <v>0</v>
      </c>
      <c r="T100" s="225">
        <f>S100*H100</f>
        <v>0</v>
      </c>
      <c r="AR100" s="22" t="s">
        <v>143</v>
      </c>
      <c r="AT100" s="22" t="s">
        <v>138</v>
      </c>
      <c r="AU100" s="22" t="s">
        <v>84</v>
      </c>
      <c r="AY100" s="22" t="s">
        <v>135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22" t="s">
        <v>24</v>
      </c>
      <c r="BK100" s="226">
        <f>ROUND(I100*H100,2)</f>
        <v>0</v>
      </c>
      <c r="BL100" s="22" t="s">
        <v>143</v>
      </c>
      <c r="BM100" s="22" t="s">
        <v>144</v>
      </c>
    </row>
    <row r="101" s="1" customFormat="1" ht="16.5" customHeight="1">
      <c r="B101" s="44"/>
      <c r="C101" s="215" t="s">
        <v>84</v>
      </c>
      <c r="D101" s="215" t="s">
        <v>138</v>
      </c>
      <c r="E101" s="216" t="s">
        <v>145</v>
      </c>
      <c r="F101" s="217" t="s">
        <v>146</v>
      </c>
      <c r="G101" s="218" t="s">
        <v>141</v>
      </c>
      <c r="H101" s="219">
        <v>78.040000000000006</v>
      </c>
      <c r="I101" s="220"/>
      <c r="J101" s="221">
        <f>ROUND(I101*H101,2)</f>
        <v>0</v>
      </c>
      <c r="K101" s="217" t="s">
        <v>142</v>
      </c>
      <c r="L101" s="70"/>
      <c r="M101" s="222" t="s">
        <v>22</v>
      </c>
      <c r="N101" s="223" t="s">
        <v>46</v>
      </c>
      <c r="O101" s="45"/>
      <c r="P101" s="224">
        <f>O101*H101</f>
        <v>0</v>
      </c>
      <c r="Q101" s="224">
        <v>4.0000000000000003E-05</v>
      </c>
      <c r="R101" s="224">
        <f>Q101*H101</f>
        <v>0.0031216000000000004</v>
      </c>
      <c r="S101" s="224">
        <v>0</v>
      </c>
      <c r="T101" s="225">
        <f>S101*H101</f>
        <v>0</v>
      </c>
      <c r="AR101" s="22" t="s">
        <v>143</v>
      </c>
      <c r="AT101" s="22" t="s">
        <v>138</v>
      </c>
      <c r="AU101" s="22" t="s">
        <v>84</v>
      </c>
      <c r="AY101" s="22" t="s">
        <v>135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22" t="s">
        <v>24</v>
      </c>
      <c r="BK101" s="226">
        <f>ROUND(I101*H101,2)</f>
        <v>0</v>
      </c>
      <c r="BL101" s="22" t="s">
        <v>143</v>
      </c>
      <c r="BM101" s="22" t="s">
        <v>147</v>
      </c>
    </row>
    <row r="102" s="11" customFormat="1">
      <c r="B102" s="227"/>
      <c r="C102" s="228"/>
      <c r="D102" s="229" t="s">
        <v>148</v>
      </c>
      <c r="E102" s="230" t="s">
        <v>22</v>
      </c>
      <c r="F102" s="231" t="s">
        <v>149</v>
      </c>
      <c r="G102" s="228"/>
      <c r="H102" s="232">
        <v>78.040000000000006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148</v>
      </c>
      <c r="AU102" s="238" t="s">
        <v>84</v>
      </c>
      <c r="AV102" s="11" t="s">
        <v>84</v>
      </c>
      <c r="AW102" s="11" t="s">
        <v>39</v>
      </c>
      <c r="AX102" s="11" t="s">
        <v>24</v>
      </c>
      <c r="AY102" s="238" t="s">
        <v>135</v>
      </c>
    </row>
    <row r="103" s="10" customFormat="1" ht="29.88" customHeight="1">
      <c r="B103" s="199"/>
      <c r="C103" s="200"/>
      <c r="D103" s="201" t="s">
        <v>74</v>
      </c>
      <c r="E103" s="213" t="s">
        <v>150</v>
      </c>
      <c r="F103" s="213" t="s">
        <v>151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P104</f>
        <v>0</v>
      </c>
      <c r="Q103" s="207"/>
      <c r="R103" s="208">
        <f>R104</f>
        <v>0</v>
      </c>
      <c r="S103" s="207"/>
      <c r="T103" s="209">
        <f>T104</f>
        <v>0</v>
      </c>
      <c r="AR103" s="210" t="s">
        <v>24</v>
      </c>
      <c r="AT103" s="211" t="s">
        <v>74</v>
      </c>
      <c r="AU103" s="211" t="s">
        <v>24</v>
      </c>
      <c r="AY103" s="210" t="s">
        <v>135</v>
      </c>
      <c r="BK103" s="212">
        <f>BK104</f>
        <v>0</v>
      </c>
    </row>
    <row r="104" s="1" customFormat="1" ht="16.5" customHeight="1">
      <c r="B104" s="44"/>
      <c r="C104" s="215" t="s">
        <v>152</v>
      </c>
      <c r="D104" s="215" t="s">
        <v>138</v>
      </c>
      <c r="E104" s="216" t="s">
        <v>153</v>
      </c>
      <c r="F104" s="217" t="s">
        <v>154</v>
      </c>
      <c r="G104" s="218" t="s">
        <v>155</v>
      </c>
      <c r="H104" s="219">
        <v>0.012999999999999999</v>
      </c>
      <c r="I104" s="220"/>
      <c r="J104" s="221">
        <f>ROUND(I104*H104,2)</f>
        <v>0</v>
      </c>
      <c r="K104" s="217" t="s">
        <v>142</v>
      </c>
      <c r="L104" s="70"/>
      <c r="M104" s="222" t="s">
        <v>22</v>
      </c>
      <c r="N104" s="223" t="s">
        <v>46</v>
      </c>
      <c r="O104" s="45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AR104" s="22" t="s">
        <v>143</v>
      </c>
      <c r="AT104" s="22" t="s">
        <v>138</v>
      </c>
      <c r="AU104" s="22" t="s">
        <v>84</v>
      </c>
      <c r="AY104" s="22" t="s">
        <v>135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22" t="s">
        <v>24</v>
      </c>
      <c r="BK104" s="226">
        <f>ROUND(I104*H104,2)</f>
        <v>0</v>
      </c>
      <c r="BL104" s="22" t="s">
        <v>143</v>
      </c>
      <c r="BM104" s="22" t="s">
        <v>156</v>
      </c>
    </row>
    <row r="105" s="10" customFormat="1" ht="37.44" customHeight="1">
      <c r="B105" s="199"/>
      <c r="C105" s="200"/>
      <c r="D105" s="201" t="s">
        <v>74</v>
      </c>
      <c r="E105" s="202" t="s">
        <v>157</v>
      </c>
      <c r="F105" s="202" t="s">
        <v>158</v>
      </c>
      <c r="G105" s="200"/>
      <c r="H105" s="200"/>
      <c r="I105" s="203"/>
      <c r="J105" s="204">
        <f>BK105</f>
        <v>0</v>
      </c>
      <c r="K105" s="200"/>
      <c r="L105" s="205"/>
      <c r="M105" s="206"/>
      <c r="N105" s="207"/>
      <c r="O105" s="207"/>
      <c r="P105" s="208">
        <f>P106+P119+P121+P123+P134+P144+P151+P161+P168+P175</f>
        <v>0</v>
      </c>
      <c r="Q105" s="207"/>
      <c r="R105" s="208">
        <f>R106+R119+R121+R123+R134+R144+R151+R161+R168+R175</f>
        <v>6.3020145100000002</v>
      </c>
      <c r="S105" s="207"/>
      <c r="T105" s="209">
        <f>T106+T119+T121+T123+T134+T144+T151+T161+T168+T175</f>
        <v>0.065894400000000006</v>
      </c>
      <c r="AR105" s="210" t="s">
        <v>84</v>
      </c>
      <c r="AT105" s="211" t="s">
        <v>74</v>
      </c>
      <c r="AU105" s="211" t="s">
        <v>75</v>
      </c>
      <c r="AY105" s="210" t="s">
        <v>135</v>
      </c>
      <c r="BK105" s="212">
        <f>BK106+BK119+BK121+BK123+BK134+BK144+BK151+BK161+BK168+BK175</f>
        <v>0</v>
      </c>
    </row>
    <row r="106" s="10" customFormat="1" ht="19.92" customHeight="1">
      <c r="B106" s="199"/>
      <c r="C106" s="200"/>
      <c r="D106" s="201" t="s">
        <v>74</v>
      </c>
      <c r="E106" s="213" t="s">
        <v>159</v>
      </c>
      <c r="F106" s="213" t="s">
        <v>160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SUM(P107:P118)</f>
        <v>0</v>
      </c>
      <c r="Q106" s="207"/>
      <c r="R106" s="208">
        <f>SUM(R107:R118)</f>
        <v>1.3806286999999999</v>
      </c>
      <c r="S106" s="207"/>
      <c r="T106" s="209">
        <f>SUM(T107:T118)</f>
        <v>0</v>
      </c>
      <c r="AR106" s="210" t="s">
        <v>84</v>
      </c>
      <c r="AT106" s="211" t="s">
        <v>74</v>
      </c>
      <c r="AU106" s="211" t="s">
        <v>24</v>
      </c>
      <c r="AY106" s="210" t="s">
        <v>135</v>
      </c>
      <c r="BK106" s="212">
        <f>SUM(BK107:BK118)</f>
        <v>0</v>
      </c>
    </row>
    <row r="107" s="1" customFormat="1" ht="16.5" customHeight="1">
      <c r="B107" s="44"/>
      <c r="C107" s="215" t="s">
        <v>143</v>
      </c>
      <c r="D107" s="215" t="s">
        <v>138</v>
      </c>
      <c r="E107" s="216" t="s">
        <v>161</v>
      </c>
      <c r="F107" s="217" t="s">
        <v>162</v>
      </c>
      <c r="G107" s="218" t="s">
        <v>141</v>
      </c>
      <c r="H107" s="219">
        <v>75.989000000000004</v>
      </c>
      <c r="I107" s="220"/>
      <c r="J107" s="221">
        <f>ROUND(I107*H107,2)</f>
        <v>0</v>
      </c>
      <c r="K107" s="217" t="s">
        <v>142</v>
      </c>
      <c r="L107" s="70"/>
      <c r="M107" s="222" t="s">
        <v>22</v>
      </c>
      <c r="N107" s="223" t="s">
        <v>46</v>
      </c>
      <c r="O107" s="45"/>
      <c r="P107" s="224">
        <f>O107*H107</f>
        <v>0</v>
      </c>
      <c r="Q107" s="224">
        <v>0.00029999999999999997</v>
      </c>
      <c r="R107" s="224">
        <f>Q107*H107</f>
        <v>0.0227967</v>
      </c>
      <c r="S107" s="224">
        <v>0</v>
      </c>
      <c r="T107" s="225">
        <f>S107*H107</f>
        <v>0</v>
      </c>
      <c r="AR107" s="22" t="s">
        <v>163</v>
      </c>
      <c r="AT107" s="22" t="s">
        <v>138</v>
      </c>
      <c r="AU107" s="22" t="s">
        <v>84</v>
      </c>
      <c r="AY107" s="22" t="s">
        <v>135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22" t="s">
        <v>24</v>
      </c>
      <c r="BK107" s="226">
        <f>ROUND(I107*H107,2)</f>
        <v>0</v>
      </c>
      <c r="BL107" s="22" t="s">
        <v>163</v>
      </c>
      <c r="BM107" s="22" t="s">
        <v>164</v>
      </c>
    </row>
    <row r="108" s="1" customFormat="1" ht="16.5" customHeight="1">
      <c r="B108" s="44"/>
      <c r="C108" s="239" t="s">
        <v>165</v>
      </c>
      <c r="D108" s="239" t="s">
        <v>166</v>
      </c>
      <c r="E108" s="240" t="s">
        <v>167</v>
      </c>
      <c r="F108" s="241" t="s">
        <v>168</v>
      </c>
      <c r="G108" s="242" t="s">
        <v>141</v>
      </c>
      <c r="H108" s="243">
        <v>77.509</v>
      </c>
      <c r="I108" s="244"/>
      <c r="J108" s="245">
        <f>ROUND(I108*H108,2)</f>
        <v>0</v>
      </c>
      <c r="K108" s="241" t="s">
        <v>142</v>
      </c>
      <c r="L108" s="246"/>
      <c r="M108" s="247" t="s">
        <v>22</v>
      </c>
      <c r="N108" s="248" t="s">
        <v>46</v>
      </c>
      <c r="O108" s="45"/>
      <c r="P108" s="224">
        <f>O108*H108</f>
        <v>0</v>
      </c>
      <c r="Q108" s="224">
        <v>0.0035000000000000001</v>
      </c>
      <c r="R108" s="224">
        <f>Q108*H108</f>
        <v>0.27128150000000001</v>
      </c>
      <c r="S108" s="224">
        <v>0</v>
      </c>
      <c r="T108" s="225">
        <f>S108*H108</f>
        <v>0</v>
      </c>
      <c r="AR108" s="22" t="s">
        <v>169</v>
      </c>
      <c r="AT108" s="22" t="s">
        <v>166</v>
      </c>
      <c r="AU108" s="22" t="s">
        <v>84</v>
      </c>
      <c r="AY108" s="22" t="s">
        <v>135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22" t="s">
        <v>24</v>
      </c>
      <c r="BK108" s="226">
        <f>ROUND(I108*H108,2)</f>
        <v>0</v>
      </c>
      <c r="BL108" s="22" t="s">
        <v>163</v>
      </c>
      <c r="BM108" s="22" t="s">
        <v>170</v>
      </c>
    </row>
    <row r="109" s="11" customFormat="1">
      <c r="B109" s="227"/>
      <c r="C109" s="228"/>
      <c r="D109" s="229" t="s">
        <v>148</v>
      </c>
      <c r="E109" s="230" t="s">
        <v>22</v>
      </c>
      <c r="F109" s="231" t="s">
        <v>171</v>
      </c>
      <c r="G109" s="228"/>
      <c r="H109" s="232">
        <v>77.509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148</v>
      </c>
      <c r="AU109" s="238" t="s">
        <v>84</v>
      </c>
      <c r="AV109" s="11" t="s">
        <v>84</v>
      </c>
      <c r="AW109" s="11" t="s">
        <v>39</v>
      </c>
      <c r="AX109" s="11" t="s">
        <v>24</v>
      </c>
      <c r="AY109" s="238" t="s">
        <v>135</v>
      </c>
    </row>
    <row r="110" s="1" customFormat="1" ht="25.5" customHeight="1">
      <c r="B110" s="44"/>
      <c r="C110" s="215" t="s">
        <v>172</v>
      </c>
      <c r="D110" s="215" t="s">
        <v>138</v>
      </c>
      <c r="E110" s="216" t="s">
        <v>173</v>
      </c>
      <c r="F110" s="217" t="s">
        <v>174</v>
      </c>
      <c r="G110" s="218" t="s">
        <v>141</v>
      </c>
      <c r="H110" s="219">
        <v>101.452</v>
      </c>
      <c r="I110" s="220"/>
      <c r="J110" s="221">
        <f>ROUND(I110*H110,2)</f>
        <v>0</v>
      </c>
      <c r="K110" s="217" t="s">
        <v>142</v>
      </c>
      <c r="L110" s="70"/>
      <c r="M110" s="222" t="s">
        <v>22</v>
      </c>
      <c r="N110" s="223" t="s">
        <v>46</v>
      </c>
      <c r="O110" s="45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AR110" s="22" t="s">
        <v>163</v>
      </c>
      <c r="AT110" s="22" t="s">
        <v>138</v>
      </c>
      <c r="AU110" s="22" t="s">
        <v>84</v>
      </c>
      <c r="AY110" s="22" t="s">
        <v>135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22" t="s">
        <v>24</v>
      </c>
      <c r="BK110" s="226">
        <f>ROUND(I110*H110,2)</f>
        <v>0</v>
      </c>
      <c r="BL110" s="22" t="s">
        <v>163</v>
      </c>
      <c r="BM110" s="22" t="s">
        <v>175</v>
      </c>
    </row>
    <row r="111" s="11" customFormat="1">
      <c r="B111" s="227"/>
      <c r="C111" s="228"/>
      <c r="D111" s="229" t="s">
        <v>148</v>
      </c>
      <c r="E111" s="230" t="s">
        <v>22</v>
      </c>
      <c r="F111" s="231" t="s">
        <v>176</v>
      </c>
      <c r="G111" s="228"/>
      <c r="H111" s="232">
        <v>101.452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148</v>
      </c>
      <c r="AU111" s="238" t="s">
        <v>84</v>
      </c>
      <c r="AV111" s="11" t="s">
        <v>84</v>
      </c>
      <c r="AW111" s="11" t="s">
        <v>39</v>
      </c>
      <c r="AX111" s="11" t="s">
        <v>24</v>
      </c>
      <c r="AY111" s="238" t="s">
        <v>135</v>
      </c>
    </row>
    <row r="112" s="1" customFormat="1" ht="25.5" customHeight="1">
      <c r="B112" s="44"/>
      <c r="C112" s="215" t="s">
        <v>177</v>
      </c>
      <c r="D112" s="215" t="s">
        <v>138</v>
      </c>
      <c r="E112" s="216" t="s">
        <v>178</v>
      </c>
      <c r="F112" s="217" t="s">
        <v>179</v>
      </c>
      <c r="G112" s="218" t="s">
        <v>141</v>
      </c>
      <c r="H112" s="219">
        <v>101.452</v>
      </c>
      <c r="I112" s="220"/>
      <c r="J112" s="221">
        <f>ROUND(I112*H112,2)</f>
        <v>0</v>
      </c>
      <c r="K112" s="217" t="s">
        <v>142</v>
      </c>
      <c r="L112" s="70"/>
      <c r="M112" s="222" t="s">
        <v>22</v>
      </c>
      <c r="N112" s="223" t="s">
        <v>46</v>
      </c>
      <c r="O112" s="45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AR112" s="22" t="s">
        <v>163</v>
      </c>
      <c r="AT112" s="22" t="s">
        <v>138</v>
      </c>
      <c r="AU112" s="22" t="s">
        <v>84</v>
      </c>
      <c r="AY112" s="22" t="s">
        <v>135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22" t="s">
        <v>24</v>
      </c>
      <c r="BK112" s="226">
        <f>ROUND(I112*H112,2)</f>
        <v>0</v>
      </c>
      <c r="BL112" s="22" t="s">
        <v>163</v>
      </c>
      <c r="BM112" s="22" t="s">
        <v>180</v>
      </c>
    </row>
    <row r="113" s="11" customFormat="1">
      <c r="B113" s="227"/>
      <c r="C113" s="228"/>
      <c r="D113" s="229" t="s">
        <v>148</v>
      </c>
      <c r="E113" s="230" t="s">
        <v>22</v>
      </c>
      <c r="F113" s="231" t="s">
        <v>181</v>
      </c>
      <c r="G113" s="228"/>
      <c r="H113" s="232">
        <v>101.452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148</v>
      </c>
      <c r="AU113" s="238" t="s">
        <v>84</v>
      </c>
      <c r="AV113" s="11" t="s">
        <v>84</v>
      </c>
      <c r="AW113" s="11" t="s">
        <v>39</v>
      </c>
      <c r="AX113" s="11" t="s">
        <v>24</v>
      </c>
      <c r="AY113" s="238" t="s">
        <v>135</v>
      </c>
    </row>
    <row r="114" s="1" customFormat="1" ht="16.5" customHeight="1">
      <c r="B114" s="44"/>
      <c r="C114" s="239" t="s">
        <v>182</v>
      </c>
      <c r="D114" s="239" t="s">
        <v>166</v>
      </c>
      <c r="E114" s="240" t="s">
        <v>183</v>
      </c>
      <c r="F114" s="241" t="s">
        <v>184</v>
      </c>
      <c r="G114" s="242" t="s">
        <v>141</v>
      </c>
      <c r="H114" s="243">
        <v>103.481</v>
      </c>
      <c r="I114" s="244"/>
      <c r="J114" s="245">
        <f>ROUND(I114*H114,2)</f>
        <v>0</v>
      </c>
      <c r="K114" s="241" t="s">
        <v>142</v>
      </c>
      <c r="L114" s="246"/>
      <c r="M114" s="247" t="s">
        <v>22</v>
      </c>
      <c r="N114" s="248" t="s">
        <v>46</v>
      </c>
      <c r="O114" s="45"/>
      <c r="P114" s="224">
        <f>O114*H114</f>
        <v>0</v>
      </c>
      <c r="Q114" s="224">
        <v>0.0048999999999999998</v>
      </c>
      <c r="R114" s="224">
        <f>Q114*H114</f>
        <v>0.50705689999999992</v>
      </c>
      <c r="S114" s="224">
        <v>0</v>
      </c>
      <c r="T114" s="225">
        <f>S114*H114</f>
        <v>0</v>
      </c>
      <c r="AR114" s="22" t="s">
        <v>169</v>
      </c>
      <c r="AT114" s="22" t="s">
        <v>166</v>
      </c>
      <c r="AU114" s="22" t="s">
        <v>84</v>
      </c>
      <c r="AY114" s="22" t="s">
        <v>135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22" t="s">
        <v>24</v>
      </c>
      <c r="BK114" s="226">
        <f>ROUND(I114*H114,2)</f>
        <v>0</v>
      </c>
      <c r="BL114" s="22" t="s">
        <v>163</v>
      </c>
      <c r="BM114" s="22" t="s">
        <v>185</v>
      </c>
    </row>
    <row r="115" s="11" customFormat="1">
      <c r="B115" s="227"/>
      <c r="C115" s="228"/>
      <c r="D115" s="229" t="s">
        <v>148</v>
      </c>
      <c r="E115" s="228"/>
      <c r="F115" s="231" t="s">
        <v>186</v>
      </c>
      <c r="G115" s="228"/>
      <c r="H115" s="232">
        <v>103.481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148</v>
      </c>
      <c r="AU115" s="238" t="s">
        <v>84</v>
      </c>
      <c r="AV115" s="11" t="s">
        <v>84</v>
      </c>
      <c r="AW115" s="11" t="s">
        <v>6</v>
      </c>
      <c r="AX115" s="11" t="s">
        <v>24</v>
      </c>
      <c r="AY115" s="238" t="s">
        <v>135</v>
      </c>
    </row>
    <row r="116" s="1" customFormat="1" ht="16.5" customHeight="1">
      <c r="B116" s="44"/>
      <c r="C116" s="239" t="s">
        <v>136</v>
      </c>
      <c r="D116" s="239" t="s">
        <v>166</v>
      </c>
      <c r="E116" s="240" t="s">
        <v>187</v>
      </c>
      <c r="F116" s="241" t="s">
        <v>188</v>
      </c>
      <c r="G116" s="242" t="s">
        <v>141</v>
      </c>
      <c r="H116" s="243">
        <v>103.481</v>
      </c>
      <c r="I116" s="244"/>
      <c r="J116" s="245">
        <f>ROUND(I116*H116,2)</f>
        <v>0</v>
      </c>
      <c r="K116" s="241" t="s">
        <v>142</v>
      </c>
      <c r="L116" s="246"/>
      <c r="M116" s="247" t="s">
        <v>22</v>
      </c>
      <c r="N116" s="248" t="s">
        <v>46</v>
      </c>
      <c r="O116" s="45"/>
      <c r="P116" s="224">
        <f>O116*H116</f>
        <v>0</v>
      </c>
      <c r="Q116" s="224">
        <v>0.0055999999999999999</v>
      </c>
      <c r="R116" s="224">
        <f>Q116*H116</f>
        <v>0.57949359999999994</v>
      </c>
      <c r="S116" s="224">
        <v>0</v>
      </c>
      <c r="T116" s="225">
        <f>S116*H116</f>
        <v>0</v>
      </c>
      <c r="AR116" s="22" t="s">
        <v>169</v>
      </c>
      <c r="AT116" s="22" t="s">
        <v>166</v>
      </c>
      <c r="AU116" s="22" t="s">
        <v>84</v>
      </c>
      <c r="AY116" s="22" t="s">
        <v>135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22" t="s">
        <v>24</v>
      </c>
      <c r="BK116" s="226">
        <f>ROUND(I116*H116,2)</f>
        <v>0</v>
      </c>
      <c r="BL116" s="22" t="s">
        <v>163</v>
      </c>
      <c r="BM116" s="22" t="s">
        <v>189</v>
      </c>
    </row>
    <row r="117" s="11" customFormat="1">
      <c r="B117" s="227"/>
      <c r="C117" s="228"/>
      <c r="D117" s="229" t="s">
        <v>148</v>
      </c>
      <c r="E117" s="228"/>
      <c r="F117" s="231" t="s">
        <v>186</v>
      </c>
      <c r="G117" s="228"/>
      <c r="H117" s="232">
        <v>103.481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148</v>
      </c>
      <c r="AU117" s="238" t="s">
        <v>84</v>
      </c>
      <c r="AV117" s="11" t="s">
        <v>84</v>
      </c>
      <c r="AW117" s="11" t="s">
        <v>6</v>
      </c>
      <c r="AX117" s="11" t="s">
        <v>24</v>
      </c>
      <c r="AY117" s="238" t="s">
        <v>135</v>
      </c>
    </row>
    <row r="118" s="1" customFormat="1" ht="16.5" customHeight="1">
      <c r="B118" s="44"/>
      <c r="C118" s="215" t="s">
        <v>29</v>
      </c>
      <c r="D118" s="215" t="s">
        <v>138</v>
      </c>
      <c r="E118" s="216" t="s">
        <v>190</v>
      </c>
      <c r="F118" s="217" t="s">
        <v>191</v>
      </c>
      <c r="G118" s="218" t="s">
        <v>192</v>
      </c>
      <c r="H118" s="249"/>
      <c r="I118" s="220"/>
      <c r="J118" s="221">
        <f>ROUND(I118*H118,2)</f>
        <v>0</v>
      </c>
      <c r="K118" s="217" t="s">
        <v>142</v>
      </c>
      <c r="L118" s="70"/>
      <c r="M118" s="222" t="s">
        <v>22</v>
      </c>
      <c r="N118" s="223" t="s">
        <v>46</v>
      </c>
      <c r="O118" s="45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AR118" s="22" t="s">
        <v>163</v>
      </c>
      <c r="AT118" s="22" t="s">
        <v>138</v>
      </c>
      <c r="AU118" s="22" t="s">
        <v>84</v>
      </c>
      <c r="AY118" s="22" t="s">
        <v>135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22" t="s">
        <v>24</v>
      </c>
      <c r="BK118" s="226">
        <f>ROUND(I118*H118,2)</f>
        <v>0</v>
      </c>
      <c r="BL118" s="22" t="s">
        <v>163</v>
      </c>
      <c r="BM118" s="22" t="s">
        <v>193</v>
      </c>
    </row>
    <row r="119" s="10" customFormat="1" ht="29.88" customHeight="1">
      <c r="B119" s="199"/>
      <c r="C119" s="200"/>
      <c r="D119" s="201" t="s">
        <v>74</v>
      </c>
      <c r="E119" s="213" t="s">
        <v>194</v>
      </c>
      <c r="F119" s="213" t="s">
        <v>195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P120</f>
        <v>0</v>
      </c>
      <c r="Q119" s="207"/>
      <c r="R119" s="208">
        <f>R120</f>
        <v>0</v>
      </c>
      <c r="S119" s="207"/>
      <c r="T119" s="209">
        <f>T120</f>
        <v>0</v>
      </c>
      <c r="AR119" s="210" t="s">
        <v>84</v>
      </c>
      <c r="AT119" s="211" t="s">
        <v>74</v>
      </c>
      <c r="AU119" s="211" t="s">
        <v>24</v>
      </c>
      <c r="AY119" s="210" t="s">
        <v>135</v>
      </c>
      <c r="BK119" s="212">
        <f>BK120</f>
        <v>0</v>
      </c>
    </row>
    <row r="120" s="1" customFormat="1" ht="16.5" customHeight="1">
      <c r="B120" s="44"/>
      <c r="C120" s="215" t="s">
        <v>196</v>
      </c>
      <c r="D120" s="215" t="s">
        <v>138</v>
      </c>
      <c r="E120" s="216" t="s">
        <v>197</v>
      </c>
      <c r="F120" s="217" t="s">
        <v>198</v>
      </c>
      <c r="G120" s="218" t="s">
        <v>199</v>
      </c>
      <c r="H120" s="219">
        <v>1</v>
      </c>
      <c r="I120" s="220"/>
      <c r="J120" s="221">
        <f>ROUND(I120*H120,2)</f>
        <v>0</v>
      </c>
      <c r="K120" s="217" t="s">
        <v>22</v>
      </c>
      <c r="L120" s="70"/>
      <c r="M120" s="222" t="s">
        <v>22</v>
      </c>
      <c r="N120" s="223" t="s">
        <v>46</v>
      </c>
      <c r="O120" s="45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AR120" s="22" t="s">
        <v>163</v>
      </c>
      <c r="AT120" s="22" t="s">
        <v>138</v>
      </c>
      <c r="AU120" s="22" t="s">
        <v>84</v>
      </c>
      <c r="AY120" s="22" t="s">
        <v>135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22" t="s">
        <v>24</v>
      </c>
      <c r="BK120" s="226">
        <f>ROUND(I120*H120,2)</f>
        <v>0</v>
      </c>
      <c r="BL120" s="22" t="s">
        <v>163</v>
      </c>
      <c r="BM120" s="22" t="s">
        <v>200</v>
      </c>
    </row>
    <row r="121" s="10" customFormat="1" ht="29.88" customHeight="1">
      <c r="B121" s="199"/>
      <c r="C121" s="200"/>
      <c r="D121" s="201" t="s">
        <v>74</v>
      </c>
      <c r="E121" s="213" t="s">
        <v>201</v>
      </c>
      <c r="F121" s="213" t="s">
        <v>202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0</v>
      </c>
      <c r="S121" s="207"/>
      <c r="T121" s="209">
        <f>T122</f>
        <v>0</v>
      </c>
      <c r="AR121" s="210" t="s">
        <v>84</v>
      </c>
      <c r="AT121" s="211" t="s">
        <v>74</v>
      </c>
      <c r="AU121" s="211" t="s">
        <v>24</v>
      </c>
      <c r="AY121" s="210" t="s">
        <v>135</v>
      </c>
      <c r="BK121" s="212">
        <f>BK122</f>
        <v>0</v>
      </c>
    </row>
    <row r="122" s="1" customFormat="1" ht="16.5" customHeight="1">
      <c r="B122" s="44"/>
      <c r="C122" s="215" t="s">
        <v>203</v>
      </c>
      <c r="D122" s="215" t="s">
        <v>138</v>
      </c>
      <c r="E122" s="216" t="s">
        <v>204</v>
      </c>
      <c r="F122" s="217" t="s">
        <v>205</v>
      </c>
      <c r="G122" s="218" t="s">
        <v>199</v>
      </c>
      <c r="H122" s="219">
        <v>1</v>
      </c>
      <c r="I122" s="220"/>
      <c r="J122" s="221">
        <f>ROUND(I122*H122,2)</f>
        <v>0</v>
      </c>
      <c r="K122" s="217" t="s">
        <v>22</v>
      </c>
      <c r="L122" s="70"/>
      <c r="M122" s="222" t="s">
        <v>22</v>
      </c>
      <c r="N122" s="223" t="s">
        <v>46</v>
      </c>
      <c r="O122" s="45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AR122" s="22" t="s">
        <v>163</v>
      </c>
      <c r="AT122" s="22" t="s">
        <v>138</v>
      </c>
      <c r="AU122" s="22" t="s">
        <v>84</v>
      </c>
      <c r="AY122" s="22" t="s">
        <v>135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22" t="s">
        <v>24</v>
      </c>
      <c r="BK122" s="226">
        <f>ROUND(I122*H122,2)</f>
        <v>0</v>
      </c>
      <c r="BL122" s="22" t="s">
        <v>163</v>
      </c>
      <c r="BM122" s="22" t="s">
        <v>206</v>
      </c>
    </row>
    <row r="123" s="10" customFormat="1" ht="29.88" customHeight="1">
      <c r="B123" s="199"/>
      <c r="C123" s="200"/>
      <c r="D123" s="201" t="s">
        <v>74</v>
      </c>
      <c r="E123" s="213" t="s">
        <v>207</v>
      </c>
      <c r="F123" s="213" t="s">
        <v>208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SUM(P124:P133)</f>
        <v>0</v>
      </c>
      <c r="Q123" s="207"/>
      <c r="R123" s="208">
        <f>SUM(R124:R133)</f>
        <v>0.65278512</v>
      </c>
      <c r="S123" s="207"/>
      <c r="T123" s="209">
        <f>SUM(T124:T133)</f>
        <v>0.065894400000000006</v>
      </c>
      <c r="AR123" s="210" t="s">
        <v>84</v>
      </c>
      <c r="AT123" s="211" t="s">
        <v>74</v>
      </c>
      <c r="AU123" s="211" t="s">
        <v>24</v>
      </c>
      <c r="AY123" s="210" t="s">
        <v>135</v>
      </c>
      <c r="BK123" s="212">
        <f>SUM(BK124:BK133)</f>
        <v>0</v>
      </c>
    </row>
    <row r="124" s="1" customFormat="1" ht="16.5" customHeight="1">
      <c r="B124" s="44"/>
      <c r="C124" s="215" t="s">
        <v>209</v>
      </c>
      <c r="D124" s="215" t="s">
        <v>138</v>
      </c>
      <c r="E124" s="216" t="s">
        <v>210</v>
      </c>
      <c r="F124" s="217" t="s">
        <v>211</v>
      </c>
      <c r="G124" s="218" t="s">
        <v>212</v>
      </c>
      <c r="H124" s="219">
        <v>1</v>
      </c>
      <c r="I124" s="220"/>
      <c r="J124" s="221">
        <f>ROUND(I124*H124,2)</f>
        <v>0</v>
      </c>
      <c r="K124" s="217" t="s">
        <v>22</v>
      </c>
      <c r="L124" s="70"/>
      <c r="M124" s="222" t="s">
        <v>22</v>
      </c>
      <c r="N124" s="223" t="s">
        <v>46</v>
      </c>
      <c r="O124" s="45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AR124" s="22" t="s">
        <v>163</v>
      </c>
      <c r="AT124" s="22" t="s">
        <v>138</v>
      </c>
      <c r="AU124" s="22" t="s">
        <v>84</v>
      </c>
      <c r="AY124" s="22" t="s">
        <v>135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22" t="s">
        <v>24</v>
      </c>
      <c r="BK124" s="226">
        <f>ROUND(I124*H124,2)</f>
        <v>0</v>
      </c>
      <c r="BL124" s="22" t="s">
        <v>163</v>
      </c>
      <c r="BM124" s="22" t="s">
        <v>213</v>
      </c>
    </row>
    <row r="125" s="1" customFormat="1" ht="25.5" customHeight="1">
      <c r="B125" s="44"/>
      <c r="C125" s="215" t="s">
        <v>214</v>
      </c>
      <c r="D125" s="215" t="s">
        <v>138</v>
      </c>
      <c r="E125" s="216" t="s">
        <v>215</v>
      </c>
      <c r="F125" s="217" t="s">
        <v>216</v>
      </c>
      <c r="G125" s="218" t="s">
        <v>217</v>
      </c>
      <c r="H125" s="219">
        <v>2.4390000000000001</v>
      </c>
      <c r="I125" s="220"/>
      <c r="J125" s="221">
        <f>ROUND(I125*H125,2)</f>
        <v>0</v>
      </c>
      <c r="K125" s="217" t="s">
        <v>142</v>
      </c>
      <c r="L125" s="70"/>
      <c r="M125" s="222" t="s">
        <v>22</v>
      </c>
      <c r="N125" s="223" t="s">
        <v>46</v>
      </c>
      <c r="O125" s="45"/>
      <c r="P125" s="224">
        <f>O125*H125</f>
        <v>0</v>
      </c>
      <c r="Q125" s="224">
        <v>0.00108</v>
      </c>
      <c r="R125" s="224">
        <f>Q125*H125</f>
        <v>0.0026341200000000002</v>
      </c>
      <c r="S125" s="224">
        <v>0</v>
      </c>
      <c r="T125" s="225">
        <f>S125*H125</f>
        <v>0</v>
      </c>
      <c r="AR125" s="22" t="s">
        <v>163</v>
      </c>
      <c r="AT125" s="22" t="s">
        <v>138</v>
      </c>
      <c r="AU125" s="22" t="s">
        <v>84</v>
      </c>
      <c r="AY125" s="22" t="s">
        <v>135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22" t="s">
        <v>24</v>
      </c>
      <c r="BK125" s="226">
        <f>ROUND(I125*H125,2)</f>
        <v>0</v>
      </c>
      <c r="BL125" s="22" t="s">
        <v>163</v>
      </c>
      <c r="BM125" s="22" t="s">
        <v>218</v>
      </c>
    </row>
    <row r="126" s="11" customFormat="1">
      <c r="B126" s="227"/>
      <c r="C126" s="228"/>
      <c r="D126" s="229" t="s">
        <v>148</v>
      </c>
      <c r="E126" s="230" t="s">
        <v>22</v>
      </c>
      <c r="F126" s="231" t="s">
        <v>219</v>
      </c>
      <c r="G126" s="228"/>
      <c r="H126" s="232">
        <v>0.63900000000000001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148</v>
      </c>
      <c r="AU126" s="238" t="s">
        <v>84</v>
      </c>
      <c r="AV126" s="11" t="s">
        <v>84</v>
      </c>
      <c r="AW126" s="11" t="s">
        <v>39</v>
      </c>
      <c r="AX126" s="11" t="s">
        <v>75</v>
      </c>
      <c r="AY126" s="238" t="s">
        <v>135</v>
      </c>
    </row>
    <row r="127" s="11" customFormat="1">
      <c r="B127" s="227"/>
      <c r="C127" s="228"/>
      <c r="D127" s="229" t="s">
        <v>148</v>
      </c>
      <c r="E127" s="230" t="s">
        <v>22</v>
      </c>
      <c r="F127" s="231" t="s">
        <v>220</v>
      </c>
      <c r="G127" s="228"/>
      <c r="H127" s="232">
        <v>1.8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148</v>
      </c>
      <c r="AU127" s="238" t="s">
        <v>84</v>
      </c>
      <c r="AV127" s="11" t="s">
        <v>84</v>
      </c>
      <c r="AW127" s="11" t="s">
        <v>39</v>
      </c>
      <c r="AX127" s="11" t="s">
        <v>75</v>
      </c>
      <c r="AY127" s="238" t="s">
        <v>135</v>
      </c>
    </row>
    <row r="128" s="12" customFormat="1">
      <c r="B128" s="250"/>
      <c r="C128" s="251"/>
      <c r="D128" s="229" t="s">
        <v>148</v>
      </c>
      <c r="E128" s="252" t="s">
        <v>22</v>
      </c>
      <c r="F128" s="253" t="s">
        <v>221</v>
      </c>
      <c r="G128" s="251"/>
      <c r="H128" s="254">
        <v>2.4390000000000001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148</v>
      </c>
      <c r="AU128" s="260" t="s">
        <v>84</v>
      </c>
      <c r="AV128" s="12" t="s">
        <v>143</v>
      </c>
      <c r="AW128" s="12" t="s">
        <v>39</v>
      </c>
      <c r="AX128" s="12" t="s">
        <v>24</v>
      </c>
      <c r="AY128" s="260" t="s">
        <v>135</v>
      </c>
    </row>
    <row r="129" s="1" customFormat="1" ht="25.5" customHeight="1">
      <c r="B129" s="44"/>
      <c r="C129" s="215" t="s">
        <v>10</v>
      </c>
      <c r="D129" s="215" t="s">
        <v>138</v>
      </c>
      <c r="E129" s="216" t="s">
        <v>222</v>
      </c>
      <c r="F129" s="217" t="s">
        <v>223</v>
      </c>
      <c r="G129" s="218" t="s">
        <v>224</v>
      </c>
      <c r="H129" s="219">
        <v>47.700000000000003</v>
      </c>
      <c r="I129" s="220"/>
      <c r="J129" s="221">
        <f>ROUND(I129*H129,2)</f>
        <v>0</v>
      </c>
      <c r="K129" s="217" t="s">
        <v>142</v>
      </c>
      <c r="L129" s="70"/>
      <c r="M129" s="222" t="s">
        <v>22</v>
      </c>
      <c r="N129" s="223" t="s">
        <v>46</v>
      </c>
      <c r="O129" s="45"/>
      <c r="P129" s="224">
        <f>O129*H129</f>
        <v>0</v>
      </c>
      <c r="Q129" s="224">
        <v>0.01363</v>
      </c>
      <c r="R129" s="224">
        <f>Q129*H129</f>
        <v>0.65015100000000003</v>
      </c>
      <c r="S129" s="224">
        <v>0</v>
      </c>
      <c r="T129" s="225">
        <f>S129*H129</f>
        <v>0</v>
      </c>
      <c r="AR129" s="22" t="s">
        <v>163</v>
      </c>
      <c r="AT129" s="22" t="s">
        <v>138</v>
      </c>
      <c r="AU129" s="22" t="s">
        <v>84</v>
      </c>
      <c r="AY129" s="22" t="s">
        <v>135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22" t="s">
        <v>24</v>
      </c>
      <c r="BK129" s="226">
        <f>ROUND(I129*H129,2)</f>
        <v>0</v>
      </c>
      <c r="BL129" s="22" t="s">
        <v>163</v>
      </c>
      <c r="BM129" s="22" t="s">
        <v>225</v>
      </c>
    </row>
    <row r="130" s="11" customFormat="1">
      <c r="B130" s="227"/>
      <c r="C130" s="228"/>
      <c r="D130" s="229" t="s">
        <v>148</v>
      </c>
      <c r="E130" s="230" t="s">
        <v>22</v>
      </c>
      <c r="F130" s="231" t="s">
        <v>226</v>
      </c>
      <c r="G130" s="228"/>
      <c r="H130" s="232">
        <v>47.700000000000003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148</v>
      </c>
      <c r="AU130" s="238" t="s">
        <v>84</v>
      </c>
      <c r="AV130" s="11" t="s">
        <v>84</v>
      </c>
      <c r="AW130" s="11" t="s">
        <v>39</v>
      </c>
      <c r="AX130" s="11" t="s">
        <v>24</v>
      </c>
      <c r="AY130" s="238" t="s">
        <v>135</v>
      </c>
    </row>
    <row r="131" s="1" customFormat="1" ht="38.25" customHeight="1">
      <c r="B131" s="44"/>
      <c r="C131" s="215" t="s">
        <v>163</v>
      </c>
      <c r="D131" s="215" t="s">
        <v>138</v>
      </c>
      <c r="E131" s="216" t="s">
        <v>227</v>
      </c>
      <c r="F131" s="217" t="s">
        <v>228</v>
      </c>
      <c r="G131" s="218" t="s">
        <v>224</v>
      </c>
      <c r="H131" s="219">
        <v>7.4880000000000004</v>
      </c>
      <c r="I131" s="220"/>
      <c r="J131" s="221">
        <f>ROUND(I131*H131,2)</f>
        <v>0</v>
      </c>
      <c r="K131" s="217" t="s">
        <v>142</v>
      </c>
      <c r="L131" s="70"/>
      <c r="M131" s="222" t="s">
        <v>22</v>
      </c>
      <c r="N131" s="223" t="s">
        <v>46</v>
      </c>
      <c r="O131" s="45"/>
      <c r="P131" s="224">
        <f>O131*H131</f>
        <v>0</v>
      </c>
      <c r="Q131" s="224">
        <v>0</v>
      </c>
      <c r="R131" s="224">
        <f>Q131*H131</f>
        <v>0</v>
      </c>
      <c r="S131" s="224">
        <v>0.0088000000000000005</v>
      </c>
      <c r="T131" s="225">
        <f>S131*H131</f>
        <v>0.065894400000000006</v>
      </c>
      <c r="AR131" s="22" t="s">
        <v>163</v>
      </c>
      <c r="AT131" s="22" t="s">
        <v>138</v>
      </c>
      <c r="AU131" s="22" t="s">
        <v>84</v>
      </c>
      <c r="AY131" s="22" t="s">
        <v>135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22" t="s">
        <v>24</v>
      </c>
      <c r="BK131" s="226">
        <f>ROUND(I131*H131,2)</f>
        <v>0</v>
      </c>
      <c r="BL131" s="22" t="s">
        <v>163</v>
      </c>
      <c r="BM131" s="22" t="s">
        <v>229</v>
      </c>
    </row>
    <row r="132" s="11" customFormat="1">
      <c r="B132" s="227"/>
      <c r="C132" s="228"/>
      <c r="D132" s="229" t="s">
        <v>148</v>
      </c>
      <c r="E132" s="230" t="s">
        <v>22</v>
      </c>
      <c r="F132" s="231" t="s">
        <v>230</v>
      </c>
      <c r="G132" s="228"/>
      <c r="H132" s="232">
        <v>7.4880000000000004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148</v>
      </c>
      <c r="AU132" s="238" t="s">
        <v>84</v>
      </c>
      <c r="AV132" s="11" t="s">
        <v>84</v>
      </c>
      <c r="AW132" s="11" t="s">
        <v>39</v>
      </c>
      <c r="AX132" s="11" t="s">
        <v>24</v>
      </c>
      <c r="AY132" s="238" t="s">
        <v>135</v>
      </c>
    </row>
    <row r="133" s="1" customFormat="1" ht="16.5" customHeight="1">
      <c r="B133" s="44"/>
      <c r="C133" s="215" t="s">
        <v>231</v>
      </c>
      <c r="D133" s="215" t="s">
        <v>138</v>
      </c>
      <c r="E133" s="216" t="s">
        <v>232</v>
      </c>
      <c r="F133" s="217" t="s">
        <v>233</v>
      </c>
      <c r="G133" s="218" t="s">
        <v>192</v>
      </c>
      <c r="H133" s="249"/>
      <c r="I133" s="220"/>
      <c r="J133" s="221">
        <f>ROUND(I133*H133,2)</f>
        <v>0</v>
      </c>
      <c r="K133" s="217" t="s">
        <v>142</v>
      </c>
      <c r="L133" s="70"/>
      <c r="M133" s="222" t="s">
        <v>22</v>
      </c>
      <c r="N133" s="223" t="s">
        <v>46</v>
      </c>
      <c r="O133" s="45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AR133" s="22" t="s">
        <v>163</v>
      </c>
      <c r="AT133" s="22" t="s">
        <v>138</v>
      </c>
      <c r="AU133" s="22" t="s">
        <v>84</v>
      </c>
      <c r="AY133" s="22" t="s">
        <v>135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22" t="s">
        <v>24</v>
      </c>
      <c r="BK133" s="226">
        <f>ROUND(I133*H133,2)</f>
        <v>0</v>
      </c>
      <c r="BL133" s="22" t="s">
        <v>163</v>
      </c>
      <c r="BM133" s="22" t="s">
        <v>234</v>
      </c>
    </row>
    <row r="134" s="10" customFormat="1" ht="29.88" customHeight="1">
      <c r="B134" s="199"/>
      <c r="C134" s="200"/>
      <c r="D134" s="201" t="s">
        <v>74</v>
      </c>
      <c r="E134" s="213" t="s">
        <v>235</v>
      </c>
      <c r="F134" s="213" t="s">
        <v>236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SUM(P135:P143)</f>
        <v>0</v>
      </c>
      <c r="Q134" s="207"/>
      <c r="R134" s="208">
        <f>SUM(R135:R143)</f>
        <v>4.0722084900000004</v>
      </c>
      <c r="S134" s="207"/>
      <c r="T134" s="209">
        <f>SUM(T135:T143)</f>
        <v>0</v>
      </c>
      <c r="AR134" s="210" t="s">
        <v>84</v>
      </c>
      <c r="AT134" s="211" t="s">
        <v>74</v>
      </c>
      <c r="AU134" s="211" t="s">
        <v>24</v>
      </c>
      <c r="AY134" s="210" t="s">
        <v>135</v>
      </c>
      <c r="BK134" s="212">
        <f>SUM(BK135:BK143)</f>
        <v>0</v>
      </c>
    </row>
    <row r="135" s="1" customFormat="1" ht="16.5" customHeight="1">
      <c r="B135" s="44"/>
      <c r="C135" s="215" t="s">
        <v>237</v>
      </c>
      <c r="D135" s="215" t="s">
        <v>138</v>
      </c>
      <c r="E135" s="216" t="s">
        <v>238</v>
      </c>
      <c r="F135" s="217" t="s">
        <v>239</v>
      </c>
      <c r="G135" s="218" t="s">
        <v>141</v>
      </c>
      <c r="H135" s="219">
        <v>8.2189999999999994</v>
      </c>
      <c r="I135" s="220"/>
      <c r="J135" s="221">
        <f>ROUND(I135*H135,2)</f>
        <v>0</v>
      </c>
      <c r="K135" s="217" t="s">
        <v>142</v>
      </c>
      <c r="L135" s="70"/>
      <c r="M135" s="222" t="s">
        <v>22</v>
      </c>
      <c r="N135" s="223" t="s">
        <v>46</v>
      </c>
      <c r="O135" s="45"/>
      <c r="P135" s="224">
        <f>O135*H135</f>
        <v>0</v>
      </c>
      <c r="Q135" s="224">
        <v>0.02197</v>
      </c>
      <c r="R135" s="224">
        <f>Q135*H135</f>
        <v>0.18057142999999998</v>
      </c>
      <c r="S135" s="224">
        <v>0</v>
      </c>
      <c r="T135" s="225">
        <f>S135*H135</f>
        <v>0</v>
      </c>
      <c r="AR135" s="22" t="s">
        <v>163</v>
      </c>
      <c r="AT135" s="22" t="s">
        <v>138</v>
      </c>
      <c r="AU135" s="22" t="s">
        <v>84</v>
      </c>
      <c r="AY135" s="22" t="s">
        <v>135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22" t="s">
        <v>24</v>
      </c>
      <c r="BK135" s="226">
        <f>ROUND(I135*H135,2)</f>
        <v>0</v>
      </c>
      <c r="BL135" s="22" t="s">
        <v>163</v>
      </c>
      <c r="BM135" s="22" t="s">
        <v>240</v>
      </c>
    </row>
    <row r="136" s="11" customFormat="1">
      <c r="B136" s="227"/>
      <c r="C136" s="228"/>
      <c r="D136" s="229" t="s">
        <v>148</v>
      </c>
      <c r="E136" s="230" t="s">
        <v>22</v>
      </c>
      <c r="F136" s="231" t="s">
        <v>241</v>
      </c>
      <c r="G136" s="228"/>
      <c r="H136" s="232">
        <v>8.2189999999999994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148</v>
      </c>
      <c r="AU136" s="238" t="s">
        <v>84</v>
      </c>
      <c r="AV136" s="11" t="s">
        <v>84</v>
      </c>
      <c r="AW136" s="11" t="s">
        <v>39</v>
      </c>
      <c r="AX136" s="11" t="s">
        <v>24</v>
      </c>
      <c r="AY136" s="238" t="s">
        <v>135</v>
      </c>
    </row>
    <row r="137" s="1" customFormat="1" ht="16.5" customHeight="1">
      <c r="B137" s="44"/>
      <c r="C137" s="215" t="s">
        <v>242</v>
      </c>
      <c r="D137" s="215" t="s">
        <v>138</v>
      </c>
      <c r="E137" s="216" t="s">
        <v>243</v>
      </c>
      <c r="F137" s="217" t="s">
        <v>244</v>
      </c>
      <c r="G137" s="218" t="s">
        <v>141</v>
      </c>
      <c r="H137" s="219">
        <v>92.427000000000007</v>
      </c>
      <c r="I137" s="220"/>
      <c r="J137" s="221">
        <f>ROUND(I137*H137,2)</f>
        <v>0</v>
      </c>
      <c r="K137" s="217" t="s">
        <v>142</v>
      </c>
      <c r="L137" s="70"/>
      <c r="M137" s="222" t="s">
        <v>22</v>
      </c>
      <c r="N137" s="223" t="s">
        <v>46</v>
      </c>
      <c r="O137" s="45"/>
      <c r="P137" s="224">
        <f>O137*H137</f>
        <v>0</v>
      </c>
      <c r="Q137" s="224">
        <v>0.00020000000000000001</v>
      </c>
      <c r="R137" s="224">
        <f>Q137*H137</f>
        <v>0.018485400000000003</v>
      </c>
      <c r="S137" s="224">
        <v>0</v>
      </c>
      <c r="T137" s="225">
        <f>S137*H137</f>
        <v>0</v>
      </c>
      <c r="AR137" s="22" t="s">
        <v>163</v>
      </c>
      <c r="AT137" s="22" t="s">
        <v>138</v>
      </c>
      <c r="AU137" s="22" t="s">
        <v>84</v>
      </c>
      <c r="AY137" s="22" t="s">
        <v>135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22" t="s">
        <v>24</v>
      </c>
      <c r="BK137" s="226">
        <f>ROUND(I137*H137,2)</f>
        <v>0</v>
      </c>
      <c r="BL137" s="22" t="s">
        <v>163</v>
      </c>
      <c r="BM137" s="22" t="s">
        <v>245</v>
      </c>
    </row>
    <row r="138" s="11" customFormat="1">
      <c r="B138" s="227"/>
      <c r="C138" s="228"/>
      <c r="D138" s="229" t="s">
        <v>148</v>
      </c>
      <c r="E138" s="230" t="s">
        <v>22</v>
      </c>
      <c r="F138" s="231" t="s">
        <v>246</v>
      </c>
      <c r="G138" s="228"/>
      <c r="H138" s="232">
        <v>92.427000000000007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148</v>
      </c>
      <c r="AU138" s="238" t="s">
        <v>84</v>
      </c>
      <c r="AV138" s="11" t="s">
        <v>84</v>
      </c>
      <c r="AW138" s="11" t="s">
        <v>39</v>
      </c>
      <c r="AX138" s="11" t="s">
        <v>24</v>
      </c>
      <c r="AY138" s="238" t="s">
        <v>135</v>
      </c>
    </row>
    <row r="139" s="1" customFormat="1" ht="25.5" customHeight="1">
      <c r="B139" s="44"/>
      <c r="C139" s="215" t="s">
        <v>247</v>
      </c>
      <c r="D139" s="215" t="s">
        <v>138</v>
      </c>
      <c r="E139" s="216" t="s">
        <v>248</v>
      </c>
      <c r="F139" s="217" t="s">
        <v>249</v>
      </c>
      <c r="G139" s="218" t="s">
        <v>141</v>
      </c>
      <c r="H139" s="219">
        <v>75.989000000000004</v>
      </c>
      <c r="I139" s="220"/>
      <c r="J139" s="221">
        <f>ROUND(I139*H139,2)</f>
        <v>0</v>
      </c>
      <c r="K139" s="217" t="s">
        <v>142</v>
      </c>
      <c r="L139" s="70"/>
      <c r="M139" s="222" t="s">
        <v>22</v>
      </c>
      <c r="N139" s="223" t="s">
        <v>46</v>
      </c>
      <c r="O139" s="45"/>
      <c r="P139" s="224">
        <f>O139*H139</f>
        <v>0</v>
      </c>
      <c r="Q139" s="224">
        <v>0.028219999999999999</v>
      </c>
      <c r="R139" s="224">
        <f>Q139*H139</f>
        <v>2.14440958</v>
      </c>
      <c r="S139" s="224">
        <v>0</v>
      </c>
      <c r="T139" s="225">
        <f>S139*H139</f>
        <v>0</v>
      </c>
      <c r="AR139" s="22" t="s">
        <v>163</v>
      </c>
      <c r="AT139" s="22" t="s">
        <v>138</v>
      </c>
      <c r="AU139" s="22" t="s">
        <v>84</v>
      </c>
      <c r="AY139" s="22" t="s">
        <v>135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22" t="s">
        <v>24</v>
      </c>
      <c r="BK139" s="226">
        <f>ROUND(I139*H139,2)</f>
        <v>0</v>
      </c>
      <c r="BL139" s="22" t="s">
        <v>163</v>
      </c>
      <c r="BM139" s="22" t="s">
        <v>250</v>
      </c>
    </row>
    <row r="140" s="11" customFormat="1">
      <c r="B140" s="227"/>
      <c r="C140" s="228"/>
      <c r="D140" s="229" t="s">
        <v>148</v>
      </c>
      <c r="E140" s="230" t="s">
        <v>22</v>
      </c>
      <c r="F140" s="231" t="s">
        <v>251</v>
      </c>
      <c r="G140" s="228"/>
      <c r="H140" s="232">
        <v>75.989000000000004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148</v>
      </c>
      <c r="AU140" s="238" t="s">
        <v>84</v>
      </c>
      <c r="AV140" s="11" t="s">
        <v>84</v>
      </c>
      <c r="AW140" s="11" t="s">
        <v>39</v>
      </c>
      <c r="AX140" s="11" t="s">
        <v>24</v>
      </c>
      <c r="AY140" s="238" t="s">
        <v>135</v>
      </c>
    </row>
    <row r="141" s="1" customFormat="1" ht="16.5" customHeight="1">
      <c r="B141" s="44"/>
      <c r="C141" s="215" t="s">
        <v>9</v>
      </c>
      <c r="D141" s="215" t="s">
        <v>138</v>
      </c>
      <c r="E141" s="216" t="s">
        <v>252</v>
      </c>
      <c r="F141" s="217" t="s">
        <v>253</v>
      </c>
      <c r="G141" s="218" t="s">
        <v>141</v>
      </c>
      <c r="H141" s="219">
        <v>101.452</v>
      </c>
      <c r="I141" s="220"/>
      <c r="J141" s="221">
        <f>ROUND(I141*H141,2)</f>
        <v>0</v>
      </c>
      <c r="K141" s="217" t="s">
        <v>142</v>
      </c>
      <c r="L141" s="70"/>
      <c r="M141" s="222" t="s">
        <v>22</v>
      </c>
      <c r="N141" s="223" t="s">
        <v>46</v>
      </c>
      <c r="O141" s="45"/>
      <c r="P141" s="224">
        <f>O141*H141</f>
        <v>0</v>
      </c>
      <c r="Q141" s="224">
        <v>0.01694</v>
      </c>
      <c r="R141" s="224">
        <f>Q141*H141</f>
        <v>1.71859688</v>
      </c>
      <c r="S141" s="224">
        <v>0</v>
      </c>
      <c r="T141" s="225">
        <f>S141*H141</f>
        <v>0</v>
      </c>
      <c r="AR141" s="22" t="s">
        <v>163</v>
      </c>
      <c r="AT141" s="22" t="s">
        <v>138</v>
      </c>
      <c r="AU141" s="22" t="s">
        <v>84</v>
      </c>
      <c r="AY141" s="22" t="s">
        <v>135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22" t="s">
        <v>24</v>
      </c>
      <c r="BK141" s="226">
        <f>ROUND(I141*H141,2)</f>
        <v>0</v>
      </c>
      <c r="BL141" s="22" t="s">
        <v>163</v>
      </c>
      <c r="BM141" s="22" t="s">
        <v>254</v>
      </c>
    </row>
    <row r="142" s="1" customFormat="1" ht="16.5" customHeight="1">
      <c r="B142" s="44"/>
      <c r="C142" s="215" t="s">
        <v>255</v>
      </c>
      <c r="D142" s="215" t="s">
        <v>138</v>
      </c>
      <c r="E142" s="216" t="s">
        <v>256</v>
      </c>
      <c r="F142" s="217" t="s">
        <v>257</v>
      </c>
      <c r="G142" s="218" t="s">
        <v>141</v>
      </c>
      <c r="H142" s="219">
        <v>101.452</v>
      </c>
      <c r="I142" s="220"/>
      <c r="J142" s="221">
        <f>ROUND(I142*H142,2)</f>
        <v>0</v>
      </c>
      <c r="K142" s="217" t="s">
        <v>142</v>
      </c>
      <c r="L142" s="70"/>
      <c r="M142" s="222" t="s">
        <v>22</v>
      </c>
      <c r="N142" s="223" t="s">
        <v>46</v>
      </c>
      <c r="O142" s="45"/>
      <c r="P142" s="224">
        <f>O142*H142</f>
        <v>0</v>
      </c>
      <c r="Q142" s="224">
        <v>0.00010000000000000001</v>
      </c>
      <c r="R142" s="224">
        <f>Q142*H142</f>
        <v>0.0101452</v>
      </c>
      <c r="S142" s="224">
        <v>0</v>
      </c>
      <c r="T142" s="225">
        <f>S142*H142</f>
        <v>0</v>
      </c>
      <c r="AR142" s="22" t="s">
        <v>163</v>
      </c>
      <c r="AT142" s="22" t="s">
        <v>138</v>
      </c>
      <c r="AU142" s="22" t="s">
        <v>84</v>
      </c>
      <c r="AY142" s="22" t="s">
        <v>135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22" t="s">
        <v>24</v>
      </c>
      <c r="BK142" s="226">
        <f>ROUND(I142*H142,2)</f>
        <v>0</v>
      </c>
      <c r="BL142" s="22" t="s">
        <v>163</v>
      </c>
      <c r="BM142" s="22" t="s">
        <v>258</v>
      </c>
    </row>
    <row r="143" s="1" customFormat="1" ht="25.5" customHeight="1">
      <c r="B143" s="44"/>
      <c r="C143" s="215" t="s">
        <v>259</v>
      </c>
      <c r="D143" s="215" t="s">
        <v>138</v>
      </c>
      <c r="E143" s="216" t="s">
        <v>260</v>
      </c>
      <c r="F143" s="217" t="s">
        <v>261</v>
      </c>
      <c r="G143" s="218" t="s">
        <v>192</v>
      </c>
      <c r="H143" s="249"/>
      <c r="I143" s="220"/>
      <c r="J143" s="221">
        <f>ROUND(I143*H143,2)</f>
        <v>0</v>
      </c>
      <c r="K143" s="217" t="s">
        <v>142</v>
      </c>
      <c r="L143" s="70"/>
      <c r="M143" s="222" t="s">
        <v>22</v>
      </c>
      <c r="N143" s="223" t="s">
        <v>46</v>
      </c>
      <c r="O143" s="4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AR143" s="22" t="s">
        <v>163</v>
      </c>
      <c r="AT143" s="22" t="s">
        <v>138</v>
      </c>
      <c r="AU143" s="22" t="s">
        <v>84</v>
      </c>
      <c r="AY143" s="22" t="s">
        <v>135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22" t="s">
        <v>24</v>
      </c>
      <c r="BK143" s="226">
        <f>ROUND(I143*H143,2)</f>
        <v>0</v>
      </c>
      <c r="BL143" s="22" t="s">
        <v>163</v>
      </c>
      <c r="BM143" s="22" t="s">
        <v>262</v>
      </c>
    </row>
    <row r="144" s="10" customFormat="1" ht="29.88" customHeight="1">
      <c r="B144" s="199"/>
      <c r="C144" s="200"/>
      <c r="D144" s="201" t="s">
        <v>74</v>
      </c>
      <c r="E144" s="213" t="s">
        <v>263</v>
      </c>
      <c r="F144" s="213" t="s">
        <v>264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SUM(P145:P150)</f>
        <v>0</v>
      </c>
      <c r="Q144" s="207"/>
      <c r="R144" s="208">
        <f>SUM(R145:R150)</f>
        <v>0.012275669999999999</v>
      </c>
      <c r="S144" s="207"/>
      <c r="T144" s="209">
        <f>SUM(T145:T150)</f>
        <v>0</v>
      </c>
      <c r="AR144" s="210" t="s">
        <v>84</v>
      </c>
      <c r="AT144" s="211" t="s">
        <v>74</v>
      </c>
      <c r="AU144" s="211" t="s">
        <v>24</v>
      </c>
      <c r="AY144" s="210" t="s">
        <v>135</v>
      </c>
      <c r="BK144" s="212">
        <f>SUM(BK145:BK150)</f>
        <v>0</v>
      </c>
    </row>
    <row r="145" s="1" customFormat="1" ht="16.5" customHeight="1">
      <c r="B145" s="44"/>
      <c r="C145" s="215" t="s">
        <v>265</v>
      </c>
      <c r="D145" s="215" t="s">
        <v>138</v>
      </c>
      <c r="E145" s="216" t="s">
        <v>266</v>
      </c>
      <c r="F145" s="217" t="s">
        <v>267</v>
      </c>
      <c r="G145" s="218" t="s">
        <v>141</v>
      </c>
      <c r="H145" s="219">
        <v>7.4880000000000004</v>
      </c>
      <c r="I145" s="220"/>
      <c r="J145" s="221">
        <f>ROUND(I145*H145,2)</f>
        <v>0</v>
      </c>
      <c r="K145" s="217" t="s">
        <v>22</v>
      </c>
      <c r="L145" s="70"/>
      <c r="M145" s="222" t="s">
        <v>22</v>
      </c>
      <c r="N145" s="223" t="s">
        <v>46</v>
      </c>
      <c r="O145" s="45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AR145" s="22" t="s">
        <v>163</v>
      </c>
      <c r="AT145" s="22" t="s">
        <v>138</v>
      </c>
      <c r="AU145" s="22" t="s">
        <v>84</v>
      </c>
      <c r="AY145" s="22" t="s">
        <v>135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22" t="s">
        <v>24</v>
      </c>
      <c r="BK145" s="226">
        <f>ROUND(I145*H145,2)</f>
        <v>0</v>
      </c>
      <c r="BL145" s="22" t="s">
        <v>163</v>
      </c>
      <c r="BM145" s="22" t="s">
        <v>268</v>
      </c>
    </row>
    <row r="146" s="1" customFormat="1" ht="25.5" customHeight="1">
      <c r="B146" s="44"/>
      <c r="C146" s="215" t="s">
        <v>269</v>
      </c>
      <c r="D146" s="215" t="s">
        <v>138</v>
      </c>
      <c r="E146" s="216" t="s">
        <v>270</v>
      </c>
      <c r="F146" s="217" t="s">
        <v>271</v>
      </c>
      <c r="G146" s="218" t="s">
        <v>141</v>
      </c>
      <c r="H146" s="219">
        <v>101.452</v>
      </c>
      <c r="I146" s="220"/>
      <c r="J146" s="221">
        <f>ROUND(I146*H146,2)</f>
        <v>0</v>
      </c>
      <c r="K146" s="217" t="s">
        <v>142</v>
      </c>
      <c r="L146" s="70"/>
      <c r="M146" s="222" t="s">
        <v>22</v>
      </c>
      <c r="N146" s="223" t="s">
        <v>46</v>
      </c>
      <c r="O146" s="45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AR146" s="22" t="s">
        <v>163</v>
      </c>
      <c r="AT146" s="22" t="s">
        <v>138</v>
      </c>
      <c r="AU146" s="22" t="s">
        <v>84</v>
      </c>
      <c r="AY146" s="22" t="s">
        <v>135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22" t="s">
        <v>24</v>
      </c>
      <c r="BK146" s="226">
        <f>ROUND(I146*H146,2)</f>
        <v>0</v>
      </c>
      <c r="BL146" s="22" t="s">
        <v>163</v>
      </c>
      <c r="BM146" s="22" t="s">
        <v>272</v>
      </c>
    </row>
    <row r="147" s="11" customFormat="1">
      <c r="B147" s="227"/>
      <c r="C147" s="228"/>
      <c r="D147" s="229" t="s">
        <v>148</v>
      </c>
      <c r="E147" s="230" t="s">
        <v>22</v>
      </c>
      <c r="F147" s="231" t="s">
        <v>176</v>
      </c>
      <c r="G147" s="228"/>
      <c r="H147" s="232">
        <v>101.452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148</v>
      </c>
      <c r="AU147" s="238" t="s">
        <v>84</v>
      </c>
      <c r="AV147" s="11" t="s">
        <v>84</v>
      </c>
      <c r="AW147" s="11" t="s">
        <v>39</v>
      </c>
      <c r="AX147" s="11" t="s">
        <v>24</v>
      </c>
      <c r="AY147" s="238" t="s">
        <v>135</v>
      </c>
    </row>
    <row r="148" s="1" customFormat="1" ht="16.5" customHeight="1">
      <c r="B148" s="44"/>
      <c r="C148" s="239" t="s">
        <v>273</v>
      </c>
      <c r="D148" s="239" t="s">
        <v>166</v>
      </c>
      <c r="E148" s="240" t="s">
        <v>274</v>
      </c>
      <c r="F148" s="241" t="s">
        <v>275</v>
      </c>
      <c r="G148" s="242" t="s">
        <v>141</v>
      </c>
      <c r="H148" s="243">
        <v>111.59699999999999</v>
      </c>
      <c r="I148" s="244"/>
      <c r="J148" s="245">
        <f>ROUND(I148*H148,2)</f>
        <v>0</v>
      </c>
      <c r="K148" s="241" t="s">
        <v>142</v>
      </c>
      <c r="L148" s="246"/>
      <c r="M148" s="247" t="s">
        <v>22</v>
      </c>
      <c r="N148" s="248" t="s">
        <v>46</v>
      </c>
      <c r="O148" s="45"/>
      <c r="P148" s="224">
        <f>O148*H148</f>
        <v>0</v>
      </c>
      <c r="Q148" s="224">
        <v>0.00011</v>
      </c>
      <c r="R148" s="224">
        <f>Q148*H148</f>
        <v>0.012275669999999999</v>
      </c>
      <c r="S148" s="224">
        <v>0</v>
      </c>
      <c r="T148" s="225">
        <f>S148*H148</f>
        <v>0</v>
      </c>
      <c r="AR148" s="22" t="s">
        <v>169</v>
      </c>
      <c r="AT148" s="22" t="s">
        <v>166</v>
      </c>
      <c r="AU148" s="22" t="s">
        <v>84</v>
      </c>
      <c r="AY148" s="22" t="s">
        <v>135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22" t="s">
        <v>24</v>
      </c>
      <c r="BK148" s="226">
        <f>ROUND(I148*H148,2)</f>
        <v>0</v>
      </c>
      <c r="BL148" s="22" t="s">
        <v>163</v>
      </c>
      <c r="BM148" s="22" t="s">
        <v>276</v>
      </c>
    </row>
    <row r="149" s="11" customFormat="1">
      <c r="B149" s="227"/>
      <c r="C149" s="228"/>
      <c r="D149" s="229" t="s">
        <v>148</v>
      </c>
      <c r="E149" s="228"/>
      <c r="F149" s="231" t="s">
        <v>277</v>
      </c>
      <c r="G149" s="228"/>
      <c r="H149" s="232">
        <v>111.59699999999999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148</v>
      </c>
      <c r="AU149" s="238" t="s">
        <v>84</v>
      </c>
      <c r="AV149" s="11" t="s">
        <v>84</v>
      </c>
      <c r="AW149" s="11" t="s">
        <v>6</v>
      </c>
      <c r="AX149" s="11" t="s">
        <v>24</v>
      </c>
      <c r="AY149" s="238" t="s">
        <v>135</v>
      </c>
    </row>
    <row r="150" s="1" customFormat="1" ht="16.5" customHeight="1">
      <c r="B150" s="44"/>
      <c r="C150" s="215" t="s">
        <v>278</v>
      </c>
      <c r="D150" s="215" t="s">
        <v>138</v>
      </c>
      <c r="E150" s="216" t="s">
        <v>279</v>
      </c>
      <c r="F150" s="217" t="s">
        <v>280</v>
      </c>
      <c r="G150" s="218" t="s">
        <v>192</v>
      </c>
      <c r="H150" s="249"/>
      <c r="I150" s="220"/>
      <c r="J150" s="221">
        <f>ROUND(I150*H150,2)</f>
        <v>0</v>
      </c>
      <c r="K150" s="217" t="s">
        <v>142</v>
      </c>
      <c r="L150" s="70"/>
      <c r="M150" s="222" t="s">
        <v>22</v>
      </c>
      <c r="N150" s="223" t="s">
        <v>46</v>
      </c>
      <c r="O150" s="4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AR150" s="22" t="s">
        <v>163</v>
      </c>
      <c r="AT150" s="22" t="s">
        <v>138</v>
      </c>
      <c r="AU150" s="22" t="s">
        <v>84</v>
      </c>
      <c r="AY150" s="22" t="s">
        <v>135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22" t="s">
        <v>24</v>
      </c>
      <c r="BK150" s="226">
        <f>ROUND(I150*H150,2)</f>
        <v>0</v>
      </c>
      <c r="BL150" s="22" t="s">
        <v>163</v>
      </c>
      <c r="BM150" s="22" t="s">
        <v>281</v>
      </c>
    </row>
    <row r="151" s="10" customFormat="1" ht="29.88" customHeight="1">
      <c r="B151" s="199"/>
      <c r="C151" s="200"/>
      <c r="D151" s="201" t="s">
        <v>74</v>
      </c>
      <c r="E151" s="213" t="s">
        <v>282</v>
      </c>
      <c r="F151" s="213" t="s">
        <v>283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SUM(P152:P160)</f>
        <v>0</v>
      </c>
      <c r="Q151" s="207"/>
      <c r="R151" s="208">
        <f>SUM(R152:R160)</f>
        <v>0</v>
      </c>
      <c r="S151" s="207"/>
      <c r="T151" s="209">
        <f>SUM(T152:T160)</f>
        <v>0</v>
      </c>
      <c r="AR151" s="210" t="s">
        <v>84</v>
      </c>
      <c r="AT151" s="211" t="s">
        <v>74</v>
      </c>
      <c r="AU151" s="211" t="s">
        <v>24</v>
      </c>
      <c r="AY151" s="210" t="s">
        <v>135</v>
      </c>
      <c r="BK151" s="212">
        <f>SUM(BK152:BK160)</f>
        <v>0</v>
      </c>
    </row>
    <row r="152" s="1" customFormat="1" ht="25.5" customHeight="1">
      <c r="B152" s="44"/>
      <c r="C152" s="215" t="s">
        <v>284</v>
      </c>
      <c r="D152" s="215" t="s">
        <v>138</v>
      </c>
      <c r="E152" s="216" t="s">
        <v>285</v>
      </c>
      <c r="F152" s="217" t="s">
        <v>286</v>
      </c>
      <c r="G152" s="218" t="s">
        <v>212</v>
      </c>
      <c r="H152" s="219">
        <v>1</v>
      </c>
      <c r="I152" s="220"/>
      <c r="J152" s="221">
        <f>ROUND(I152*H152,2)</f>
        <v>0</v>
      </c>
      <c r="K152" s="217" t="s">
        <v>22</v>
      </c>
      <c r="L152" s="70"/>
      <c r="M152" s="222" t="s">
        <v>22</v>
      </c>
      <c r="N152" s="223" t="s">
        <v>46</v>
      </c>
      <c r="O152" s="45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AR152" s="22" t="s">
        <v>163</v>
      </c>
      <c r="AT152" s="22" t="s">
        <v>138</v>
      </c>
      <c r="AU152" s="22" t="s">
        <v>84</v>
      </c>
      <c r="AY152" s="22" t="s">
        <v>135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22" t="s">
        <v>24</v>
      </c>
      <c r="BK152" s="226">
        <f>ROUND(I152*H152,2)</f>
        <v>0</v>
      </c>
      <c r="BL152" s="22" t="s">
        <v>163</v>
      </c>
      <c r="BM152" s="22" t="s">
        <v>287</v>
      </c>
    </row>
    <row r="153" s="11" customFormat="1">
      <c r="B153" s="227"/>
      <c r="C153" s="228"/>
      <c r="D153" s="229" t="s">
        <v>148</v>
      </c>
      <c r="E153" s="230" t="s">
        <v>22</v>
      </c>
      <c r="F153" s="231" t="s">
        <v>288</v>
      </c>
      <c r="G153" s="228"/>
      <c r="H153" s="232">
        <v>1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148</v>
      </c>
      <c r="AU153" s="238" t="s">
        <v>84</v>
      </c>
      <c r="AV153" s="11" t="s">
        <v>84</v>
      </c>
      <c r="AW153" s="11" t="s">
        <v>39</v>
      </c>
      <c r="AX153" s="11" t="s">
        <v>24</v>
      </c>
      <c r="AY153" s="238" t="s">
        <v>135</v>
      </c>
    </row>
    <row r="154" s="1" customFormat="1" ht="16.5" customHeight="1">
      <c r="B154" s="44"/>
      <c r="C154" s="215" t="s">
        <v>289</v>
      </c>
      <c r="D154" s="215" t="s">
        <v>138</v>
      </c>
      <c r="E154" s="216" t="s">
        <v>290</v>
      </c>
      <c r="F154" s="217" t="s">
        <v>291</v>
      </c>
      <c r="G154" s="218" t="s">
        <v>212</v>
      </c>
      <c r="H154" s="219">
        <v>1</v>
      </c>
      <c r="I154" s="220"/>
      <c r="J154" s="221">
        <f>ROUND(I154*H154,2)</f>
        <v>0</v>
      </c>
      <c r="K154" s="217" t="s">
        <v>22</v>
      </c>
      <c r="L154" s="70"/>
      <c r="M154" s="222" t="s">
        <v>22</v>
      </c>
      <c r="N154" s="223" t="s">
        <v>46</v>
      </c>
      <c r="O154" s="45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AR154" s="22" t="s">
        <v>163</v>
      </c>
      <c r="AT154" s="22" t="s">
        <v>138</v>
      </c>
      <c r="AU154" s="22" t="s">
        <v>84</v>
      </c>
      <c r="AY154" s="22" t="s">
        <v>135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22" t="s">
        <v>24</v>
      </c>
      <c r="BK154" s="226">
        <f>ROUND(I154*H154,2)</f>
        <v>0</v>
      </c>
      <c r="BL154" s="22" t="s">
        <v>163</v>
      </c>
      <c r="BM154" s="22" t="s">
        <v>292</v>
      </c>
    </row>
    <row r="155" s="11" customFormat="1">
      <c r="B155" s="227"/>
      <c r="C155" s="228"/>
      <c r="D155" s="229" t="s">
        <v>148</v>
      </c>
      <c r="E155" s="230" t="s">
        <v>22</v>
      </c>
      <c r="F155" s="231" t="s">
        <v>293</v>
      </c>
      <c r="G155" s="228"/>
      <c r="H155" s="232">
        <v>1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148</v>
      </c>
      <c r="AU155" s="238" t="s">
        <v>84</v>
      </c>
      <c r="AV155" s="11" t="s">
        <v>84</v>
      </c>
      <c r="AW155" s="11" t="s">
        <v>39</v>
      </c>
      <c r="AX155" s="11" t="s">
        <v>24</v>
      </c>
      <c r="AY155" s="238" t="s">
        <v>135</v>
      </c>
    </row>
    <row r="156" s="1" customFormat="1" ht="16.5" customHeight="1">
      <c r="B156" s="44"/>
      <c r="C156" s="215" t="s">
        <v>294</v>
      </c>
      <c r="D156" s="215" t="s">
        <v>138</v>
      </c>
      <c r="E156" s="216" t="s">
        <v>295</v>
      </c>
      <c r="F156" s="217" t="s">
        <v>296</v>
      </c>
      <c r="G156" s="218" t="s">
        <v>212</v>
      </c>
      <c r="H156" s="219">
        <v>6</v>
      </c>
      <c r="I156" s="220"/>
      <c r="J156" s="221">
        <f>ROUND(I156*H156,2)</f>
        <v>0</v>
      </c>
      <c r="K156" s="217" t="s">
        <v>22</v>
      </c>
      <c r="L156" s="70"/>
      <c r="M156" s="222" t="s">
        <v>22</v>
      </c>
      <c r="N156" s="223" t="s">
        <v>46</v>
      </c>
      <c r="O156" s="4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AR156" s="22" t="s">
        <v>163</v>
      </c>
      <c r="AT156" s="22" t="s">
        <v>138</v>
      </c>
      <c r="AU156" s="22" t="s">
        <v>84</v>
      </c>
      <c r="AY156" s="22" t="s">
        <v>135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22" t="s">
        <v>24</v>
      </c>
      <c r="BK156" s="226">
        <f>ROUND(I156*H156,2)</f>
        <v>0</v>
      </c>
      <c r="BL156" s="22" t="s">
        <v>163</v>
      </c>
      <c r="BM156" s="22" t="s">
        <v>297</v>
      </c>
    </row>
    <row r="157" s="11" customFormat="1">
      <c r="B157" s="227"/>
      <c r="C157" s="228"/>
      <c r="D157" s="229" t="s">
        <v>148</v>
      </c>
      <c r="E157" s="230" t="s">
        <v>22</v>
      </c>
      <c r="F157" s="231" t="s">
        <v>298</v>
      </c>
      <c r="G157" s="228"/>
      <c r="H157" s="232">
        <v>6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148</v>
      </c>
      <c r="AU157" s="238" t="s">
        <v>84</v>
      </c>
      <c r="AV157" s="11" t="s">
        <v>84</v>
      </c>
      <c r="AW157" s="11" t="s">
        <v>39</v>
      </c>
      <c r="AX157" s="11" t="s">
        <v>24</v>
      </c>
      <c r="AY157" s="238" t="s">
        <v>135</v>
      </c>
    </row>
    <row r="158" s="1" customFormat="1" ht="16.5" customHeight="1">
      <c r="B158" s="44"/>
      <c r="C158" s="215" t="s">
        <v>299</v>
      </c>
      <c r="D158" s="215" t="s">
        <v>138</v>
      </c>
      <c r="E158" s="216" t="s">
        <v>300</v>
      </c>
      <c r="F158" s="217" t="s">
        <v>301</v>
      </c>
      <c r="G158" s="218" t="s">
        <v>302</v>
      </c>
      <c r="H158" s="219">
        <v>1.96</v>
      </c>
      <c r="I158" s="220"/>
      <c r="J158" s="221">
        <f>ROUND(I158*H158,2)</f>
        <v>0</v>
      </c>
      <c r="K158" s="217" t="s">
        <v>22</v>
      </c>
      <c r="L158" s="70"/>
      <c r="M158" s="222" t="s">
        <v>22</v>
      </c>
      <c r="N158" s="223" t="s">
        <v>46</v>
      </c>
      <c r="O158" s="45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AR158" s="22" t="s">
        <v>163</v>
      </c>
      <c r="AT158" s="22" t="s">
        <v>138</v>
      </c>
      <c r="AU158" s="22" t="s">
        <v>84</v>
      </c>
      <c r="AY158" s="22" t="s">
        <v>135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22" t="s">
        <v>24</v>
      </c>
      <c r="BK158" s="226">
        <f>ROUND(I158*H158,2)</f>
        <v>0</v>
      </c>
      <c r="BL158" s="22" t="s">
        <v>163</v>
      </c>
      <c r="BM158" s="22" t="s">
        <v>303</v>
      </c>
    </row>
    <row r="159" s="11" customFormat="1">
      <c r="B159" s="227"/>
      <c r="C159" s="228"/>
      <c r="D159" s="229" t="s">
        <v>148</v>
      </c>
      <c r="E159" s="230" t="s">
        <v>22</v>
      </c>
      <c r="F159" s="231" t="s">
        <v>304</v>
      </c>
      <c r="G159" s="228"/>
      <c r="H159" s="232">
        <v>1.96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148</v>
      </c>
      <c r="AU159" s="238" t="s">
        <v>84</v>
      </c>
      <c r="AV159" s="11" t="s">
        <v>84</v>
      </c>
      <c r="AW159" s="11" t="s">
        <v>39</v>
      </c>
      <c r="AX159" s="11" t="s">
        <v>24</v>
      </c>
      <c r="AY159" s="238" t="s">
        <v>135</v>
      </c>
    </row>
    <row r="160" s="1" customFormat="1" ht="16.5" customHeight="1">
      <c r="B160" s="44"/>
      <c r="C160" s="215" t="s">
        <v>169</v>
      </c>
      <c r="D160" s="215" t="s">
        <v>138</v>
      </c>
      <c r="E160" s="216" t="s">
        <v>305</v>
      </c>
      <c r="F160" s="217" t="s">
        <v>306</v>
      </c>
      <c r="G160" s="218" t="s">
        <v>192</v>
      </c>
      <c r="H160" s="249"/>
      <c r="I160" s="220"/>
      <c r="J160" s="221">
        <f>ROUND(I160*H160,2)</f>
        <v>0</v>
      </c>
      <c r="K160" s="217" t="s">
        <v>142</v>
      </c>
      <c r="L160" s="70"/>
      <c r="M160" s="222" t="s">
        <v>22</v>
      </c>
      <c r="N160" s="223" t="s">
        <v>46</v>
      </c>
      <c r="O160" s="4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AR160" s="22" t="s">
        <v>163</v>
      </c>
      <c r="AT160" s="22" t="s">
        <v>138</v>
      </c>
      <c r="AU160" s="22" t="s">
        <v>84</v>
      </c>
      <c r="AY160" s="22" t="s">
        <v>135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22" t="s">
        <v>24</v>
      </c>
      <c r="BK160" s="226">
        <f>ROUND(I160*H160,2)</f>
        <v>0</v>
      </c>
      <c r="BL160" s="22" t="s">
        <v>163</v>
      </c>
      <c r="BM160" s="22" t="s">
        <v>307</v>
      </c>
    </row>
    <row r="161" s="10" customFormat="1" ht="29.88" customHeight="1">
      <c r="B161" s="199"/>
      <c r="C161" s="200"/>
      <c r="D161" s="201" t="s">
        <v>74</v>
      </c>
      <c r="E161" s="213" t="s">
        <v>308</v>
      </c>
      <c r="F161" s="213" t="s">
        <v>309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SUM(P162:P167)</f>
        <v>0</v>
      </c>
      <c r="Q161" s="207"/>
      <c r="R161" s="208">
        <f>SUM(R162:R167)</f>
        <v>0.055002779999999987</v>
      </c>
      <c r="S161" s="207"/>
      <c r="T161" s="209">
        <f>SUM(T162:T167)</f>
        <v>0</v>
      </c>
      <c r="AR161" s="210" t="s">
        <v>84</v>
      </c>
      <c r="AT161" s="211" t="s">
        <v>74</v>
      </c>
      <c r="AU161" s="211" t="s">
        <v>24</v>
      </c>
      <c r="AY161" s="210" t="s">
        <v>135</v>
      </c>
      <c r="BK161" s="212">
        <f>SUM(BK162:BK167)</f>
        <v>0</v>
      </c>
    </row>
    <row r="162" s="1" customFormat="1" ht="25.5" customHeight="1">
      <c r="B162" s="44"/>
      <c r="C162" s="215" t="s">
        <v>310</v>
      </c>
      <c r="D162" s="215" t="s">
        <v>138</v>
      </c>
      <c r="E162" s="216" t="s">
        <v>311</v>
      </c>
      <c r="F162" s="217" t="s">
        <v>312</v>
      </c>
      <c r="G162" s="218" t="s">
        <v>141</v>
      </c>
      <c r="H162" s="219">
        <v>81.941999999999993</v>
      </c>
      <c r="I162" s="220"/>
      <c r="J162" s="221">
        <f>ROUND(I162*H162,2)</f>
        <v>0</v>
      </c>
      <c r="K162" s="217" t="s">
        <v>142</v>
      </c>
      <c r="L162" s="70"/>
      <c r="M162" s="222" t="s">
        <v>22</v>
      </c>
      <c r="N162" s="223" t="s">
        <v>46</v>
      </c>
      <c r="O162" s="45"/>
      <c r="P162" s="224">
        <f>O162*H162</f>
        <v>0</v>
      </c>
      <c r="Q162" s="224">
        <v>9.0000000000000006E-05</v>
      </c>
      <c r="R162" s="224">
        <f>Q162*H162</f>
        <v>0.0073747800000000001</v>
      </c>
      <c r="S162" s="224">
        <v>0</v>
      </c>
      <c r="T162" s="225">
        <f>S162*H162</f>
        <v>0</v>
      </c>
      <c r="AR162" s="22" t="s">
        <v>163</v>
      </c>
      <c r="AT162" s="22" t="s">
        <v>138</v>
      </c>
      <c r="AU162" s="22" t="s">
        <v>84</v>
      </c>
      <c r="AY162" s="22" t="s">
        <v>135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22" t="s">
        <v>24</v>
      </c>
      <c r="BK162" s="226">
        <f>ROUND(I162*H162,2)</f>
        <v>0</v>
      </c>
      <c r="BL162" s="22" t="s">
        <v>163</v>
      </c>
      <c r="BM162" s="22" t="s">
        <v>313</v>
      </c>
    </row>
    <row r="163" s="11" customFormat="1">
      <c r="B163" s="227"/>
      <c r="C163" s="228"/>
      <c r="D163" s="229" t="s">
        <v>148</v>
      </c>
      <c r="E163" s="230" t="s">
        <v>22</v>
      </c>
      <c r="F163" s="231" t="s">
        <v>314</v>
      </c>
      <c r="G163" s="228"/>
      <c r="H163" s="232">
        <v>81.941999999999993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148</v>
      </c>
      <c r="AU163" s="238" t="s">
        <v>84</v>
      </c>
      <c r="AV163" s="11" t="s">
        <v>84</v>
      </c>
      <c r="AW163" s="11" t="s">
        <v>39</v>
      </c>
      <c r="AX163" s="11" t="s">
        <v>24</v>
      </c>
      <c r="AY163" s="238" t="s">
        <v>135</v>
      </c>
    </row>
    <row r="164" s="1" customFormat="1" ht="16.5" customHeight="1">
      <c r="B164" s="44"/>
      <c r="C164" s="215" t="s">
        <v>315</v>
      </c>
      <c r="D164" s="215" t="s">
        <v>138</v>
      </c>
      <c r="E164" s="216" t="s">
        <v>316</v>
      </c>
      <c r="F164" s="217" t="s">
        <v>317</v>
      </c>
      <c r="G164" s="218" t="s">
        <v>141</v>
      </c>
      <c r="H164" s="219">
        <v>79.379999999999995</v>
      </c>
      <c r="I164" s="220"/>
      <c r="J164" s="221">
        <f>ROUND(I164*H164,2)</f>
        <v>0</v>
      </c>
      <c r="K164" s="217" t="s">
        <v>142</v>
      </c>
      <c r="L164" s="70"/>
      <c r="M164" s="222" t="s">
        <v>22</v>
      </c>
      <c r="N164" s="223" t="s">
        <v>46</v>
      </c>
      <c r="O164" s="4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AR164" s="22" t="s">
        <v>163</v>
      </c>
      <c r="AT164" s="22" t="s">
        <v>138</v>
      </c>
      <c r="AU164" s="22" t="s">
        <v>84</v>
      </c>
      <c r="AY164" s="22" t="s">
        <v>135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22" t="s">
        <v>24</v>
      </c>
      <c r="BK164" s="226">
        <f>ROUND(I164*H164,2)</f>
        <v>0</v>
      </c>
      <c r="BL164" s="22" t="s">
        <v>163</v>
      </c>
      <c r="BM164" s="22" t="s">
        <v>318</v>
      </c>
    </row>
    <row r="165" s="1" customFormat="1" ht="16.5" customHeight="1">
      <c r="B165" s="44"/>
      <c r="C165" s="239" t="s">
        <v>319</v>
      </c>
      <c r="D165" s="239" t="s">
        <v>166</v>
      </c>
      <c r="E165" s="240" t="s">
        <v>320</v>
      </c>
      <c r="F165" s="241" t="s">
        <v>321</v>
      </c>
      <c r="G165" s="242" t="s">
        <v>141</v>
      </c>
      <c r="H165" s="243">
        <v>79.379999999999995</v>
      </c>
      <c r="I165" s="244"/>
      <c r="J165" s="245">
        <f>ROUND(I165*H165,2)</f>
        <v>0</v>
      </c>
      <c r="K165" s="241" t="s">
        <v>142</v>
      </c>
      <c r="L165" s="246"/>
      <c r="M165" s="247" t="s">
        <v>22</v>
      </c>
      <c r="N165" s="248" t="s">
        <v>46</v>
      </c>
      <c r="O165" s="45"/>
      <c r="P165" s="224">
        <f>O165*H165</f>
        <v>0</v>
      </c>
      <c r="Q165" s="224">
        <v>0.00059999999999999995</v>
      </c>
      <c r="R165" s="224">
        <f>Q165*H165</f>
        <v>0.04762799999999999</v>
      </c>
      <c r="S165" s="224">
        <v>0</v>
      </c>
      <c r="T165" s="225">
        <f>S165*H165</f>
        <v>0</v>
      </c>
      <c r="AR165" s="22" t="s">
        <v>169</v>
      </c>
      <c r="AT165" s="22" t="s">
        <v>166</v>
      </c>
      <c r="AU165" s="22" t="s">
        <v>84</v>
      </c>
      <c r="AY165" s="22" t="s">
        <v>135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22" t="s">
        <v>24</v>
      </c>
      <c r="BK165" s="226">
        <f>ROUND(I165*H165,2)</f>
        <v>0</v>
      </c>
      <c r="BL165" s="22" t="s">
        <v>163</v>
      </c>
      <c r="BM165" s="22" t="s">
        <v>322</v>
      </c>
    </row>
    <row r="166" s="11" customFormat="1">
      <c r="B166" s="227"/>
      <c r="C166" s="228"/>
      <c r="D166" s="229" t="s">
        <v>148</v>
      </c>
      <c r="E166" s="230" t="s">
        <v>22</v>
      </c>
      <c r="F166" s="231" t="s">
        <v>323</v>
      </c>
      <c r="G166" s="228"/>
      <c r="H166" s="232">
        <v>79.379999999999995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148</v>
      </c>
      <c r="AU166" s="238" t="s">
        <v>84</v>
      </c>
      <c r="AV166" s="11" t="s">
        <v>84</v>
      </c>
      <c r="AW166" s="11" t="s">
        <v>39</v>
      </c>
      <c r="AX166" s="11" t="s">
        <v>24</v>
      </c>
      <c r="AY166" s="238" t="s">
        <v>135</v>
      </c>
    </row>
    <row r="167" s="1" customFormat="1" ht="16.5" customHeight="1">
      <c r="B167" s="44"/>
      <c r="C167" s="215" t="s">
        <v>324</v>
      </c>
      <c r="D167" s="215" t="s">
        <v>138</v>
      </c>
      <c r="E167" s="216" t="s">
        <v>325</v>
      </c>
      <c r="F167" s="217" t="s">
        <v>326</v>
      </c>
      <c r="G167" s="218" t="s">
        <v>192</v>
      </c>
      <c r="H167" s="249"/>
      <c r="I167" s="220"/>
      <c r="J167" s="221">
        <f>ROUND(I167*H167,2)</f>
        <v>0</v>
      </c>
      <c r="K167" s="217" t="s">
        <v>142</v>
      </c>
      <c r="L167" s="70"/>
      <c r="M167" s="222" t="s">
        <v>22</v>
      </c>
      <c r="N167" s="223" t="s">
        <v>46</v>
      </c>
      <c r="O167" s="45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AR167" s="22" t="s">
        <v>163</v>
      </c>
      <c r="AT167" s="22" t="s">
        <v>138</v>
      </c>
      <c r="AU167" s="22" t="s">
        <v>84</v>
      </c>
      <c r="AY167" s="22" t="s">
        <v>135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22" t="s">
        <v>24</v>
      </c>
      <c r="BK167" s="226">
        <f>ROUND(I167*H167,2)</f>
        <v>0</v>
      </c>
      <c r="BL167" s="22" t="s">
        <v>163</v>
      </c>
      <c r="BM167" s="22" t="s">
        <v>327</v>
      </c>
    </row>
    <row r="168" s="10" customFormat="1" ht="29.88" customHeight="1">
      <c r="B168" s="199"/>
      <c r="C168" s="200"/>
      <c r="D168" s="201" t="s">
        <v>74</v>
      </c>
      <c r="E168" s="213" t="s">
        <v>328</v>
      </c>
      <c r="F168" s="213" t="s">
        <v>329</v>
      </c>
      <c r="G168" s="200"/>
      <c r="H168" s="200"/>
      <c r="I168" s="203"/>
      <c r="J168" s="214">
        <f>BK168</f>
        <v>0</v>
      </c>
      <c r="K168" s="200"/>
      <c r="L168" s="205"/>
      <c r="M168" s="206"/>
      <c r="N168" s="207"/>
      <c r="O168" s="207"/>
      <c r="P168" s="208">
        <f>SUM(P169:P174)</f>
        <v>0</v>
      </c>
      <c r="Q168" s="207"/>
      <c r="R168" s="208">
        <f>SUM(R169:R174)</f>
        <v>0.017582400000000002</v>
      </c>
      <c r="S168" s="207"/>
      <c r="T168" s="209">
        <f>SUM(T169:T174)</f>
        <v>0</v>
      </c>
      <c r="AR168" s="210" t="s">
        <v>84</v>
      </c>
      <c r="AT168" s="211" t="s">
        <v>74</v>
      </c>
      <c r="AU168" s="211" t="s">
        <v>24</v>
      </c>
      <c r="AY168" s="210" t="s">
        <v>135</v>
      </c>
      <c r="BK168" s="212">
        <f>SUM(BK169:BK174)</f>
        <v>0</v>
      </c>
    </row>
    <row r="169" s="1" customFormat="1" ht="25.5" customHeight="1">
      <c r="B169" s="44"/>
      <c r="C169" s="215" t="s">
        <v>330</v>
      </c>
      <c r="D169" s="215" t="s">
        <v>138</v>
      </c>
      <c r="E169" s="216" t="s">
        <v>331</v>
      </c>
      <c r="F169" s="217" t="s">
        <v>332</v>
      </c>
      <c r="G169" s="218" t="s">
        <v>141</v>
      </c>
      <c r="H169" s="219">
        <v>1.0800000000000001</v>
      </c>
      <c r="I169" s="220"/>
      <c r="J169" s="221">
        <f>ROUND(I169*H169,2)</f>
        <v>0</v>
      </c>
      <c r="K169" s="217" t="s">
        <v>142</v>
      </c>
      <c r="L169" s="70"/>
      <c r="M169" s="222" t="s">
        <v>22</v>
      </c>
      <c r="N169" s="223" t="s">
        <v>46</v>
      </c>
      <c r="O169" s="45"/>
      <c r="P169" s="224">
        <f>O169*H169</f>
        <v>0</v>
      </c>
      <c r="Q169" s="224">
        <v>0.0030000000000000001</v>
      </c>
      <c r="R169" s="224">
        <f>Q169*H169</f>
        <v>0.0032400000000000003</v>
      </c>
      <c r="S169" s="224">
        <v>0</v>
      </c>
      <c r="T169" s="225">
        <f>S169*H169</f>
        <v>0</v>
      </c>
      <c r="AR169" s="22" t="s">
        <v>163</v>
      </c>
      <c r="AT169" s="22" t="s">
        <v>138</v>
      </c>
      <c r="AU169" s="22" t="s">
        <v>84</v>
      </c>
      <c r="AY169" s="22" t="s">
        <v>135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22" t="s">
        <v>24</v>
      </c>
      <c r="BK169" s="226">
        <f>ROUND(I169*H169,2)</f>
        <v>0</v>
      </c>
      <c r="BL169" s="22" t="s">
        <v>163</v>
      </c>
      <c r="BM169" s="22" t="s">
        <v>333</v>
      </c>
    </row>
    <row r="170" s="11" customFormat="1">
      <c r="B170" s="227"/>
      <c r="C170" s="228"/>
      <c r="D170" s="229" t="s">
        <v>148</v>
      </c>
      <c r="E170" s="230" t="s">
        <v>22</v>
      </c>
      <c r="F170" s="231" t="s">
        <v>334</v>
      </c>
      <c r="G170" s="228"/>
      <c r="H170" s="232">
        <v>1.0800000000000001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148</v>
      </c>
      <c r="AU170" s="238" t="s">
        <v>84</v>
      </c>
      <c r="AV170" s="11" t="s">
        <v>84</v>
      </c>
      <c r="AW170" s="11" t="s">
        <v>39</v>
      </c>
      <c r="AX170" s="11" t="s">
        <v>24</v>
      </c>
      <c r="AY170" s="238" t="s">
        <v>135</v>
      </c>
    </row>
    <row r="171" s="1" customFormat="1" ht="16.5" customHeight="1">
      <c r="B171" s="44"/>
      <c r="C171" s="239" t="s">
        <v>335</v>
      </c>
      <c r="D171" s="239" t="s">
        <v>166</v>
      </c>
      <c r="E171" s="240" t="s">
        <v>336</v>
      </c>
      <c r="F171" s="241" t="s">
        <v>337</v>
      </c>
      <c r="G171" s="242" t="s">
        <v>141</v>
      </c>
      <c r="H171" s="243">
        <v>1.1879999999999999</v>
      </c>
      <c r="I171" s="244"/>
      <c r="J171" s="245">
        <f>ROUND(I171*H171,2)</f>
        <v>0</v>
      </c>
      <c r="K171" s="241" t="s">
        <v>142</v>
      </c>
      <c r="L171" s="246"/>
      <c r="M171" s="247" t="s">
        <v>22</v>
      </c>
      <c r="N171" s="248" t="s">
        <v>46</v>
      </c>
      <c r="O171" s="45"/>
      <c r="P171" s="224">
        <f>O171*H171</f>
        <v>0</v>
      </c>
      <c r="Q171" s="224">
        <v>0.0118</v>
      </c>
      <c r="R171" s="224">
        <f>Q171*H171</f>
        <v>0.014018399999999999</v>
      </c>
      <c r="S171" s="224">
        <v>0</v>
      </c>
      <c r="T171" s="225">
        <f>S171*H171</f>
        <v>0</v>
      </c>
      <c r="AR171" s="22" t="s">
        <v>169</v>
      </c>
      <c r="AT171" s="22" t="s">
        <v>166</v>
      </c>
      <c r="AU171" s="22" t="s">
        <v>84</v>
      </c>
      <c r="AY171" s="22" t="s">
        <v>135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22" t="s">
        <v>24</v>
      </c>
      <c r="BK171" s="226">
        <f>ROUND(I171*H171,2)</f>
        <v>0</v>
      </c>
      <c r="BL171" s="22" t="s">
        <v>163</v>
      </c>
      <c r="BM171" s="22" t="s">
        <v>338</v>
      </c>
    </row>
    <row r="172" s="11" customFormat="1">
      <c r="B172" s="227"/>
      <c r="C172" s="228"/>
      <c r="D172" s="229" t="s">
        <v>148</v>
      </c>
      <c r="E172" s="228"/>
      <c r="F172" s="231" t="s">
        <v>339</v>
      </c>
      <c r="G172" s="228"/>
      <c r="H172" s="232">
        <v>1.1879999999999999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148</v>
      </c>
      <c r="AU172" s="238" t="s">
        <v>84</v>
      </c>
      <c r="AV172" s="11" t="s">
        <v>84</v>
      </c>
      <c r="AW172" s="11" t="s">
        <v>6</v>
      </c>
      <c r="AX172" s="11" t="s">
        <v>24</v>
      </c>
      <c r="AY172" s="238" t="s">
        <v>135</v>
      </c>
    </row>
    <row r="173" s="1" customFormat="1" ht="16.5" customHeight="1">
      <c r="B173" s="44"/>
      <c r="C173" s="215" t="s">
        <v>340</v>
      </c>
      <c r="D173" s="215" t="s">
        <v>138</v>
      </c>
      <c r="E173" s="216" t="s">
        <v>341</v>
      </c>
      <c r="F173" s="217" t="s">
        <v>342</v>
      </c>
      <c r="G173" s="218" t="s">
        <v>141</v>
      </c>
      <c r="H173" s="219">
        <v>1.0800000000000001</v>
      </c>
      <c r="I173" s="220"/>
      <c r="J173" s="221">
        <f>ROUND(I173*H173,2)</f>
        <v>0</v>
      </c>
      <c r="K173" s="217" t="s">
        <v>142</v>
      </c>
      <c r="L173" s="70"/>
      <c r="M173" s="222" t="s">
        <v>22</v>
      </c>
      <c r="N173" s="223" t="s">
        <v>46</v>
      </c>
      <c r="O173" s="45"/>
      <c r="P173" s="224">
        <f>O173*H173</f>
        <v>0</v>
      </c>
      <c r="Q173" s="224">
        <v>0.00029999999999999997</v>
      </c>
      <c r="R173" s="224">
        <f>Q173*H173</f>
        <v>0.00032400000000000001</v>
      </c>
      <c r="S173" s="224">
        <v>0</v>
      </c>
      <c r="T173" s="225">
        <f>S173*H173</f>
        <v>0</v>
      </c>
      <c r="AR173" s="22" t="s">
        <v>163</v>
      </c>
      <c r="AT173" s="22" t="s">
        <v>138</v>
      </c>
      <c r="AU173" s="22" t="s">
        <v>84</v>
      </c>
      <c r="AY173" s="22" t="s">
        <v>135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22" t="s">
        <v>24</v>
      </c>
      <c r="BK173" s="226">
        <f>ROUND(I173*H173,2)</f>
        <v>0</v>
      </c>
      <c r="BL173" s="22" t="s">
        <v>163</v>
      </c>
      <c r="BM173" s="22" t="s">
        <v>343</v>
      </c>
    </row>
    <row r="174" s="1" customFormat="1" ht="16.5" customHeight="1">
      <c r="B174" s="44"/>
      <c r="C174" s="215" t="s">
        <v>344</v>
      </c>
      <c r="D174" s="215" t="s">
        <v>138</v>
      </c>
      <c r="E174" s="216" t="s">
        <v>345</v>
      </c>
      <c r="F174" s="217" t="s">
        <v>346</v>
      </c>
      <c r="G174" s="218" t="s">
        <v>192</v>
      </c>
      <c r="H174" s="249"/>
      <c r="I174" s="220"/>
      <c r="J174" s="221">
        <f>ROUND(I174*H174,2)</f>
        <v>0</v>
      </c>
      <c r="K174" s="217" t="s">
        <v>142</v>
      </c>
      <c r="L174" s="70"/>
      <c r="M174" s="222" t="s">
        <v>22</v>
      </c>
      <c r="N174" s="223" t="s">
        <v>46</v>
      </c>
      <c r="O174" s="45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AR174" s="22" t="s">
        <v>163</v>
      </c>
      <c r="AT174" s="22" t="s">
        <v>138</v>
      </c>
      <c r="AU174" s="22" t="s">
        <v>84</v>
      </c>
      <c r="AY174" s="22" t="s">
        <v>135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22" t="s">
        <v>24</v>
      </c>
      <c r="BK174" s="226">
        <f>ROUND(I174*H174,2)</f>
        <v>0</v>
      </c>
      <c r="BL174" s="22" t="s">
        <v>163</v>
      </c>
      <c r="BM174" s="22" t="s">
        <v>347</v>
      </c>
    </row>
    <row r="175" s="10" customFormat="1" ht="29.88" customHeight="1">
      <c r="B175" s="199"/>
      <c r="C175" s="200"/>
      <c r="D175" s="201" t="s">
        <v>74</v>
      </c>
      <c r="E175" s="213" t="s">
        <v>348</v>
      </c>
      <c r="F175" s="213" t="s">
        <v>349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SUM(P176:P178)</f>
        <v>0</v>
      </c>
      <c r="Q175" s="207"/>
      <c r="R175" s="208">
        <f>SUM(R176:R178)</f>
        <v>0.11153135</v>
      </c>
      <c r="S175" s="207"/>
      <c r="T175" s="209">
        <f>SUM(T176:T178)</f>
        <v>0</v>
      </c>
      <c r="AR175" s="210" t="s">
        <v>84</v>
      </c>
      <c r="AT175" s="211" t="s">
        <v>74</v>
      </c>
      <c r="AU175" s="211" t="s">
        <v>24</v>
      </c>
      <c r="AY175" s="210" t="s">
        <v>135</v>
      </c>
      <c r="BK175" s="212">
        <f>SUM(BK176:BK178)</f>
        <v>0</v>
      </c>
    </row>
    <row r="176" s="1" customFormat="1" ht="25.5" customHeight="1">
      <c r="B176" s="44"/>
      <c r="C176" s="215" t="s">
        <v>350</v>
      </c>
      <c r="D176" s="215" t="s">
        <v>138</v>
      </c>
      <c r="E176" s="216" t="s">
        <v>351</v>
      </c>
      <c r="F176" s="217" t="s">
        <v>352</v>
      </c>
      <c r="G176" s="218" t="s">
        <v>141</v>
      </c>
      <c r="H176" s="219">
        <v>227.61500000000001</v>
      </c>
      <c r="I176" s="220"/>
      <c r="J176" s="221">
        <f>ROUND(I176*H176,2)</f>
        <v>0</v>
      </c>
      <c r="K176" s="217" t="s">
        <v>142</v>
      </c>
      <c r="L176" s="70"/>
      <c r="M176" s="222" t="s">
        <v>22</v>
      </c>
      <c r="N176" s="223" t="s">
        <v>46</v>
      </c>
      <c r="O176" s="45"/>
      <c r="P176" s="224">
        <f>O176*H176</f>
        <v>0</v>
      </c>
      <c r="Q176" s="224">
        <v>0.00020000000000000001</v>
      </c>
      <c r="R176" s="224">
        <f>Q176*H176</f>
        <v>0.045523000000000001</v>
      </c>
      <c r="S176" s="224">
        <v>0</v>
      </c>
      <c r="T176" s="225">
        <f>S176*H176</f>
        <v>0</v>
      </c>
      <c r="AR176" s="22" t="s">
        <v>163</v>
      </c>
      <c r="AT176" s="22" t="s">
        <v>138</v>
      </c>
      <c r="AU176" s="22" t="s">
        <v>84</v>
      </c>
      <c r="AY176" s="22" t="s">
        <v>135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22" t="s">
        <v>24</v>
      </c>
      <c r="BK176" s="226">
        <f>ROUND(I176*H176,2)</f>
        <v>0</v>
      </c>
      <c r="BL176" s="22" t="s">
        <v>163</v>
      </c>
      <c r="BM176" s="22" t="s">
        <v>353</v>
      </c>
    </row>
    <row r="177" s="11" customFormat="1">
      <c r="B177" s="227"/>
      <c r="C177" s="228"/>
      <c r="D177" s="229" t="s">
        <v>148</v>
      </c>
      <c r="E177" s="230" t="s">
        <v>22</v>
      </c>
      <c r="F177" s="231" t="s">
        <v>354</v>
      </c>
      <c r="G177" s="228"/>
      <c r="H177" s="232">
        <v>227.61500000000001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148</v>
      </c>
      <c r="AU177" s="238" t="s">
        <v>84</v>
      </c>
      <c r="AV177" s="11" t="s">
        <v>84</v>
      </c>
      <c r="AW177" s="11" t="s">
        <v>39</v>
      </c>
      <c r="AX177" s="11" t="s">
        <v>24</v>
      </c>
      <c r="AY177" s="238" t="s">
        <v>135</v>
      </c>
    </row>
    <row r="178" s="1" customFormat="1" ht="25.5" customHeight="1">
      <c r="B178" s="44"/>
      <c r="C178" s="215" t="s">
        <v>355</v>
      </c>
      <c r="D178" s="215" t="s">
        <v>138</v>
      </c>
      <c r="E178" s="216" t="s">
        <v>356</v>
      </c>
      <c r="F178" s="217" t="s">
        <v>357</v>
      </c>
      <c r="G178" s="218" t="s">
        <v>141</v>
      </c>
      <c r="H178" s="219">
        <v>227.61500000000001</v>
      </c>
      <c r="I178" s="220"/>
      <c r="J178" s="221">
        <f>ROUND(I178*H178,2)</f>
        <v>0</v>
      </c>
      <c r="K178" s="217" t="s">
        <v>142</v>
      </c>
      <c r="L178" s="70"/>
      <c r="M178" s="222" t="s">
        <v>22</v>
      </c>
      <c r="N178" s="223" t="s">
        <v>46</v>
      </c>
      <c r="O178" s="45"/>
      <c r="P178" s="224">
        <f>O178*H178</f>
        <v>0</v>
      </c>
      <c r="Q178" s="224">
        <v>0.00029</v>
      </c>
      <c r="R178" s="224">
        <f>Q178*H178</f>
        <v>0.066008350000000007</v>
      </c>
      <c r="S178" s="224">
        <v>0</v>
      </c>
      <c r="T178" s="225">
        <f>S178*H178</f>
        <v>0</v>
      </c>
      <c r="AR178" s="22" t="s">
        <v>163</v>
      </c>
      <c r="AT178" s="22" t="s">
        <v>138</v>
      </c>
      <c r="AU178" s="22" t="s">
        <v>84</v>
      </c>
      <c r="AY178" s="22" t="s">
        <v>135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22" t="s">
        <v>24</v>
      </c>
      <c r="BK178" s="226">
        <f>ROUND(I178*H178,2)</f>
        <v>0</v>
      </c>
      <c r="BL178" s="22" t="s">
        <v>163</v>
      </c>
      <c r="BM178" s="22" t="s">
        <v>358</v>
      </c>
    </row>
    <row r="179" s="10" customFormat="1" ht="37.44" customHeight="1">
      <c r="B179" s="199"/>
      <c r="C179" s="200"/>
      <c r="D179" s="201" t="s">
        <v>74</v>
      </c>
      <c r="E179" s="202" t="s">
        <v>166</v>
      </c>
      <c r="F179" s="202" t="s">
        <v>359</v>
      </c>
      <c r="G179" s="200"/>
      <c r="H179" s="200"/>
      <c r="I179" s="203"/>
      <c r="J179" s="204">
        <f>BK179</f>
        <v>0</v>
      </c>
      <c r="K179" s="200"/>
      <c r="L179" s="205"/>
      <c r="M179" s="206"/>
      <c r="N179" s="207"/>
      <c r="O179" s="207"/>
      <c r="P179" s="208">
        <f>P180+P182</f>
        <v>0</v>
      </c>
      <c r="Q179" s="207"/>
      <c r="R179" s="208">
        <f>R180+R182</f>
        <v>0</v>
      </c>
      <c r="S179" s="207"/>
      <c r="T179" s="209">
        <f>T180+T182</f>
        <v>0</v>
      </c>
      <c r="AR179" s="210" t="s">
        <v>152</v>
      </c>
      <c r="AT179" s="211" t="s">
        <v>74</v>
      </c>
      <c r="AU179" s="211" t="s">
        <v>75</v>
      </c>
      <c r="AY179" s="210" t="s">
        <v>135</v>
      </c>
      <c r="BK179" s="212">
        <f>BK180+BK182</f>
        <v>0</v>
      </c>
    </row>
    <row r="180" s="10" customFormat="1" ht="19.92" customHeight="1">
      <c r="B180" s="199"/>
      <c r="C180" s="200"/>
      <c r="D180" s="201" t="s">
        <v>74</v>
      </c>
      <c r="E180" s="213" t="s">
        <v>360</v>
      </c>
      <c r="F180" s="213" t="s">
        <v>361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P181</f>
        <v>0</v>
      </c>
      <c r="Q180" s="207"/>
      <c r="R180" s="208">
        <f>R181</f>
        <v>0</v>
      </c>
      <c r="S180" s="207"/>
      <c r="T180" s="209">
        <f>T181</f>
        <v>0</v>
      </c>
      <c r="AR180" s="210" t="s">
        <v>152</v>
      </c>
      <c r="AT180" s="211" t="s">
        <v>74</v>
      </c>
      <c r="AU180" s="211" t="s">
        <v>24</v>
      </c>
      <c r="AY180" s="210" t="s">
        <v>135</v>
      </c>
      <c r="BK180" s="212">
        <f>BK181</f>
        <v>0</v>
      </c>
    </row>
    <row r="181" s="1" customFormat="1" ht="16.5" customHeight="1">
      <c r="B181" s="44"/>
      <c r="C181" s="215" t="s">
        <v>362</v>
      </c>
      <c r="D181" s="215" t="s">
        <v>138</v>
      </c>
      <c r="E181" s="216" t="s">
        <v>363</v>
      </c>
      <c r="F181" s="217" t="s">
        <v>364</v>
      </c>
      <c r="G181" s="218" t="s">
        <v>199</v>
      </c>
      <c r="H181" s="219">
        <v>1</v>
      </c>
      <c r="I181" s="220"/>
      <c r="J181" s="221">
        <f>ROUND(I181*H181,2)</f>
        <v>0</v>
      </c>
      <c r="K181" s="217" t="s">
        <v>22</v>
      </c>
      <c r="L181" s="70"/>
      <c r="M181" s="222" t="s">
        <v>22</v>
      </c>
      <c r="N181" s="223" t="s">
        <v>46</v>
      </c>
      <c r="O181" s="45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AR181" s="22" t="s">
        <v>365</v>
      </c>
      <c r="AT181" s="22" t="s">
        <v>138</v>
      </c>
      <c r="AU181" s="22" t="s">
        <v>84</v>
      </c>
      <c r="AY181" s="22" t="s">
        <v>135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22" t="s">
        <v>24</v>
      </c>
      <c r="BK181" s="226">
        <f>ROUND(I181*H181,2)</f>
        <v>0</v>
      </c>
      <c r="BL181" s="22" t="s">
        <v>365</v>
      </c>
      <c r="BM181" s="22" t="s">
        <v>366</v>
      </c>
    </row>
    <row r="182" s="10" customFormat="1" ht="29.88" customHeight="1">
      <c r="B182" s="199"/>
      <c r="C182" s="200"/>
      <c r="D182" s="201" t="s">
        <v>74</v>
      </c>
      <c r="E182" s="213" t="s">
        <v>367</v>
      </c>
      <c r="F182" s="213" t="s">
        <v>368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SUM(P183:P184)</f>
        <v>0</v>
      </c>
      <c r="Q182" s="207"/>
      <c r="R182" s="208">
        <f>SUM(R183:R184)</f>
        <v>0</v>
      </c>
      <c r="S182" s="207"/>
      <c r="T182" s="209">
        <f>SUM(T183:T184)</f>
        <v>0</v>
      </c>
      <c r="AR182" s="210" t="s">
        <v>152</v>
      </c>
      <c r="AT182" s="211" t="s">
        <v>74</v>
      </c>
      <c r="AU182" s="211" t="s">
        <v>24</v>
      </c>
      <c r="AY182" s="210" t="s">
        <v>135</v>
      </c>
      <c r="BK182" s="212">
        <f>SUM(BK183:BK184)</f>
        <v>0</v>
      </c>
    </row>
    <row r="183" s="1" customFormat="1" ht="16.5" customHeight="1">
      <c r="B183" s="44"/>
      <c r="C183" s="215" t="s">
        <v>369</v>
      </c>
      <c r="D183" s="215" t="s">
        <v>138</v>
      </c>
      <c r="E183" s="216" t="s">
        <v>370</v>
      </c>
      <c r="F183" s="217" t="s">
        <v>371</v>
      </c>
      <c r="G183" s="218" t="s">
        <v>199</v>
      </c>
      <c r="H183" s="219">
        <v>1</v>
      </c>
      <c r="I183" s="220"/>
      <c r="J183" s="221">
        <f>ROUND(I183*H183,2)</f>
        <v>0</v>
      </c>
      <c r="K183" s="217" t="s">
        <v>22</v>
      </c>
      <c r="L183" s="70"/>
      <c r="M183" s="222" t="s">
        <v>22</v>
      </c>
      <c r="N183" s="223" t="s">
        <v>46</v>
      </c>
      <c r="O183" s="4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AR183" s="22" t="s">
        <v>365</v>
      </c>
      <c r="AT183" s="22" t="s">
        <v>138</v>
      </c>
      <c r="AU183" s="22" t="s">
        <v>84</v>
      </c>
      <c r="AY183" s="22" t="s">
        <v>135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22" t="s">
        <v>24</v>
      </c>
      <c r="BK183" s="226">
        <f>ROUND(I183*H183,2)</f>
        <v>0</v>
      </c>
      <c r="BL183" s="22" t="s">
        <v>365</v>
      </c>
      <c r="BM183" s="22" t="s">
        <v>372</v>
      </c>
    </row>
    <row r="184" s="11" customFormat="1">
      <c r="B184" s="227"/>
      <c r="C184" s="228"/>
      <c r="D184" s="229" t="s">
        <v>148</v>
      </c>
      <c r="E184" s="230" t="s">
        <v>22</v>
      </c>
      <c r="F184" s="231" t="s">
        <v>24</v>
      </c>
      <c r="G184" s="228"/>
      <c r="H184" s="232">
        <v>1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148</v>
      </c>
      <c r="AU184" s="238" t="s">
        <v>84</v>
      </c>
      <c r="AV184" s="11" t="s">
        <v>84</v>
      </c>
      <c r="AW184" s="11" t="s">
        <v>39</v>
      </c>
      <c r="AX184" s="11" t="s">
        <v>24</v>
      </c>
      <c r="AY184" s="238" t="s">
        <v>135</v>
      </c>
    </row>
    <row r="185" s="10" customFormat="1" ht="37.44" customHeight="1">
      <c r="B185" s="199"/>
      <c r="C185" s="200"/>
      <c r="D185" s="201" t="s">
        <v>74</v>
      </c>
      <c r="E185" s="202" t="s">
        <v>373</v>
      </c>
      <c r="F185" s="202" t="s">
        <v>374</v>
      </c>
      <c r="G185" s="200"/>
      <c r="H185" s="200"/>
      <c r="I185" s="203"/>
      <c r="J185" s="204">
        <f>BK185</f>
        <v>0</v>
      </c>
      <c r="K185" s="200"/>
      <c r="L185" s="205"/>
      <c r="M185" s="206"/>
      <c r="N185" s="207"/>
      <c r="O185" s="207"/>
      <c r="P185" s="208">
        <f>P186</f>
        <v>0</v>
      </c>
      <c r="Q185" s="207"/>
      <c r="R185" s="208">
        <f>R186</f>
        <v>0</v>
      </c>
      <c r="S185" s="207"/>
      <c r="T185" s="209">
        <f>T186</f>
        <v>0</v>
      </c>
      <c r="AR185" s="210" t="s">
        <v>143</v>
      </c>
      <c r="AT185" s="211" t="s">
        <v>74</v>
      </c>
      <c r="AU185" s="211" t="s">
        <v>75</v>
      </c>
      <c r="AY185" s="210" t="s">
        <v>135</v>
      </c>
      <c r="BK185" s="212">
        <f>BK186</f>
        <v>0</v>
      </c>
    </row>
    <row r="186" s="1" customFormat="1" ht="16.5" customHeight="1">
      <c r="B186" s="44"/>
      <c r="C186" s="215" t="s">
        <v>375</v>
      </c>
      <c r="D186" s="215" t="s">
        <v>138</v>
      </c>
      <c r="E186" s="216" t="s">
        <v>376</v>
      </c>
      <c r="F186" s="217" t="s">
        <v>377</v>
      </c>
      <c r="G186" s="218" t="s">
        <v>378</v>
      </c>
      <c r="H186" s="219">
        <v>60</v>
      </c>
      <c r="I186" s="220"/>
      <c r="J186" s="221">
        <f>ROUND(I186*H186,2)</f>
        <v>0</v>
      </c>
      <c r="K186" s="217" t="s">
        <v>142</v>
      </c>
      <c r="L186" s="70"/>
      <c r="M186" s="222" t="s">
        <v>22</v>
      </c>
      <c r="N186" s="223" t="s">
        <v>46</v>
      </c>
      <c r="O186" s="45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AR186" s="22" t="s">
        <v>379</v>
      </c>
      <c r="AT186" s="22" t="s">
        <v>138</v>
      </c>
      <c r="AU186" s="22" t="s">
        <v>24</v>
      </c>
      <c r="AY186" s="22" t="s">
        <v>135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22" t="s">
        <v>24</v>
      </c>
      <c r="BK186" s="226">
        <f>ROUND(I186*H186,2)</f>
        <v>0</v>
      </c>
      <c r="BL186" s="22" t="s">
        <v>379</v>
      </c>
      <c r="BM186" s="22" t="s">
        <v>380</v>
      </c>
    </row>
    <row r="187" s="10" customFormat="1" ht="37.44" customHeight="1">
      <c r="B187" s="199"/>
      <c r="C187" s="200"/>
      <c r="D187" s="201" t="s">
        <v>74</v>
      </c>
      <c r="E187" s="202" t="s">
        <v>381</v>
      </c>
      <c r="F187" s="202" t="s">
        <v>382</v>
      </c>
      <c r="G187" s="200"/>
      <c r="H187" s="200"/>
      <c r="I187" s="203"/>
      <c r="J187" s="204">
        <f>BK187</f>
        <v>0</v>
      </c>
      <c r="K187" s="200"/>
      <c r="L187" s="205"/>
      <c r="M187" s="206"/>
      <c r="N187" s="207"/>
      <c r="O187" s="207"/>
      <c r="P187" s="208">
        <f>P188+P190</f>
        <v>0</v>
      </c>
      <c r="Q187" s="207"/>
      <c r="R187" s="208">
        <f>R188+R190</f>
        <v>0</v>
      </c>
      <c r="S187" s="207"/>
      <c r="T187" s="209">
        <f>T188+T190</f>
        <v>0</v>
      </c>
      <c r="AR187" s="210" t="s">
        <v>165</v>
      </c>
      <c r="AT187" s="211" t="s">
        <v>74</v>
      </c>
      <c r="AU187" s="211" t="s">
        <v>75</v>
      </c>
      <c r="AY187" s="210" t="s">
        <v>135</v>
      </c>
      <c r="BK187" s="212">
        <f>BK188+BK190</f>
        <v>0</v>
      </c>
    </row>
    <row r="188" s="10" customFormat="1" ht="19.92" customHeight="1">
      <c r="B188" s="199"/>
      <c r="C188" s="200"/>
      <c r="D188" s="201" t="s">
        <v>74</v>
      </c>
      <c r="E188" s="213" t="s">
        <v>383</v>
      </c>
      <c r="F188" s="213" t="s">
        <v>384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P189</f>
        <v>0</v>
      </c>
      <c r="Q188" s="207"/>
      <c r="R188" s="208">
        <f>R189</f>
        <v>0</v>
      </c>
      <c r="S188" s="207"/>
      <c r="T188" s="209">
        <f>T189</f>
        <v>0</v>
      </c>
      <c r="AR188" s="210" t="s">
        <v>165</v>
      </c>
      <c r="AT188" s="211" t="s">
        <v>74</v>
      </c>
      <c r="AU188" s="211" t="s">
        <v>24</v>
      </c>
      <c r="AY188" s="210" t="s">
        <v>135</v>
      </c>
      <c r="BK188" s="212">
        <f>BK189</f>
        <v>0</v>
      </c>
    </row>
    <row r="189" s="1" customFormat="1" ht="16.5" customHeight="1">
      <c r="B189" s="44"/>
      <c r="C189" s="215" t="s">
        <v>385</v>
      </c>
      <c r="D189" s="215" t="s">
        <v>138</v>
      </c>
      <c r="E189" s="216" t="s">
        <v>386</v>
      </c>
      <c r="F189" s="217" t="s">
        <v>387</v>
      </c>
      <c r="G189" s="218" t="s">
        <v>388</v>
      </c>
      <c r="H189" s="219">
        <v>1</v>
      </c>
      <c r="I189" s="220"/>
      <c r="J189" s="221">
        <f>ROUND(I189*H189,2)</f>
        <v>0</v>
      </c>
      <c r="K189" s="217" t="s">
        <v>142</v>
      </c>
      <c r="L189" s="70"/>
      <c r="M189" s="222" t="s">
        <v>22</v>
      </c>
      <c r="N189" s="223" t="s">
        <v>46</v>
      </c>
      <c r="O189" s="45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AR189" s="22" t="s">
        <v>389</v>
      </c>
      <c r="AT189" s="22" t="s">
        <v>138</v>
      </c>
      <c r="AU189" s="22" t="s">
        <v>84</v>
      </c>
      <c r="AY189" s="22" t="s">
        <v>135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22" t="s">
        <v>24</v>
      </c>
      <c r="BK189" s="226">
        <f>ROUND(I189*H189,2)</f>
        <v>0</v>
      </c>
      <c r="BL189" s="22" t="s">
        <v>389</v>
      </c>
      <c r="BM189" s="22" t="s">
        <v>390</v>
      </c>
    </row>
    <row r="190" s="10" customFormat="1" ht="29.88" customHeight="1">
      <c r="B190" s="199"/>
      <c r="C190" s="200"/>
      <c r="D190" s="201" t="s">
        <v>74</v>
      </c>
      <c r="E190" s="213" t="s">
        <v>391</v>
      </c>
      <c r="F190" s="213" t="s">
        <v>392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SUM(P191:P193)</f>
        <v>0</v>
      </c>
      <c r="Q190" s="207"/>
      <c r="R190" s="208">
        <f>SUM(R191:R193)</f>
        <v>0</v>
      </c>
      <c r="S190" s="207"/>
      <c r="T190" s="209">
        <f>SUM(T191:T193)</f>
        <v>0</v>
      </c>
      <c r="AR190" s="210" t="s">
        <v>165</v>
      </c>
      <c r="AT190" s="211" t="s">
        <v>74</v>
      </c>
      <c r="AU190" s="211" t="s">
        <v>24</v>
      </c>
      <c r="AY190" s="210" t="s">
        <v>135</v>
      </c>
      <c r="BK190" s="212">
        <f>SUM(BK191:BK193)</f>
        <v>0</v>
      </c>
    </row>
    <row r="191" s="1" customFormat="1" ht="16.5" customHeight="1">
      <c r="B191" s="44"/>
      <c r="C191" s="215" t="s">
        <v>393</v>
      </c>
      <c r="D191" s="215" t="s">
        <v>138</v>
      </c>
      <c r="E191" s="216" t="s">
        <v>394</v>
      </c>
      <c r="F191" s="217" t="s">
        <v>395</v>
      </c>
      <c r="G191" s="218" t="s">
        <v>388</v>
      </c>
      <c r="H191" s="219">
        <v>1</v>
      </c>
      <c r="I191" s="220"/>
      <c r="J191" s="221">
        <f>ROUND(I191*H191,2)</f>
        <v>0</v>
      </c>
      <c r="K191" s="217" t="s">
        <v>142</v>
      </c>
      <c r="L191" s="70"/>
      <c r="M191" s="222" t="s">
        <v>22</v>
      </c>
      <c r="N191" s="223" t="s">
        <v>46</v>
      </c>
      <c r="O191" s="45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AR191" s="22" t="s">
        <v>389</v>
      </c>
      <c r="AT191" s="22" t="s">
        <v>138</v>
      </c>
      <c r="AU191" s="22" t="s">
        <v>84</v>
      </c>
      <c r="AY191" s="22" t="s">
        <v>135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22" t="s">
        <v>24</v>
      </c>
      <c r="BK191" s="226">
        <f>ROUND(I191*H191,2)</f>
        <v>0</v>
      </c>
      <c r="BL191" s="22" t="s">
        <v>389</v>
      </c>
      <c r="BM191" s="22" t="s">
        <v>396</v>
      </c>
    </row>
    <row r="192" s="1" customFormat="1" ht="16.5" customHeight="1">
      <c r="B192" s="44"/>
      <c r="C192" s="215" t="s">
        <v>397</v>
      </c>
      <c r="D192" s="215" t="s">
        <v>138</v>
      </c>
      <c r="E192" s="216" t="s">
        <v>398</v>
      </c>
      <c r="F192" s="217" t="s">
        <v>399</v>
      </c>
      <c r="G192" s="218" t="s">
        <v>388</v>
      </c>
      <c r="H192" s="219">
        <v>1</v>
      </c>
      <c r="I192" s="220"/>
      <c r="J192" s="221">
        <f>ROUND(I192*H192,2)</f>
        <v>0</v>
      </c>
      <c r="K192" s="217" t="s">
        <v>142</v>
      </c>
      <c r="L192" s="70"/>
      <c r="M192" s="222" t="s">
        <v>22</v>
      </c>
      <c r="N192" s="223" t="s">
        <v>46</v>
      </c>
      <c r="O192" s="4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AR192" s="22" t="s">
        <v>389</v>
      </c>
      <c r="AT192" s="22" t="s">
        <v>138</v>
      </c>
      <c r="AU192" s="22" t="s">
        <v>84</v>
      </c>
      <c r="AY192" s="22" t="s">
        <v>135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22" t="s">
        <v>24</v>
      </c>
      <c r="BK192" s="226">
        <f>ROUND(I192*H192,2)</f>
        <v>0</v>
      </c>
      <c r="BL192" s="22" t="s">
        <v>389</v>
      </c>
      <c r="BM192" s="22" t="s">
        <v>400</v>
      </c>
    </row>
    <row r="193" s="1" customFormat="1" ht="16.5" customHeight="1">
      <c r="B193" s="44"/>
      <c r="C193" s="215" t="s">
        <v>401</v>
      </c>
      <c r="D193" s="215" t="s">
        <v>138</v>
      </c>
      <c r="E193" s="216" t="s">
        <v>402</v>
      </c>
      <c r="F193" s="217" t="s">
        <v>403</v>
      </c>
      <c r="G193" s="218" t="s">
        <v>388</v>
      </c>
      <c r="H193" s="219">
        <v>1</v>
      </c>
      <c r="I193" s="220"/>
      <c r="J193" s="221">
        <f>ROUND(I193*H193,2)</f>
        <v>0</v>
      </c>
      <c r="K193" s="217" t="s">
        <v>142</v>
      </c>
      <c r="L193" s="70"/>
      <c r="M193" s="222" t="s">
        <v>22</v>
      </c>
      <c r="N193" s="261" t="s">
        <v>46</v>
      </c>
      <c r="O193" s="262"/>
      <c r="P193" s="263">
        <f>O193*H193</f>
        <v>0</v>
      </c>
      <c r="Q193" s="263">
        <v>0</v>
      </c>
      <c r="R193" s="263">
        <f>Q193*H193</f>
        <v>0</v>
      </c>
      <c r="S193" s="263">
        <v>0</v>
      </c>
      <c r="T193" s="264">
        <f>S193*H193</f>
        <v>0</v>
      </c>
      <c r="AR193" s="22" t="s">
        <v>389</v>
      </c>
      <c r="AT193" s="22" t="s">
        <v>138</v>
      </c>
      <c r="AU193" s="22" t="s">
        <v>84</v>
      </c>
      <c r="AY193" s="22" t="s">
        <v>135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22" t="s">
        <v>24</v>
      </c>
      <c r="BK193" s="226">
        <f>ROUND(I193*H193,2)</f>
        <v>0</v>
      </c>
      <c r="BL193" s="22" t="s">
        <v>389</v>
      </c>
      <c r="BM193" s="22" t="s">
        <v>404</v>
      </c>
    </row>
    <row r="194" s="1" customFormat="1" ht="6.96" customHeight="1">
      <c r="B194" s="65"/>
      <c r="C194" s="66"/>
      <c r="D194" s="66"/>
      <c r="E194" s="66"/>
      <c r="F194" s="66"/>
      <c r="G194" s="66"/>
      <c r="H194" s="66"/>
      <c r="I194" s="160"/>
      <c r="J194" s="66"/>
      <c r="K194" s="66"/>
      <c r="L194" s="70"/>
    </row>
  </sheetData>
  <sheetProtection sheet="1" autoFilter="0" formatColumns="0" formatRows="0" objects="1" scenarios="1" spinCount="100000" saltValue="VdxIengQW2NPrmVQ+nY96xicpT2AThyFWfDqCpYYPxKHDnfoBFqsFKXCI7rW7OhCtrr6CN09O+oIdHDUfXk3cg==" hashValue="TddXjhQCnfHg6CyiQ4rHFAM/W7XTpNXmQsKC+RUTL8wemxZ8VkVK5hnH0JuEp/QQFYhp7qwz+eSeN7uLFbfdsw==" algorithmName="SHA-512" password="CC35"/>
  <autoFilter ref="C96:K193"/>
  <mergeCells count="10">
    <mergeCell ref="E7:H7"/>
    <mergeCell ref="E9:H9"/>
    <mergeCell ref="E24:H24"/>
    <mergeCell ref="E45:H45"/>
    <mergeCell ref="E47:H47"/>
    <mergeCell ref="J51:J52"/>
    <mergeCell ref="E87:H87"/>
    <mergeCell ref="E89:H89"/>
    <mergeCell ref="G1:H1"/>
    <mergeCell ref="L2:V2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5" customWidth="1"/>
    <col min="2" max="2" width="1.664063" style="265" customWidth="1"/>
    <col min="3" max="4" width="5" style="265" customWidth="1"/>
    <col min="5" max="5" width="11.67" style="265" customWidth="1"/>
    <col min="6" max="6" width="9.17" style="265" customWidth="1"/>
    <col min="7" max="7" width="5" style="265" customWidth="1"/>
    <col min="8" max="8" width="77.83" style="265" customWidth="1"/>
    <col min="9" max="10" width="20" style="265" customWidth="1"/>
    <col min="11" max="11" width="1.664063" style="265" customWidth="1"/>
  </cols>
  <sheetData>
    <row r="1" ht="37.5" customHeight="1"/>
    <row r="2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3" customFormat="1" ht="45" customHeight="1">
      <c r="B3" s="269"/>
      <c r="C3" s="270" t="s">
        <v>405</v>
      </c>
      <c r="D3" s="270"/>
      <c r="E3" s="270"/>
      <c r="F3" s="270"/>
      <c r="G3" s="270"/>
      <c r="H3" s="270"/>
      <c r="I3" s="270"/>
      <c r="J3" s="270"/>
      <c r="K3" s="271"/>
    </row>
    <row r="4" ht="25.5" customHeight="1">
      <c r="B4" s="272"/>
      <c r="C4" s="273" t="s">
        <v>406</v>
      </c>
      <c r="D4" s="273"/>
      <c r="E4" s="273"/>
      <c r="F4" s="273"/>
      <c r="G4" s="273"/>
      <c r="H4" s="273"/>
      <c r="I4" s="273"/>
      <c r="J4" s="273"/>
      <c r="K4" s="274"/>
    </row>
    <row r="5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ht="15" customHeight="1">
      <c r="B6" s="272"/>
      <c r="C6" s="276" t="s">
        <v>407</v>
      </c>
      <c r="D6" s="276"/>
      <c r="E6" s="276"/>
      <c r="F6" s="276"/>
      <c r="G6" s="276"/>
      <c r="H6" s="276"/>
      <c r="I6" s="276"/>
      <c r="J6" s="276"/>
      <c r="K6" s="274"/>
    </row>
    <row r="7" ht="15" customHeight="1">
      <c r="B7" s="277"/>
      <c r="C7" s="276" t="s">
        <v>408</v>
      </c>
      <c r="D7" s="276"/>
      <c r="E7" s="276"/>
      <c r="F7" s="276"/>
      <c r="G7" s="276"/>
      <c r="H7" s="276"/>
      <c r="I7" s="276"/>
      <c r="J7" s="276"/>
      <c r="K7" s="274"/>
    </row>
    <row r="8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ht="15" customHeight="1">
      <c r="B9" s="277"/>
      <c r="C9" s="276" t="s">
        <v>409</v>
      </c>
      <c r="D9" s="276"/>
      <c r="E9" s="276"/>
      <c r="F9" s="276"/>
      <c r="G9" s="276"/>
      <c r="H9" s="276"/>
      <c r="I9" s="276"/>
      <c r="J9" s="276"/>
      <c r="K9" s="274"/>
    </row>
    <row r="10" ht="15" customHeight="1">
      <c r="B10" s="277"/>
      <c r="C10" s="276"/>
      <c r="D10" s="276" t="s">
        <v>410</v>
      </c>
      <c r="E10" s="276"/>
      <c r="F10" s="276"/>
      <c r="G10" s="276"/>
      <c r="H10" s="276"/>
      <c r="I10" s="276"/>
      <c r="J10" s="276"/>
      <c r="K10" s="274"/>
    </row>
    <row r="11" ht="15" customHeight="1">
      <c r="B11" s="277"/>
      <c r="C11" s="278"/>
      <c r="D11" s="276" t="s">
        <v>411</v>
      </c>
      <c r="E11" s="276"/>
      <c r="F11" s="276"/>
      <c r="G11" s="276"/>
      <c r="H11" s="276"/>
      <c r="I11" s="276"/>
      <c r="J11" s="276"/>
      <c r="K11" s="274"/>
    </row>
    <row r="12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ht="15" customHeight="1">
      <c r="B13" s="277"/>
      <c r="C13" s="278"/>
      <c r="D13" s="276" t="s">
        <v>412</v>
      </c>
      <c r="E13" s="276"/>
      <c r="F13" s="276"/>
      <c r="G13" s="276"/>
      <c r="H13" s="276"/>
      <c r="I13" s="276"/>
      <c r="J13" s="276"/>
      <c r="K13" s="274"/>
    </row>
    <row r="14" ht="15" customHeight="1">
      <c r="B14" s="277"/>
      <c r="C14" s="278"/>
      <c r="D14" s="276" t="s">
        <v>413</v>
      </c>
      <c r="E14" s="276"/>
      <c r="F14" s="276"/>
      <c r="G14" s="276"/>
      <c r="H14" s="276"/>
      <c r="I14" s="276"/>
      <c r="J14" s="276"/>
      <c r="K14" s="274"/>
    </row>
    <row r="15" ht="15" customHeight="1">
      <c r="B15" s="277"/>
      <c r="C15" s="278"/>
      <c r="D15" s="276" t="s">
        <v>414</v>
      </c>
      <c r="E15" s="276"/>
      <c r="F15" s="276"/>
      <c r="G15" s="276"/>
      <c r="H15" s="276"/>
      <c r="I15" s="276"/>
      <c r="J15" s="276"/>
      <c r="K15" s="274"/>
    </row>
    <row r="16" ht="15" customHeight="1">
      <c r="B16" s="277"/>
      <c r="C16" s="278"/>
      <c r="D16" s="278"/>
      <c r="E16" s="279" t="s">
        <v>82</v>
      </c>
      <c r="F16" s="276" t="s">
        <v>415</v>
      </c>
      <c r="G16" s="276"/>
      <c r="H16" s="276"/>
      <c r="I16" s="276"/>
      <c r="J16" s="276"/>
      <c r="K16" s="274"/>
    </row>
    <row r="17" ht="15" customHeight="1">
      <c r="B17" s="277"/>
      <c r="C17" s="278"/>
      <c r="D17" s="278"/>
      <c r="E17" s="279" t="s">
        <v>416</v>
      </c>
      <c r="F17" s="276" t="s">
        <v>417</v>
      </c>
      <c r="G17" s="276"/>
      <c r="H17" s="276"/>
      <c r="I17" s="276"/>
      <c r="J17" s="276"/>
      <c r="K17" s="274"/>
    </row>
    <row r="18" ht="15" customHeight="1">
      <c r="B18" s="277"/>
      <c r="C18" s="278"/>
      <c r="D18" s="278"/>
      <c r="E18" s="279" t="s">
        <v>418</v>
      </c>
      <c r="F18" s="276" t="s">
        <v>419</v>
      </c>
      <c r="G18" s="276"/>
      <c r="H18" s="276"/>
      <c r="I18" s="276"/>
      <c r="J18" s="276"/>
      <c r="K18" s="274"/>
    </row>
    <row r="19" ht="15" customHeight="1">
      <c r="B19" s="277"/>
      <c r="C19" s="278"/>
      <c r="D19" s="278"/>
      <c r="E19" s="279" t="s">
        <v>420</v>
      </c>
      <c r="F19" s="276" t="s">
        <v>421</v>
      </c>
      <c r="G19" s="276"/>
      <c r="H19" s="276"/>
      <c r="I19" s="276"/>
      <c r="J19" s="276"/>
      <c r="K19" s="274"/>
    </row>
    <row r="20" ht="15" customHeight="1">
      <c r="B20" s="277"/>
      <c r="C20" s="278"/>
      <c r="D20" s="278"/>
      <c r="E20" s="279" t="s">
        <v>422</v>
      </c>
      <c r="F20" s="276" t="s">
        <v>423</v>
      </c>
      <c r="G20" s="276"/>
      <c r="H20" s="276"/>
      <c r="I20" s="276"/>
      <c r="J20" s="276"/>
      <c r="K20" s="274"/>
    </row>
    <row r="21" ht="15" customHeight="1">
      <c r="B21" s="277"/>
      <c r="C21" s="278"/>
      <c r="D21" s="278"/>
      <c r="E21" s="279" t="s">
        <v>424</v>
      </c>
      <c r="F21" s="276" t="s">
        <v>425</v>
      </c>
      <c r="G21" s="276"/>
      <c r="H21" s="276"/>
      <c r="I21" s="276"/>
      <c r="J21" s="276"/>
      <c r="K21" s="274"/>
    </row>
    <row r="22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ht="15" customHeight="1">
      <c r="B23" s="277"/>
      <c r="C23" s="276" t="s">
        <v>426</v>
      </c>
      <c r="D23" s="276"/>
      <c r="E23" s="276"/>
      <c r="F23" s="276"/>
      <c r="G23" s="276"/>
      <c r="H23" s="276"/>
      <c r="I23" s="276"/>
      <c r="J23" s="276"/>
      <c r="K23" s="274"/>
    </row>
    <row r="24" ht="15" customHeight="1">
      <c r="B24" s="277"/>
      <c r="C24" s="276" t="s">
        <v>427</v>
      </c>
      <c r="D24" s="276"/>
      <c r="E24" s="276"/>
      <c r="F24" s="276"/>
      <c r="G24" s="276"/>
      <c r="H24" s="276"/>
      <c r="I24" s="276"/>
      <c r="J24" s="276"/>
      <c r="K24" s="274"/>
    </row>
    <row r="25" ht="15" customHeight="1">
      <c r="B25" s="277"/>
      <c r="C25" s="276"/>
      <c r="D25" s="276" t="s">
        <v>428</v>
      </c>
      <c r="E25" s="276"/>
      <c r="F25" s="276"/>
      <c r="G25" s="276"/>
      <c r="H25" s="276"/>
      <c r="I25" s="276"/>
      <c r="J25" s="276"/>
      <c r="K25" s="274"/>
    </row>
    <row r="26" ht="15" customHeight="1">
      <c r="B26" s="277"/>
      <c r="C26" s="278"/>
      <c r="D26" s="276" t="s">
        <v>429</v>
      </c>
      <c r="E26" s="276"/>
      <c r="F26" s="276"/>
      <c r="G26" s="276"/>
      <c r="H26" s="276"/>
      <c r="I26" s="276"/>
      <c r="J26" s="276"/>
      <c r="K26" s="274"/>
    </row>
    <row r="27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ht="15" customHeight="1">
      <c r="B28" s="277"/>
      <c r="C28" s="278"/>
      <c r="D28" s="276" t="s">
        <v>430</v>
      </c>
      <c r="E28" s="276"/>
      <c r="F28" s="276"/>
      <c r="G28" s="276"/>
      <c r="H28" s="276"/>
      <c r="I28" s="276"/>
      <c r="J28" s="276"/>
      <c r="K28" s="274"/>
    </row>
    <row r="29" ht="15" customHeight="1">
      <c r="B29" s="277"/>
      <c r="C29" s="278"/>
      <c r="D29" s="276" t="s">
        <v>431</v>
      </c>
      <c r="E29" s="276"/>
      <c r="F29" s="276"/>
      <c r="G29" s="276"/>
      <c r="H29" s="276"/>
      <c r="I29" s="276"/>
      <c r="J29" s="276"/>
      <c r="K29" s="274"/>
    </row>
    <row r="30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ht="15" customHeight="1">
      <c r="B31" s="277"/>
      <c r="C31" s="278"/>
      <c r="D31" s="276" t="s">
        <v>432</v>
      </c>
      <c r="E31" s="276"/>
      <c r="F31" s="276"/>
      <c r="G31" s="276"/>
      <c r="H31" s="276"/>
      <c r="I31" s="276"/>
      <c r="J31" s="276"/>
      <c r="K31" s="274"/>
    </row>
    <row r="32" ht="15" customHeight="1">
      <c r="B32" s="277"/>
      <c r="C32" s="278"/>
      <c r="D32" s="276" t="s">
        <v>433</v>
      </c>
      <c r="E32" s="276"/>
      <c r="F32" s="276"/>
      <c r="G32" s="276"/>
      <c r="H32" s="276"/>
      <c r="I32" s="276"/>
      <c r="J32" s="276"/>
      <c r="K32" s="274"/>
    </row>
    <row r="33" ht="15" customHeight="1">
      <c r="B33" s="277"/>
      <c r="C33" s="278"/>
      <c r="D33" s="276" t="s">
        <v>434</v>
      </c>
      <c r="E33" s="276"/>
      <c r="F33" s="276"/>
      <c r="G33" s="276"/>
      <c r="H33" s="276"/>
      <c r="I33" s="276"/>
      <c r="J33" s="276"/>
      <c r="K33" s="274"/>
    </row>
    <row r="34" ht="15" customHeight="1">
      <c r="B34" s="277"/>
      <c r="C34" s="278"/>
      <c r="D34" s="276"/>
      <c r="E34" s="280" t="s">
        <v>120</v>
      </c>
      <c r="F34" s="276"/>
      <c r="G34" s="276" t="s">
        <v>435</v>
      </c>
      <c r="H34" s="276"/>
      <c r="I34" s="276"/>
      <c r="J34" s="276"/>
      <c r="K34" s="274"/>
    </row>
    <row r="35" ht="30.75" customHeight="1">
      <c r="B35" s="277"/>
      <c r="C35" s="278"/>
      <c r="D35" s="276"/>
      <c r="E35" s="280" t="s">
        <v>436</v>
      </c>
      <c r="F35" s="276"/>
      <c r="G35" s="276" t="s">
        <v>437</v>
      </c>
      <c r="H35" s="276"/>
      <c r="I35" s="276"/>
      <c r="J35" s="276"/>
      <c r="K35" s="274"/>
    </row>
    <row r="36" ht="15" customHeight="1">
      <c r="B36" s="277"/>
      <c r="C36" s="278"/>
      <c r="D36" s="276"/>
      <c r="E36" s="280" t="s">
        <v>56</v>
      </c>
      <c r="F36" s="276"/>
      <c r="G36" s="276" t="s">
        <v>438</v>
      </c>
      <c r="H36" s="276"/>
      <c r="I36" s="276"/>
      <c r="J36" s="276"/>
      <c r="K36" s="274"/>
    </row>
    <row r="37" ht="15" customHeight="1">
      <c r="B37" s="277"/>
      <c r="C37" s="278"/>
      <c r="D37" s="276"/>
      <c r="E37" s="280" t="s">
        <v>121</v>
      </c>
      <c r="F37" s="276"/>
      <c r="G37" s="276" t="s">
        <v>439</v>
      </c>
      <c r="H37" s="276"/>
      <c r="I37" s="276"/>
      <c r="J37" s="276"/>
      <c r="K37" s="274"/>
    </row>
    <row r="38" ht="15" customHeight="1">
      <c r="B38" s="277"/>
      <c r="C38" s="278"/>
      <c r="D38" s="276"/>
      <c r="E38" s="280" t="s">
        <v>122</v>
      </c>
      <c r="F38" s="276"/>
      <c r="G38" s="276" t="s">
        <v>440</v>
      </c>
      <c r="H38" s="276"/>
      <c r="I38" s="276"/>
      <c r="J38" s="276"/>
      <c r="K38" s="274"/>
    </row>
    <row r="39" ht="15" customHeight="1">
      <c r="B39" s="277"/>
      <c r="C39" s="278"/>
      <c r="D39" s="276"/>
      <c r="E39" s="280" t="s">
        <v>123</v>
      </c>
      <c r="F39" s="276"/>
      <c r="G39" s="276" t="s">
        <v>441</v>
      </c>
      <c r="H39" s="276"/>
      <c r="I39" s="276"/>
      <c r="J39" s="276"/>
      <c r="K39" s="274"/>
    </row>
    <row r="40" ht="15" customHeight="1">
      <c r="B40" s="277"/>
      <c r="C40" s="278"/>
      <c r="D40" s="276"/>
      <c r="E40" s="280" t="s">
        <v>442</v>
      </c>
      <c r="F40" s="276"/>
      <c r="G40" s="276" t="s">
        <v>443</v>
      </c>
      <c r="H40" s="276"/>
      <c r="I40" s="276"/>
      <c r="J40" s="276"/>
      <c r="K40" s="274"/>
    </row>
    <row r="41" ht="15" customHeight="1">
      <c r="B41" s="277"/>
      <c r="C41" s="278"/>
      <c r="D41" s="276"/>
      <c r="E41" s="280"/>
      <c r="F41" s="276"/>
      <c r="G41" s="276" t="s">
        <v>444</v>
      </c>
      <c r="H41" s="276"/>
      <c r="I41" s="276"/>
      <c r="J41" s="276"/>
      <c r="K41" s="274"/>
    </row>
    <row r="42" ht="15" customHeight="1">
      <c r="B42" s="277"/>
      <c r="C42" s="278"/>
      <c r="D42" s="276"/>
      <c r="E42" s="280" t="s">
        <v>445</v>
      </c>
      <c r="F42" s="276"/>
      <c r="G42" s="276" t="s">
        <v>446</v>
      </c>
      <c r="H42" s="276"/>
      <c r="I42" s="276"/>
      <c r="J42" s="276"/>
      <c r="K42" s="274"/>
    </row>
    <row r="43" ht="15" customHeight="1">
      <c r="B43" s="277"/>
      <c r="C43" s="278"/>
      <c r="D43" s="276"/>
      <c r="E43" s="280" t="s">
        <v>125</v>
      </c>
      <c r="F43" s="276"/>
      <c r="G43" s="276" t="s">
        <v>447</v>
      </c>
      <c r="H43" s="276"/>
      <c r="I43" s="276"/>
      <c r="J43" s="276"/>
      <c r="K43" s="274"/>
    </row>
    <row r="44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ht="15" customHeight="1">
      <c r="B45" s="277"/>
      <c r="C45" s="278"/>
      <c r="D45" s="276" t="s">
        <v>448</v>
      </c>
      <c r="E45" s="276"/>
      <c r="F45" s="276"/>
      <c r="G45" s="276"/>
      <c r="H45" s="276"/>
      <c r="I45" s="276"/>
      <c r="J45" s="276"/>
      <c r="K45" s="274"/>
    </row>
    <row r="46" ht="15" customHeight="1">
      <c r="B46" s="277"/>
      <c r="C46" s="278"/>
      <c r="D46" s="278"/>
      <c r="E46" s="276" t="s">
        <v>449</v>
      </c>
      <c r="F46" s="276"/>
      <c r="G46" s="276"/>
      <c r="H46" s="276"/>
      <c r="I46" s="276"/>
      <c r="J46" s="276"/>
      <c r="K46" s="274"/>
    </row>
    <row r="47" ht="15" customHeight="1">
      <c r="B47" s="277"/>
      <c r="C47" s="278"/>
      <c r="D47" s="278"/>
      <c r="E47" s="276" t="s">
        <v>450</v>
      </c>
      <c r="F47" s="276"/>
      <c r="G47" s="276"/>
      <c r="H47" s="276"/>
      <c r="I47" s="276"/>
      <c r="J47" s="276"/>
      <c r="K47" s="274"/>
    </row>
    <row r="48" ht="15" customHeight="1">
      <c r="B48" s="277"/>
      <c r="C48" s="278"/>
      <c r="D48" s="278"/>
      <c r="E48" s="276" t="s">
        <v>451</v>
      </c>
      <c r="F48" s="276"/>
      <c r="G48" s="276"/>
      <c r="H48" s="276"/>
      <c r="I48" s="276"/>
      <c r="J48" s="276"/>
      <c r="K48" s="274"/>
    </row>
    <row r="49" ht="15" customHeight="1">
      <c r="B49" s="277"/>
      <c r="C49" s="278"/>
      <c r="D49" s="276" t="s">
        <v>452</v>
      </c>
      <c r="E49" s="276"/>
      <c r="F49" s="276"/>
      <c r="G49" s="276"/>
      <c r="H49" s="276"/>
      <c r="I49" s="276"/>
      <c r="J49" s="276"/>
      <c r="K49" s="274"/>
    </row>
    <row r="50" ht="25.5" customHeight="1">
      <c r="B50" s="272"/>
      <c r="C50" s="273" t="s">
        <v>453</v>
      </c>
      <c r="D50" s="273"/>
      <c r="E50" s="273"/>
      <c r="F50" s="273"/>
      <c r="G50" s="273"/>
      <c r="H50" s="273"/>
      <c r="I50" s="273"/>
      <c r="J50" s="273"/>
      <c r="K50" s="274"/>
    </row>
    <row r="51" ht="5.25" customHeight="1">
      <c r="B51" s="272"/>
      <c r="C51" s="275"/>
      <c r="D51" s="275"/>
      <c r="E51" s="275"/>
      <c r="F51" s="275"/>
      <c r="G51" s="275"/>
      <c r="H51" s="275"/>
      <c r="I51" s="275"/>
      <c r="J51" s="275"/>
      <c r="K51" s="274"/>
    </row>
    <row r="52" ht="15" customHeight="1">
      <c r="B52" s="272"/>
      <c r="C52" s="276" t="s">
        <v>454</v>
      </c>
      <c r="D52" s="276"/>
      <c r="E52" s="276"/>
      <c r="F52" s="276"/>
      <c r="G52" s="276"/>
      <c r="H52" s="276"/>
      <c r="I52" s="276"/>
      <c r="J52" s="276"/>
      <c r="K52" s="274"/>
    </row>
    <row r="53" ht="15" customHeight="1">
      <c r="B53" s="272"/>
      <c r="C53" s="276" t="s">
        <v>455</v>
      </c>
      <c r="D53" s="276"/>
      <c r="E53" s="276"/>
      <c r="F53" s="276"/>
      <c r="G53" s="276"/>
      <c r="H53" s="276"/>
      <c r="I53" s="276"/>
      <c r="J53" s="276"/>
      <c r="K53" s="274"/>
    </row>
    <row r="54" ht="12.75" customHeight="1">
      <c r="B54" s="272"/>
      <c r="C54" s="276"/>
      <c r="D54" s="276"/>
      <c r="E54" s="276"/>
      <c r="F54" s="276"/>
      <c r="G54" s="276"/>
      <c r="H54" s="276"/>
      <c r="I54" s="276"/>
      <c r="J54" s="276"/>
      <c r="K54" s="274"/>
    </row>
    <row r="55" ht="15" customHeight="1">
      <c r="B55" s="272"/>
      <c r="C55" s="276" t="s">
        <v>456</v>
      </c>
      <c r="D55" s="276"/>
      <c r="E55" s="276"/>
      <c r="F55" s="276"/>
      <c r="G55" s="276"/>
      <c r="H55" s="276"/>
      <c r="I55" s="276"/>
      <c r="J55" s="276"/>
      <c r="K55" s="274"/>
    </row>
    <row r="56" ht="15" customHeight="1">
      <c r="B56" s="272"/>
      <c r="C56" s="278"/>
      <c r="D56" s="276" t="s">
        <v>457</v>
      </c>
      <c r="E56" s="276"/>
      <c r="F56" s="276"/>
      <c r="G56" s="276"/>
      <c r="H56" s="276"/>
      <c r="I56" s="276"/>
      <c r="J56" s="276"/>
      <c r="K56" s="274"/>
    </row>
    <row r="57" ht="15" customHeight="1">
      <c r="B57" s="272"/>
      <c r="C57" s="278"/>
      <c r="D57" s="276" t="s">
        <v>458</v>
      </c>
      <c r="E57" s="276"/>
      <c r="F57" s="276"/>
      <c r="G57" s="276"/>
      <c r="H57" s="276"/>
      <c r="I57" s="276"/>
      <c r="J57" s="276"/>
      <c r="K57" s="274"/>
    </row>
    <row r="58" ht="15" customHeight="1">
      <c r="B58" s="272"/>
      <c r="C58" s="278"/>
      <c r="D58" s="276" t="s">
        <v>459</v>
      </c>
      <c r="E58" s="276"/>
      <c r="F58" s="276"/>
      <c r="G58" s="276"/>
      <c r="H58" s="276"/>
      <c r="I58" s="276"/>
      <c r="J58" s="276"/>
      <c r="K58" s="274"/>
    </row>
    <row r="59" ht="15" customHeight="1">
      <c r="B59" s="272"/>
      <c r="C59" s="278"/>
      <c r="D59" s="276" t="s">
        <v>460</v>
      </c>
      <c r="E59" s="276"/>
      <c r="F59" s="276"/>
      <c r="G59" s="276"/>
      <c r="H59" s="276"/>
      <c r="I59" s="276"/>
      <c r="J59" s="276"/>
      <c r="K59" s="274"/>
    </row>
    <row r="60" ht="15" customHeight="1">
      <c r="B60" s="272"/>
      <c r="C60" s="278"/>
      <c r="D60" s="281" t="s">
        <v>461</v>
      </c>
      <c r="E60" s="281"/>
      <c r="F60" s="281"/>
      <c r="G60" s="281"/>
      <c r="H60" s="281"/>
      <c r="I60" s="281"/>
      <c r="J60" s="281"/>
      <c r="K60" s="274"/>
    </row>
    <row r="61" ht="15" customHeight="1">
      <c r="B61" s="272"/>
      <c r="C61" s="278"/>
      <c r="D61" s="276" t="s">
        <v>462</v>
      </c>
      <c r="E61" s="276"/>
      <c r="F61" s="276"/>
      <c r="G61" s="276"/>
      <c r="H61" s="276"/>
      <c r="I61" s="276"/>
      <c r="J61" s="276"/>
      <c r="K61" s="274"/>
    </row>
    <row r="62" ht="12.75" customHeight="1">
      <c r="B62" s="272"/>
      <c r="C62" s="278"/>
      <c r="D62" s="278"/>
      <c r="E62" s="282"/>
      <c r="F62" s="278"/>
      <c r="G62" s="278"/>
      <c r="H62" s="278"/>
      <c r="I62" s="278"/>
      <c r="J62" s="278"/>
      <c r="K62" s="274"/>
    </row>
    <row r="63" ht="15" customHeight="1">
      <c r="B63" s="272"/>
      <c r="C63" s="278"/>
      <c r="D63" s="276" t="s">
        <v>463</v>
      </c>
      <c r="E63" s="276"/>
      <c r="F63" s="276"/>
      <c r="G63" s="276"/>
      <c r="H63" s="276"/>
      <c r="I63" s="276"/>
      <c r="J63" s="276"/>
      <c r="K63" s="274"/>
    </row>
    <row r="64" ht="15" customHeight="1">
      <c r="B64" s="272"/>
      <c r="C64" s="278"/>
      <c r="D64" s="281" t="s">
        <v>464</v>
      </c>
      <c r="E64" s="281"/>
      <c r="F64" s="281"/>
      <c r="G64" s="281"/>
      <c r="H64" s="281"/>
      <c r="I64" s="281"/>
      <c r="J64" s="281"/>
      <c r="K64" s="274"/>
    </row>
    <row r="65" ht="15" customHeight="1">
      <c r="B65" s="272"/>
      <c r="C65" s="278"/>
      <c r="D65" s="276" t="s">
        <v>465</v>
      </c>
      <c r="E65" s="276"/>
      <c r="F65" s="276"/>
      <c r="G65" s="276"/>
      <c r="H65" s="276"/>
      <c r="I65" s="276"/>
      <c r="J65" s="276"/>
      <c r="K65" s="274"/>
    </row>
    <row r="66" ht="15" customHeight="1">
      <c r="B66" s="272"/>
      <c r="C66" s="278"/>
      <c r="D66" s="276" t="s">
        <v>466</v>
      </c>
      <c r="E66" s="276"/>
      <c r="F66" s="276"/>
      <c r="G66" s="276"/>
      <c r="H66" s="276"/>
      <c r="I66" s="276"/>
      <c r="J66" s="276"/>
      <c r="K66" s="274"/>
    </row>
    <row r="67" ht="15" customHeight="1">
      <c r="B67" s="272"/>
      <c r="C67" s="278"/>
      <c r="D67" s="276" t="s">
        <v>467</v>
      </c>
      <c r="E67" s="276"/>
      <c r="F67" s="276"/>
      <c r="G67" s="276"/>
      <c r="H67" s="276"/>
      <c r="I67" s="276"/>
      <c r="J67" s="276"/>
      <c r="K67" s="274"/>
    </row>
    <row r="68" ht="15" customHeight="1">
      <c r="B68" s="272"/>
      <c r="C68" s="278"/>
      <c r="D68" s="276" t="s">
        <v>468</v>
      </c>
      <c r="E68" s="276"/>
      <c r="F68" s="276"/>
      <c r="G68" s="276"/>
      <c r="H68" s="276"/>
      <c r="I68" s="276"/>
      <c r="J68" s="276"/>
      <c r="K68" s="274"/>
    </row>
    <row r="69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ht="45" customHeight="1">
      <c r="B73" s="291"/>
      <c r="C73" s="292" t="s">
        <v>89</v>
      </c>
      <c r="D73" s="292"/>
      <c r="E73" s="292"/>
      <c r="F73" s="292"/>
      <c r="G73" s="292"/>
      <c r="H73" s="292"/>
      <c r="I73" s="292"/>
      <c r="J73" s="292"/>
      <c r="K73" s="293"/>
    </row>
    <row r="74" ht="17.25" customHeight="1">
      <c r="B74" s="291"/>
      <c r="C74" s="294" t="s">
        <v>469</v>
      </c>
      <c r="D74" s="294"/>
      <c r="E74" s="294"/>
      <c r="F74" s="294" t="s">
        <v>470</v>
      </c>
      <c r="G74" s="295"/>
      <c r="H74" s="294" t="s">
        <v>121</v>
      </c>
      <c r="I74" s="294" t="s">
        <v>60</v>
      </c>
      <c r="J74" s="294" t="s">
        <v>471</v>
      </c>
      <c r="K74" s="293"/>
    </row>
    <row r="75" ht="17.25" customHeight="1">
      <c r="B75" s="291"/>
      <c r="C75" s="296" t="s">
        <v>472</v>
      </c>
      <c r="D75" s="296"/>
      <c r="E75" s="296"/>
      <c r="F75" s="297" t="s">
        <v>473</v>
      </c>
      <c r="G75" s="298"/>
      <c r="H75" s="296"/>
      <c r="I75" s="296"/>
      <c r="J75" s="296" t="s">
        <v>474</v>
      </c>
      <c r="K75" s="293"/>
    </row>
    <row r="76" ht="5.25" customHeight="1">
      <c r="B76" s="291"/>
      <c r="C76" s="299"/>
      <c r="D76" s="299"/>
      <c r="E76" s="299"/>
      <c r="F76" s="299"/>
      <c r="G76" s="300"/>
      <c r="H76" s="299"/>
      <c r="I76" s="299"/>
      <c r="J76" s="299"/>
      <c r="K76" s="293"/>
    </row>
    <row r="77" ht="15" customHeight="1">
      <c r="B77" s="291"/>
      <c r="C77" s="280" t="s">
        <v>56</v>
      </c>
      <c r="D77" s="299"/>
      <c r="E77" s="299"/>
      <c r="F77" s="301" t="s">
        <v>475</v>
      </c>
      <c r="G77" s="300"/>
      <c r="H77" s="280" t="s">
        <v>476</v>
      </c>
      <c r="I77" s="280" t="s">
        <v>477</v>
      </c>
      <c r="J77" s="280">
        <v>20</v>
      </c>
      <c r="K77" s="293"/>
    </row>
    <row r="78" ht="15" customHeight="1">
      <c r="B78" s="291"/>
      <c r="C78" s="280" t="s">
        <v>478</v>
      </c>
      <c r="D78" s="280"/>
      <c r="E78" s="280"/>
      <c r="F78" s="301" t="s">
        <v>475</v>
      </c>
      <c r="G78" s="300"/>
      <c r="H78" s="280" t="s">
        <v>479</v>
      </c>
      <c r="I78" s="280" t="s">
        <v>477</v>
      </c>
      <c r="J78" s="280">
        <v>120</v>
      </c>
      <c r="K78" s="293"/>
    </row>
    <row r="79" ht="15" customHeight="1">
      <c r="B79" s="302"/>
      <c r="C79" s="280" t="s">
        <v>480</v>
      </c>
      <c r="D79" s="280"/>
      <c r="E79" s="280"/>
      <c r="F79" s="301" t="s">
        <v>481</v>
      </c>
      <c r="G79" s="300"/>
      <c r="H79" s="280" t="s">
        <v>482</v>
      </c>
      <c r="I79" s="280" t="s">
        <v>477</v>
      </c>
      <c r="J79" s="280">
        <v>50</v>
      </c>
      <c r="K79" s="293"/>
    </row>
    <row r="80" ht="15" customHeight="1">
      <c r="B80" s="302"/>
      <c r="C80" s="280" t="s">
        <v>483</v>
      </c>
      <c r="D80" s="280"/>
      <c r="E80" s="280"/>
      <c r="F80" s="301" t="s">
        <v>475</v>
      </c>
      <c r="G80" s="300"/>
      <c r="H80" s="280" t="s">
        <v>484</v>
      </c>
      <c r="I80" s="280" t="s">
        <v>485</v>
      </c>
      <c r="J80" s="280"/>
      <c r="K80" s="293"/>
    </row>
    <row r="81" ht="15" customHeight="1">
      <c r="B81" s="302"/>
      <c r="C81" s="303" t="s">
        <v>486</v>
      </c>
      <c r="D81" s="303"/>
      <c r="E81" s="303"/>
      <c r="F81" s="304" t="s">
        <v>481</v>
      </c>
      <c r="G81" s="303"/>
      <c r="H81" s="303" t="s">
        <v>487</v>
      </c>
      <c r="I81" s="303" t="s">
        <v>477</v>
      </c>
      <c r="J81" s="303">
        <v>15</v>
      </c>
      <c r="K81" s="293"/>
    </row>
    <row r="82" ht="15" customHeight="1">
      <c r="B82" s="302"/>
      <c r="C82" s="303" t="s">
        <v>488</v>
      </c>
      <c r="D82" s="303"/>
      <c r="E82" s="303"/>
      <c r="F82" s="304" t="s">
        <v>481</v>
      </c>
      <c r="G82" s="303"/>
      <c r="H82" s="303" t="s">
        <v>489</v>
      </c>
      <c r="I82" s="303" t="s">
        <v>477</v>
      </c>
      <c r="J82" s="303">
        <v>15</v>
      </c>
      <c r="K82" s="293"/>
    </row>
    <row r="83" ht="15" customHeight="1">
      <c r="B83" s="302"/>
      <c r="C83" s="303" t="s">
        <v>490</v>
      </c>
      <c r="D83" s="303"/>
      <c r="E83" s="303"/>
      <c r="F83" s="304" t="s">
        <v>481</v>
      </c>
      <c r="G83" s="303"/>
      <c r="H83" s="303" t="s">
        <v>491</v>
      </c>
      <c r="I83" s="303" t="s">
        <v>477</v>
      </c>
      <c r="J83" s="303">
        <v>20</v>
      </c>
      <c r="K83" s="293"/>
    </row>
    <row r="84" ht="15" customHeight="1">
      <c r="B84" s="302"/>
      <c r="C84" s="303" t="s">
        <v>492</v>
      </c>
      <c r="D84" s="303"/>
      <c r="E84" s="303"/>
      <c r="F84" s="304" t="s">
        <v>481</v>
      </c>
      <c r="G84" s="303"/>
      <c r="H84" s="303" t="s">
        <v>493</v>
      </c>
      <c r="I84" s="303" t="s">
        <v>477</v>
      </c>
      <c r="J84" s="303">
        <v>20</v>
      </c>
      <c r="K84" s="293"/>
    </row>
    <row r="85" ht="15" customHeight="1">
      <c r="B85" s="302"/>
      <c r="C85" s="280" t="s">
        <v>494</v>
      </c>
      <c r="D85" s="280"/>
      <c r="E85" s="280"/>
      <c r="F85" s="301" t="s">
        <v>481</v>
      </c>
      <c r="G85" s="300"/>
      <c r="H85" s="280" t="s">
        <v>495</v>
      </c>
      <c r="I85" s="280" t="s">
        <v>477</v>
      </c>
      <c r="J85" s="280">
        <v>50</v>
      </c>
      <c r="K85" s="293"/>
    </row>
    <row r="86" ht="15" customHeight="1">
      <c r="B86" s="302"/>
      <c r="C86" s="280" t="s">
        <v>496</v>
      </c>
      <c r="D86" s="280"/>
      <c r="E86" s="280"/>
      <c r="F86" s="301" t="s">
        <v>481</v>
      </c>
      <c r="G86" s="300"/>
      <c r="H86" s="280" t="s">
        <v>497</v>
      </c>
      <c r="I86" s="280" t="s">
        <v>477</v>
      </c>
      <c r="J86" s="280">
        <v>20</v>
      </c>
      <c r="K86" s="293"/>
    </row>
    <row r="87" ht="15" customHeight="1">
      <c r="B87" s="302"/>
      <c r="C87" s="280" t="s">
        <v>498</v>
      </c>
      <c r="D87" s="280"/>
      <c r="E87" s="280"/>
      <c r="F87" s="301" t="s">
        <v>481</v>
      </c>
      <c r="G87" s="300"/>
      <c r="H87" s="280" t="s">
        <v>499</v>
      </c>
      <c r="I87" s="280" t="s">
        <v>477</v>
      </c>
      <c r="J87" s="280">
        <v>20</v>
      </c>
      <c r="K87" s="293"/>
    </row>
    <row r="88" ht="15" customHeight="1">
      <c r="B88" s="302"/>
      <c r="C88" s="280" t="s">
        <v>500</v>
      </c>
      <c r="D88" s="280"/>
      <c r="E88" s="280"/>
      <c r="F88" s="301" t="s">
        <v>481</v>
      </c>
      <c r="G88" s="300"/>
      <c r="H88" s="280" t="s">
        <v>501</v>
      </c>
      <c r="I88" s="280" t="s">
        <v>477</v>
      </c>
      <c r="J88" s="280">
        <v>50</v>
      </c>
      <c r="K88" s="293"/>
    </row>
    <row r="89" ht="15" customHeight="1">
      <c r="B89" s="302"/>
      <c r="C89" s="280" t="s">
        <v>502</v>
      </c>
      <c r="D89" s="280"/>
      <c r="E89" s="280"/>
      <c r="F89" s="301" t="s">
        <v>481</v>
      </c>
      <c r="G89" s="300"/>
      <c r="H89" s="280" t="s">
        <v>502</v>
      </c>
      <c r="I89" s="280" t="s">
        <v>477</v>
      </c>
      <c r="J89" s="280">
        <v>50</v>
      </c>
      <c r="K89" s="293"/>
    </row>
    <row r="90" ht="15" customHeight="1">
      <c r="B90" s="302"/>
      <c r="C90" s="280" t="s">
        <v>126</v>
      </c>
      <c r="D90" s="280"/>
      <c r="E90" s="280"/>
      <c r="F90" s="301" t="s">
        <v>481</v>
      </c>
      <c r="G90" s="300"/>
      <c r="H90" s="280" t="s">
        <v>503</v>
      </c>
      <c r="I90" s="280" t="s">
        <v>477</v>
      </c>
      <c r="J90" s="280">
        <v>255</v>
      </c>
      <c r="K90" s="293"/>
    </row>
    <row r="91" ht="15" customHeight="1">
      <c r="B91" s="302"/>
      <c r="C91" s="280" t="s">
        <v>504</v>
      </c>
      <c r="D91" s="280"/>
      <c r="E91" s="280"/>
      <c r="F91" s="301" t="s">
        <v>475</v>
      </c>
      <c r="G91" s="300"/>
      <c r="H91" s="280" t="s">
        <v>505</v>
      </c>
      <c r="I91" s="280" t="s">
        <v>506</v>
      </c>
      <c r="J91" s="280"/>
      <c r="K91" s="293"/>
    </row>
    <row r="92" ht="15" customHeight="1">
      <c r="B92" s="302"/>
      <c r="C92" s="280" t="s">
        <v>507</v>
      </c>
      <c r="D92" s="280"/>
      <c r="E92" s="280"/>
      <c r="F92" s="301" t="s">
        <v>475</v>
      </c>
      <c r="G92" s="300"/>
      <c r="H92" s="280" t="s">
        <v>508</v>
      </c>
      <c r="I92" s="280" t="s">
        <v>509</v>
      </c>
      <c r="J92" s="280"/>
      <c r="K92" s="293"/>
    </row>
    <row r="93" ht="15" customHeight="1">
      <c r="B93" s="302"/>
      <c r="C93" s="280" t="s">
        <v>510</v>
      </c>
      <c r="D93" s="280"/>
      <c r="E93" s="280"/>
      <c r="F93" s="301" t="s">
        <v>475</v>
      </c>
      <c r="G93" s="300"/>
      <c r="H93" s="280" t="s">
        <v>510</v>
      </c>
      <c r="I93" s="280" t="s">
        <v>509</v>
      </c>
      <c r="J93" s="280"/>
      <c r="K93" s="293"/>
    </row>
    <row r="94" ht="15" customHeight="1">
      <c r="B94" s="302"/>
      <c r="C94" s="280" t="s">
        <v>41</v>
      </c>
      <c r="D94" s="280"/>
      <c r="E94" s="280"/>
      <c r="F94" s="301" t="s">
        <v>475</v>
      </c>
      <c r="G94" s="300"/>
      <c r="H94" s="280" t="s">
        <v>511</v>
      </c>
      <c r="I94" s="280" t="s">
        <v>509</v>
      </c>
      <c r="J94" s="280"/>
      <c r="K94" s="293"/>
    </row>
    <row r="95" ht="15" customHeight="1">
      <c r="B95" s="302"/>
      <c r="C95" s="280" t="s">
        <v>51</v>
      </c>
      <c r="D95" s="280"/>
      <c r="E95" s="280"/>
      <c r="F95" s="301" t="s">
        <v>475</v>
      </c>
      <c r="G95" s="300"/>
      <c r="H95" s="280" t="s">
        <v>512</v>
      </c>
      <c r="I95" s="280" t="s">
        <v>509</v>
      </c>
      <c r="J95" s="280"/>
      <c r="K95" s="293"/>
    </row>
    <row r="96" ht="15" customHeight="1">
      <c r="B96" s="305"/>
      <c r="C96" s="306"/>
      <c r="D96" s="306"/>
      <c r="E96" s="306"/>
      <c r="F96" s="306"/>
      <c r="G96" s="306"/>
      <c r="H96" s="306"/>
      <c r="I96" s="306"/>
      <c r="J96" s="306"/>
      <c r="K96" s="307"/>
    </row>
    <row r="97" ht="18.75" customHeight="1">
      <c r="B97" s="308"/>
      <c r="C97" s="309"/>
      <c r="D97" s="309"/>
      <c r="E97" s="309"/>
      <c r="F97" s="309"/>
      <c r="G97" s="309"/>
      <c r="H97" s="309"/>
      <c r="I97" s="309"/>
      <c r="J97" s="309"/>
      <c r="K97" s="308"/>
    </row>
    <row r="98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ht="45" customHeight="1">
      <c r="B100" s="291"/>
      <c r="C100" s="292" t="s">
        <v>513</v>
      </c>
      <c r="D100" s="292"/>
      <c r="E100" s="292"/>
      <c r="F100" s="292"/>
      <c r="G100" s="292"/>
      <c r="H100" s="292"/>
      <c r="I100" s="292"/>
      <c r="J100" s="292"/>
      <c r="K100" s="293"/>
    </row>
    <row r="101" ht="17.25" customHeight="1">
      <c r="B101" s="291"/>
      <c r="C101" s="294" t="s">
        <v>469</v>
      </c>
      <c r="D101" s="294"/>
      <c r="E101" s="294"/>
      <c r="F101" s="294" t="s">
        <v>470</v>
      </c>
      <c r="G101" s="295"/>
      <c r="H101" s="294" t="s">
        <v>121</v>
      </c>
      <c r="I101" s="294" t="s">
        <v>60</v>
      </c>
      <c r="J101" s="294" t="s">
        <v>471</v>
      </c>
      <c r="K101" s="293"/>
    </row>
    <row r="102" ht="17.25" customHeight="1">
      <c r="B102" s="291"/>
      <c r="C102" s="296" t="s">
        <v>472</v>
      </c>
      <c r="D102" s="296"/>
      <c r="E102" s="296"/>
      <c r="F102" s="297" t="s">
        <v>473</v>
      </c>
      <c r="G102" s="298"/>
      <c r="H102" s="296"/>
      <c r="I102" s="296"/>
      <c r="J102" s="296" t="s">
        <v>474</v>
      </c>
      <c r="K102" s="293"/>
    </row>
    <row r="103" ht="5.25" customHeight="1">
      <c r="B103" s="291"/>
      <c r="C103" s="294"/>
      <c r="D103" s="294"/>
      <c r="E103" s="294"/>
      <c r="F103" s="294"/>
      <c r="G103" s="310"/>
      <c r="H103" s="294"/>
      <c r="I103" s="294"/>
      <c r="J103" s="294"/>
      <c r="K103" s="293"/>
    </row>
    <row r="104" ht="15" customHeight="1">
      <c r="B104" s="291"/>
      <c r="C104" s="280" t="s">
        <v>56</v>
      </c>
      <c r="D104" s="299"/>
      <c r="E104" s="299"/>
      <c r="F104" s="301" t="s">
        <v>475</v>
      </c>
      <c r="G104" s="310"/>
      <c r="H104" s="280" t="s">
        <v>514</v>
      </c>
      <c r="I104" s="280" t="s">
        <v>477</v>
      </c>
      <c r="J104" s="280">
        <v>20</v>
      </c>
      <c r="K104" s="293"/>
    </row>
    <row r="105" ht="15" customHeight="1">
      <c r="B105" s="291"/>
      <c r="C105" s="280" t="s">
        <v>478</v>
      </c>
      <c r="D105" s="280"/>
      <c r="E105" s="280"/>
      <c r="F105" s="301" t="s">
        <v>475</v>
      </c>
      <c r="G105" s="280"/>
      <c r="H105" s="280" t="s">
        <v>514</v>
      </c>
      <c r="I105" s="280" t="s">
        <v>477</v>
      </c>
      <c r="J105" s="280">
        <v>120</v>
      </c>
      <c r="K105" s="293"/>
    </row>
    <row r="106" ht="15" customHeight="1">
      <c r="B106" s="302"/>
      <c r="C106" s="280" t="s">
        <v>480</v>
      </c>
      <c r="D106" s="280"/>
      <c r="E106" s="280"/>
      <c r="F106" s="301" t="s">
        <v>481</v>
      </c>
      <c r="G106" s="280"/>
      <c r="H106" s="280" t="s">
        <v>514</v>
      </c>
      <c r="I106" s="280" t="s">
        <v>477</v>
      </c>
      <c r="J106" s="280">
        <v>50</v>
      </c>
      <c r="K106" s="293"/>
    </row>
    <row r="107" ht="15" customHeight="1">
      <c r="B107" s="302"/>
      <c r="C107" s="280" t="s">
        <v>483</v>
      </c>
      <c r="D107" s="280"/>
      <c r="E107" s="280"/>
      <c r="F107" s="301" t="s">
        <v>475</v>
      </c>
      <c r="G107" s="280"/>
      <c r="H107" s="280" t="s">
        <v>514</v>
      </c>
      <c r="I107" s="280" t="s">
        <v>485</v>
      </c>
      <c r="J107" s="280"/>
      <c r="K107" s="293"/>
    </row>
    <row r="108" ht="15" customHeight="1">
      <c r="B108" s="302"/>
      <c r="C108" s="280" t="s">
        <v>494</v>
      </c>
      <c r="D108" s="280"/>
      <c r="E108" s="280"/>
      <c r="F108" s="301" t="s">
        <v>481</v>
      </c>
      <c r="G108" s="280"/>
      <c r="H108" s="280" t="s">
        <v>514</v>
      </c>
      <c r="I108" s="280" t="s">
        <v>477</v>
      </c>
      <c r="J108" s="280">
        <v>50</v>
      </c>
      <c r="K108" s="293"/>
    </row>
    <row r="109" ht="15" customHeight="1">
      <c r="B109" s="302"/>
      <c r="C109" s="280" t="s">
        <v>502</v>
      </c>
      <c r="D109" s="280"/>
      <c r="E109" s="280"/>
      <c r="F109" s="301" t="s">
        <v>481</v>
      </c>
      <c r="G109" s="280"/>
      <c r="H109" s="280" t="s">
        <v>514</v>
      </c>
      <c r="I109" s="280" t="s">
        <v>477</v>
      </c>
      <c r="J109" s="280">
        <v>50</v>
      </c>
      <c r="K109" s="293"/>
    </row>
    <row r="110" ht="15" customHeight="1">
      <c r="B110" s="302"/>
      <c r="C110" s="280" t="s">
        <v>500</v>
      </c>
      <c r="D110" s="280"/>
      <c r="E110" s="280"/>
      <c r="F110" s="301" t="s">
        <v>481</v>
      </c>
      <c r="G110" s="280"/>
      <c r="H110" s="280" t="s">
        <v>514</v>
      </c>
      <c r="I110" s="280" t="s">
        <v>477</v>
      </c>
      <c r="J110" s="280">
        <v>50</v>
      </c>
      <c r="K110" s="293"/>
    </row>
    <row r="111" ht="15" customHeight="1">
      <c r="B111" s="302"/>
      <c r="C111" s="280" t="s">
        <v>56</v>
      </c>
      <c r="D111" s="280"/>
      <c r="E111" s="280"/>
      <c r="F111" s="301" t="s">
        <v>475</v>
      </c>
      <c r="G111" s="280"/>
      <c r="H111" s="280" t="s">
        <v>515</v>
      </c>
      <c r="I111" s="280" t="s">
        <v>477</v>
      </c>
      <c r="J111" s="280">
        <v>20</v>
      </c>
      <c r="K111" s="293"/>
    </row>
    <row r="112" ht="15" customHeight="1">
      <c r="B112" s="302"/>
      <c r="C112" s="280" t="s">
        <v>516</v>
      </c>
      <c r="D112" s="280"/>
      <c r="E112" s="280"/>
      <c r="F112" s="301" t="s">
        <v>475</v>
      </c>
      <c r="G112" s="280"/>
      <c r="H112" s="280" t="s">
        <v>517</v>
      </c>
      <c r="I112" s="280" t="s">
        <v>477</v>
      </c>
      <c r="J112" s="280">
        <v>120</v>
      </c>
      <c r="K112" s="293"/>
    </row>
    <row r="113" ht="15" customHeight="1">
      <c r="B113" s="302"/>
      <c r="C113" s="280" t="s">
        <v>41</v>
      </c>
      <c r="D113" s="280"/>
      <c r="E113" s="280"/>
      <c r="F113" s="301" t="s">
        <v>475</v>
      </c>
      <c r="G113" s="280"/>
      <c r="H113" s="280" t="s">
        <v>518</v>
      </c>
      <c r="I113" s="280" t="s">
        <v>509</v>
      </c>
      <c r="J113" s="280"/>
      <c r="K113" s="293"/>
    </row>
    <row r="114" ht="15" customHeight="1">
      <c r="B114" s="302"/>
      <c r="C114" s="280" t="s">
        <v>51</v>
      </c>
      <c r="D114" s="280"/>
      <c r="E114" s="280"/>
      <c r="F114" s="301" t="s">
        <v>475</v>
      </c>
      <c r="G114" s="280"/>
      <c r="H114" s="280" t="s">
        <v>519</v>
      </c>
      <c r="I114" s="280" t="s">
        <v>509</v>
      </c>
      <c r="J114" s="280"/>
      <c r="K114" s="293"/>
    </row>
    <row r="115" ht="15" customHeight="1">
      <c r="B115" s="302"/>
      <c r="C115" s="280" t="s">
        <v>60</v>
      </c>
      <c r="D115" s="280"/>
      <c r="E115" s="280"/>
      <c r="F115" s="301" t="s">
        <v>475</v>
      </c>
      <c r="G115" s="280"/>
      <c r="H115" s="280" t="s">
        <v>520</v>
      </c>
      <c r="I115" s="280" t="s">
        <v>521</v>
      </c>
      <c r="J115" s="280"/>
      <c r="K115" s="293"/>
    </row>
    <row r="116" ht="15" customHeight="1">
      <c r="B116" s="305"/>
      <c r="C116" s="311"/>
      <c r="D116" s="311"/>
      <c r="E116" s="311"/>
      <c r="F116" s="311"/>
      <c r="G116" s="311"/>
      <c r="H116" s="311"/>
      <c r="I116" s="311"/>
      <c r="J116" s="311"/>
      <c r="K116" s="307"/>
    </row>
    <row r="117" ht="18.75" customHeight="1">
      <c r="B117" s="312"/>
      <c r="C117" s="276"/>
      <c r="D117" s="276"/>
      <c r="E117" s="276"/>
      <c r="F117" s="313"/>
      <c r="G117" s="276"/>
      <c r="H117" s="276"/>
      <c r="I117" s="276"/>
      <c r="J117" s="276"/>
      <c r="K117" s="312"/>
    </row>
    <row r="118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ht="7.5" customHeight="1">
      <c r="B119" s="314"/>
      <c r="C119" s="315"/>
      <c r="D119" s="315"/>
      <c r="E119" s="315"/>
      <c r="F119" s="315"/>
      <c r="G119" s="315"/>
      <c r="H119" s="315"/>
      <c r="I119" s="315"/>
      <c r="J119" s="315"/>
      <c r="K119" s="316"/>
    </row>
    <row r="120" ht="45" customHeight="1">
      <c r="B120" s="317"/>
      <c r="C120" s="270" t="s">
        <v>522</v>
      </c>
      <c r="D120" s="270"/>
      <c r="E120" s="270"/>
      <c r="F120" s="270"/>
      <c r="G120" s="270"/>
      <c r="H120" s="270"/>
      <c r="I120" s="270"/>
      <c r="J120" s="270"/>
      <c r="K120" s="318"/>
    </row>
    <row r="121" ht="17.25" customHeight="1">
      <c r="B121" s="319"/>
      <c r="C121" s="294" t="s">
        <v>469</v>
      </c>
      <c r="D121" s="294"/>
      <c r="E121" s="294"/>
      <c r="F121" s="294" t="s">
        <v>470</v>
      </c>
      <c r="G121" s="295"/>
      <c r="H121" s="294" t="s">
        <v>121</v>
      </c>
      <c r="I121" s="294" t="s">
        <v>60</v>
      </c>
      <c r="J121" s="294" t="s">
        <v>471</v>
      </c>
      <c r="K121" s="320"/>
    </row>
    <row r="122" ht="17.25" customHeight="1">
      <c r="B122" s="319"/>
      <c r="C122" s="296" t="s">
        <v>472</v>
      </c>
      <c r="D122" s="296"/>
      <c r="E122" s="296"/>
      <c r="F122" s="297" t="s">
        <v>473</v>
      </c>
      <c r="G122" s="298"/>
      <c r="H122" s="296"/>
      <c r="I122" s="296"/>
      <c r="J122" s="296" t="s">
        <v>474</v>
      </c>
      <c r="K122" s="320"/>
    </row>
    <row r="123" ht="5.25" customHeight="1">
      <c r="B123" s="321"/>
      <c r="C123" s="299"/>
      <c r="D123" s="299"/>
      <c r="E123" s="299"/>
      <c r="F123" s="299"/>
      <c r="G123" s="280"/>
      <c r="H123" s="299"/>
      <c r="I123" s="299"/>
      <c r="J123" s="299"/>
      <c r="K123" s="322"/>
    </row>
    <row r="124" ht="15" customHeight="1">
      <c r="B124" s="321"/>
      <c r="C124" s="280" t="s">
        <v>478</v>
      </c>
      <c r="D124" s="299"/>
      <c r="E124" s="299"/>
      <c r="F124" s="301" t="s">
        <v>475</v>
      </c>
      <c r="G124" s="280"/>
      <c r="H124" s="280" t="s">
        <v>514</v>
      </c>
      <c r="I124" s="280" t="s">
        <v>477</v>
      </c>
      <c r="J124" s="280">
        <v>120</v>
      </c>
      <c r="K124" s="323"/>
    </row>
    <row r="125" ht="15" customHeight="1">
      <c r="B125" s="321"/>
      <c r="C125" s="280" t="s">
        <v>523</v>
      </c>
      <c r="D125" s="280"/>
      <c r="E125" s="280"/>
      <c r="F125" s="301" t="s">
        <v>475</v>
      </c>
      <c r="G125" s="280"/>
      <c r="H125" s="280" t="s">
        <v>524</v>
      </c>
      <c r="I125" s="280" t="s">
        <v>477</v>
      </c>
      <c r="J125" s="280" t="s">
        <v>525</v>
      </c>
      <c r="K125" s="323"/>
    </row>
    <row r="126" ht="15" customHeight="1">
      <c r="B126" s="321"/>
      <c r="C126" s="280" t="s">
        <v>424</v>
      </c>
      <c r="D126" s="280"/>
      <c r="E126" s="280"/>
      <c r="F126" s="301" t="s">
        <v>475</v>
      </c>
      <c r="G126" s="280"/>
      <c r="H126" s="280" t="s">
        <v>526</v>
      </c>
      <c r="I126" s="280" t="s">
        <v>477</v>
      </c>
      <c r="J126" s="280" t="s">
        <v>525</v>
      </c>
      <c r="K126" s="323"/>
    </row>
    <row r="127" ht="15" customHeight="1">
      <c r="B127" s="321"/>
      <c r="C127" s="280" t="s">
        <v>486</v>
      </c>
      <c r="D127" s="280"/>
      <c r="E127" s="280"/>
      <c r="F127" s="301" t="s">
        <v>481</v>
      </c>
      <c r="G127" s="280"/>
      <c r="H127" s="280" t="s">
        <v>487</v>
      </c>
      <c r="I127" s="280" t="s">
        <v>477</v>
      </c>
      <c r="J127" s="280">
        <v>15</v>
      </c>
      <c r="K127" s="323"/>
    </row>
    <row r="128" ht="15" customHeight="1">
      <c r="B128" s="321"/>
      <c r="C128" s="303" t="s">
        <v>488</v>
      </c>
      <c r="D128" s="303"/>
      <c r="E128" s="303"/>
      <c r="F128" s="304" t="s">
        <v>481</v>
      </c>
      <c r="G128" s="303"/>
      <c r="H128" s="303" t="s">
        <v>489</v>
      </c>
      <c r="I128" s="303" t="s">
        <v>477</v>
      </c>
      <c r="J128" s="303">
        <v>15</v>
      </c>
      <c r="K128" s="323"/>
    </row>
    <row r="129" ht="15" customHeight="1">
      <c r="B129" s="321"/>
      <c r="C129" s="303" t="s">
        <v>490</v>
      </c>
      <c r="D129" s="303"/>
      <c r="E129" s="303"/>
      <c r="F129" s="304" t="s">
        <v>481</v>
      </c>
      <c r="G129" s="303"/>
      <c r="H129" s="303" t="s">
        <v>491</v>
      </c>
      <c r="I129" s="303" t="s">
        <v>477</v>
      </c>
      <c r="J129" s="303">
        <v>20</v>
      </c>
      <c r="K129" s="323"/>
    </row>
    <row r="130" ht="15" customHeight="1">
      <c r="B130" s="321"/>
      <c r="C130" s="303" t="s">
        <v>492</v>
      </c>
      <c r="D130" s="303"/>
      <c r="E130" s="303"/>
      <c r="F130" s="304" t="s">
        <v>481</v>
      </c>
      <c r="G130" s="303"/>
      <c r="H130" s="303" t="s">
        <v>493</v>
      </c>
      <c r="I130" s="303" t="s">
        <v>477</v>
      </c>
      <c r="J130" s="303">
        <v>20</v>
      </c>
      <c r="K130" s="323"/>
    </row>
    <row r="131" ht="15" customHeight="1">
      <c r="B131" s="321"/>
      <c r="C131" s="280" t="s">
        <v>480</v>
      </c>
      <c r="D131" s="280"/>
      <c r="E131" s="280"/>
      <c r="F131" s="301" t="s">
        <v>481</v>
      </c>
      <c r="G131" s="280"/>
      <c r="H131" s="280" t="s">
        <v>514</v>
      </c>
      <c r="I131" s="280" t="s">
        <v>477</v>
      </c>
      <c r="J131" s="280">
        <v>50</v>
      </c>
      <c r="K131" s="323"/>
    </row>
    <row r="132" ht="15" customHeight="1">
      <c r="B132" s="321"/>
      <c r="C132" s="280" t="s">
        <v>494</v>
      </c>
      <c r="D132" s="280"/>
      <c r="E132" s="280"/>
      <c r="F132" s="301" t="s">
        <v>481</v>
      </c>
      <c r="G132" s="280"/>
      <c r="H132" s="280" t="s">
        <v>514</v>
      </c>
      <c r="I132" s="280" t="s">
        <v>477</v>
      </c>
      <c r="J132" s="280">
        <v>50</v>
      </c>
      <c r="K132" s="323"/>
    </row>
    <row r="133" ht="15" customHeight="1">
      <c r="B133" s="321"/>
      <c r="C133" s="280" t="s">
        <v>500</v>
      </c>
      <c r="D133" s="280"/>
      <c r="E133" s="280"/>
      <c r="F133" s="301" t="s">
        <v>481</v>
      </c>
      <c r="G133" s="280"/>
      <c r="H133" s="280" t="s">
        <v>514</v>
      </c>
      <c r="I133" s="280" t="s">
        <v>477</v>
      </c>
      <c r="J133" s="280">
        <v>50</v>
      </c>
      <c r="K133" s="323"/>
    </row>
    <row r="134" ht="15" customHeight="1">
      <c r="B134" s="321"/>
      <c r="C134" s="280" t="s">
        <v>502</v>
      </c>
      <c r="D134" s="280"/>
      <c r="E134" s="280"/>
      <c r="F134" s="301" t="s">
        <v>481</v>
      </c>
      <c r="G134" s="280"/>
      <c r="H134" s="280" t="s">
        <v>514</v>
      </c>
      <c r="I134" s="280" t="s">
        <v>477</v>
      </c>
      <c r="J134" s="280">
        <v>50</v>
      </c>
      <c r="K134" s="323"/>
    </row>
    <row r="135" ht="15" customHeight="1">
      <c r="B135" s="321"/>
      <c r="C135" s="280" t="s">
        <v>126</v>
      </c>
      <c r="D135" s="280"/>
      <c r="E135" s="280"/>
      <c r="F135" s="301" t="s">
        <v>481</v>
      </c>
      <c r="G135" s="280"/>
      <c r="H135" s="280" t="s">
        <v>527</v>
      </c>
      <c r="I135" s="280" t="s">
        <v>477</v>
      </c>
      <c r="J135" s="280">
        <v>255</v>
      </c>
      <c r="K135" s="323"/>
    </row>
    <row r="136" ht="15" customHeight="1">
      <c r="B136" s="321"/>
      <c r="C136" s="280" t="s">
        <v>504</v>
      </c>
      <c r="D136" s="280"/>
      <c r="E136" s="280"/>
      <c r="F136" s="301" t="s">
        <v>475</v>
      </c>
      <c r="G136" s="280"/>
      <c r="H136" s="280" t="s">
        <v>528</v>
      </c>
      <c r="I136" s="280" t="s">
        <v>506</v>
      </c>
      <c r="J136" s="280"/>
      <c r="K136" s="323"/>
    </row>
    <row r="137" ht="15" customHeight="1">
      <c r="B137" s="321"/>
      <c r="C137" s="280" t="s">
        <v>507</v>
      </c>
      <c r="D137" s="280"/>
      <c r="E137" s="280"/>
      <c r="F137" s="301" t="s">
        <v>475</v>
      </c>
      <c r="G137" s="280"/>
      <c r="H137" s="280" t="s">
        <v>529</v>
      </c>
      <c r="I137" s="280" t="s">
        <v>509</v>
      </c>
      <c r="J137" s="280"/>
      <c r="K137" s="323"/>
    </row>
    <row r="138" ht="15" customHeight="1">
      <c r="B138" s="321"/>
      <c r="C138" s="280" t="s">
        <v>510</v>
      </c>
      <c r="D138" s="280"/>
      <c r="E138" s="280"/>
      <c r="F138" s="301" t="s">
        <v>475</v>
      </c>
      <c r="G138" s="280"/>
      <c r="H138" s="280" t="s">
        <v>510</v>
      </c>
      <c r="I138" s="280" t="s">
        <v>509</v>
      </c>
      <c r="J138" s="280"/>
      <c r="K138" s="323"/>
    </row>
    <row r="139" ht="15" customHeight="1">
      <c r="B139" s="321"/>
      <c r="C139" s="280" t="s">
        <v>41</v>
      </c>
      <c r="D139" s="280"/>
      <c r="E139" s="280"/>
      <c r="F139" s="301" t="s">
        <v>475</v>
      </c>
      <c r="G139" s="280"/>
      <c r="H139" s="280" t="s">
        <v>530</v>
      </c>
      <c r="I139" s="280" t="s">
        <v>509</v>
      </c>
      <c r="J139" s="280"/>
      <c r="K139" s="323"/>
    </row>
    <row r="140" ht="15" customHeight="1">
      <c r="B140" s="321"/>
      <c r="C140" s="280" t="s">
        <v>531</v>
      </c>
      <c r="D140" s="280"/>
      <c r="E140" s="280"/>
      <c r="F140" s="301" t="s">
        <v>475</v>
      </c>
      <c r="G140" s="280"/>
      <c r="H140" s="280" t="s">
        <v>532</v>
      </c>
      <c r="I140" s="280" t="s">
        <v>509</v>
      </c>
      <c r="J140" s="280"/>
      <c r="K140" s="323"/>
    </row>
    <row r="141" ht="15" customHeight="1">
      <c r="B141" s="324"/>
      <c r="C141" s="325"/>
      <c r="D141" s="325"/>
      <c r="E141" s="325"/>
      <c r="F141" s="325"/>
      <c r="G141" s="325"/>
      <c r="H141" s="325"/>
      <c r="I141" s="325"/>
      <c r="J141" s="325"/>
      <c r="K141" s="326"/>
    </row>
    <row r="142" ht="18.75" customHeight="1">
      <c r="B142" s="276"/>
      <c r="C142" s="276"/>
      <c r="D142" s="276"/>
      <c r="E142" s="276"/>
      <c r="F142" s="313"/>
      <c r="G142" s="276"/>
      <c r="H142" s="276"/>
      <c r="I142" s="276"/>
      <c r="J142" s="276"/>
      <c r="K142" s="276"/>
    </row>
    <row r="143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ht="45" customHeight="1">
      <c r="B145" s="291"/>
      <c r="C145" s="292" t="s">
        <v>533</v>
      </c>
      <c r="D145" s="292"/>
      <c r="E145" s="292"/>
      <c r="F145" s="292"/>
      <c r="G145" s="292"/>
      <c r="H145" s="292"/>
      <c r="I145" s="292"/>
      <c r="J145" s="292"/>
      <c r="K145" s="293"/>
    </row>
    <row r="146" ht="17.25" customHeight="1">
      <c r="B146" s="291"/>
      <c r="C146" s="294" t="s">
        <v>469</v>
      </c>
      <c r="D146" s="294"/>
      <c r="E146" s="294"/>
      <c r="F146" s="294" t="s">
        <v>470</v>
      </c>
      <c r="G146" s="295"/>
      <c r="H146" s="294" t="s">
        <v>121</v>
      </c>
      <c r="I146" s="294" t="s">
        <v>60</v>
      </c>
      <c r="J146" s="294" t="s">
        <v>471</v>
      </c>
      <c r="K146" s="293"/>
    </row>
    <row r="147" ht="17.25" customHeight="1">
      <c r="B147" s="291"/>
      <c r="C147" s="296" t="s">
        <v>472</v>
      </c>
      <c r="D147" s="296"/>
      <c r="E147" s="296"/>
      <c r="F147" s="297" t="s">
        <v>473</v>
      </c>
      <c r="G147" s="298"/>
      <c r="H147" s="296"/>
      <c r="I147" s="296"/>
      <c r="J147" s="296" t="s">
        <v>474</v>
      </c>
      <c r="K147" s="293"/>
    </row>
    <row r="148" ht="5.25" customHeight="1">
      <c r="B148" s="302"/>
      <c r="C148" s="299"/>
      <c r="D148" s="299"/>
      <c r="E148" s="299"/>
      <c r="F148" s="299"/>
      <c r="G148" s="300"/>
      <c r="H148" s="299"/>
      <c r="I148" s="299"/>
      <c r="J148" s="299"/>
      <c r="K148" s="323"/>
    </row>
    <row r="149" ht="15" customHeight="1">
      <c r="B149" s="302"/>
      <c r="C149" s="327" t="s">
        <v>478</v>
      </c>
      <c r="D149" s="280"/>
      <c r="E149" s="280"/>
      <c r="F149" s="328" t="s">
        <v>475</v>
      </c>
      <c r="G149" s="280"/>
      <c r="H149" s="327" t="s">
        <v>514</v>
      </c>
      <c r="I149" s="327" t="s">
        <v>477</v>
      </c>
      <c r="J149" s="327">
        <v>120</v>
      </c>
      <c r="K149" s="323"/>
    </row>
    <row r="150" ht="15" customHeight="1">
      <c r="B150" s="302"/>
      <c r="C150" s="327" t="s">
        <v>523</v>
      </c>
      <c r="D150" s="280"/>
      <c r="E150" s="280"/>
      <c r="F150" s="328" t="s">
        <v>475</v>
      </c>
      <c r="G150" s="280"/>
      <c r="H150" s="327" t="s">
        <v>534</v>
      </c>
      <c r="I150" s="327" t="s">
        <v>477</v>
      </c>
      <c r="J150" s="327" t="s">
        <v>525</v>
      </c>
      <c r="K150" s="323"/>
    </row>
    <row r="151" ht="15" customHeight="1">
      <c r="B151" s="302"/>
      <c r="C151" s="327" t="s">
        <v>424</v>
      </c>
      <c r="D151" s="280"/>
      <c r="E151" s="280"/>
      <c r="F151" s="328" t="s">
        <v>475</v>
      </c>
      <c r="G151" s="280"/>
      <c r="H151" s="327" t="s">
        <v>535</v>
      </c>
      <c r="I151" s="327" t="s">
        <v>477</v>
      </c>
      <c r="J151" s="327" t="s">
        <v>525</v>
      </c>
      <c r="K151" s="323"/>
    </row>
    <row r="152" ht="15" customHeight="1">
      <c r="B152" s="302"/>
      <c r="C152" s="327" t="s">
        <v>480</v>
      </c>
      <c r="D152" s="280"/>
      <c r="E152" s="280"/>
      <c r="F152" s="328" t="s">
        <v>481</v>
      </c>
      <c r="G152" s="280"/>
      <c r="H152" s="327" t="s">
        <v>514</v>
      </c>
      <c r="I152" s="327" t="s">
        <v>477</v>
      </c>
      <c r="J152" s="327">
        <v>50</v>
      </c>
      <c r="K152" s="323"/>
    </row>
    <row r="153" ht="15" customHeight="1">
      <c r="B153" s="302"/>
      <c r="C153" s="327" t="s">
        <v>483</v>
      </c>
      <c r="D153" s="280"/>
      <c r="E153" s="280"/>
      <c r="F153" s="328" t="s">
        <v>475</v>
      </c>
      <c r="G153" s="280"/>
      <c r="H153" s="327" t="s">
        <v>514</v>
      </c>
      <c r="I153" s="327" t="s">
        <v>485</v>
      </c>
      <c r="J153" s="327"/>
      <c r="K153" s="323"/>
    </row>
    <row r="154" ht="15" customHeight="1">
      <c r="B154" s="302"/>
      <c r="C154" s="327" t="s">
        <v>494</v>
      </c>
      <c r="D154" s="280"/>
      <c r="E154" s="280"/>
      <c r="F154" s="328" t="s">
        <v>481</v>
      </c>
      <c r="G154" s="280"/>
      <c r="H154" s="327" t="s">
        <v>514</v>
      </c>
      <c r="I154" s="327" t="s">
        <v>477</v>
      </c>
      <c r="J154" s="327">
        <v>50</v>
      </c>
      <c r="K154" s="323"/>
    </row>
    <row r="155" ht="15" customHeight="1">
      <c r="B155" s="302"/>
      <c r="C155" s="327" t="s">
        <v>502</v>
      </c>
      <c r="D155" s="280"/>
      <c r="E155" s="280"/>
      <c r="F155" s="328" t="s">
        <v>481</v>
      </c>
      <c r="G155" s="280"/>
      <c r="H155" s="327" t="s">
        <v>514</v>
      </c>
      <c r="I155" s="327" t="s">
        <v>477</v>
      </c>
      <c r="J155" s="327">
        <v>50</v>
      </c>
      <c r="K155" s="323"/>
    </row>
    <row r="156" ht="15" customHeight="1">
      <c r="B156" s="302"/>
      <c r="C156" s="327" t="s">
        <v>500</v>
      </c>
      <c r="D156" s="280"/>
      <c r="E156" s="280"/>
      <c r="F156" s="328" t="s">
        <v>481</v>
      </c>
      <c r="G156" s="280"/>
      <c r="H156" s="327" t="s">
        <v>514</v>
      </c>
      <c r="I156" s="327" t="s">
        <v>477</v>
      </c>
      <c r="J156" s="327">
        <v>50</v>
      </c>
      <c r="K156" s="323"/>
    </row>
    <row r="157" ht="15" customHeight="1">
      <c r="B157" s="302"/>
      <c r="C157" s="327" t="s">
        <v>94</v>
      </c>
      <c r="D157" s="280"/>
      <c r="E157" s="280"/>
      <c r="F157" s="328" t="s">
        <v>475</v>
      </c>
      <c r="G157" s="280"/>
      <c r="H157" s="327" t="s">
        <v>536</v>
      </c>
      <c r="I157" s="327" t="s">
        <v>477</v>
      </c>
      <c r="J157" s="327" t="s">
        <v>537</v>
      </c>
      <c r="K157" s="323"/>
    </row>
    <row r="158" ht="15" customHeight="1">
      <c r="B158" s="302"/>
      <c r="C158" s="327" t="s">
        <v>538</v>
      </c>
      <c r="D158" s="280"/>
      <c r="E158" s="280"/>
      <c r="F158" s="328" t="s">
        <v>475</v>
      </c>
      <c r="G158" s="280"/>
      <c r="H158" s="327" t="s">
        <v>539</v>
      </c>
      <c r="I158" s="327" t="s">
        <v>509</v>
      </c>
      <c r="J158" s="327"/>
      <c r="K158" s="323"/>
    </row>
    <row r="159" ht="15" customHeight="1">
      <c r="B159" s="329"/>
      <c r="C159" s="311"/>
      <c r="D159" s="311"/>
      <c r="E159" s="311"/>
      <c r="F159" s="311"/>
      <c r="G159" s="311"/>
      <c r="H159" s="311"/>
      <c r="I159" s="311"/>
      <c r="J159" s="311"/>
      <c r="K159" s="330"/>
    </row>
    <row r="160" ht="18.75" customHeight="1">
      <c r="B160" s="276"/>
      <c r="C160" s="280"/>
      <c r="D160" s="280"/>
      <c r="E160" s="280"/>
      <c r="F160" s="301"/>
      <c r="G160" s="280"/>
      <c r="H160" s="280"/>
      <c r="I160" s="280"/>
      <c r="J160" s="280"/>
      <c r="K160" s="276"/>
    </row>
    <row r="16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ht="45" customHeight="1">
      <c r="B163" s="269"/>
      <c r="C163" s="270" t="s">
        <v>540</v>
      </c>
      <c r="D163" s="270"/>
      <c r="E163" s="270"/>
      <c r="F163" s="270"/>
      <c r="G163" s="270"/>
      <c r="H163" s="270"/>
      <c r="I163" s="270"/>
      <c r="J163" s="270"/>
      <c r="K163" s="271"/>
    </row>
    <row r="164" ht="17.25" customHeight="1">
      <c r="B164" s="269"/>
      <c r="C164" s="294" t="s">
        <v>469</v>
      </c>
      <c r="D164" s="294"/>
      <c r="E164" s="294"/>
      <c r="F164" s="294" t="s">
        <v>470</v>
      </c>
      <c r="G164" s="331"/>
      <c r="H164" s="332" t="s">
        <v>121</v>
      </c>
      <c r="I164" s="332" t="s">
        <v>60</v>
      </c>
      <c r="J164" s="294" t="s">
        <v>471</v>
      </c>
      <c r="K164" s="271"/>
    </row>
    <row r="165" ht="17.25" customHeight="1">
      <c r="B165" s="272"/>
      <c r="C165" s="296" t="s">
        <v>472</v>
      </c>
      <c r="D165" s="296"/>
      <c r="E165" s="296"/>
      <c r="F165" s="297" t="s">
        <v>473</v>
      </c>
      <c r="G165" s="333"/>
      <c r="H165" s="334"/>
      <c r="I165" s="334"/>
      <c r="J165" s="296" t="s">
        <v>474</v>
      </c>
      <c r="K165" s="274"/>
    </row>
    <row r="166" ht="5.25" customHeight="1">
      <c r="B166" s="302"/>
      <c r="C166" s="299"/>
      <c r="D166" s="299"/>
      <c r="E166" s="299"/>
      <c r="F166" s="299"/>
      <c r="G166" s="300"/>
      <c r="H166" s="299"/>
      <c r="I166" s="299"/>
      <c r="J166" s="299"/>
      <c r="K166" s="323"/>
    </row>
    <row r="167" ht="15" customHeight="1">
      <c r="B167" s="302"/>
      <c r="C167" s="280" t="s">
        <v>478</v>
      </c>
      <c r="D167" s="280"/>
      <c r="E167" s="280"/>
      <c r="F167" s="301" t="s">
        <v>475</v>
      </c>
      <c r="G167" s="280"/>
      <c r="H167" s="280" t="s">
        <v>514</v>
      </c>
      <c r="I167" s="280" t="s">
        <v>477</v>
      </c>
      <c r="J167" s="280">
        <v>120</v>
      </c>
      <c r="K167" s="323"/>
    </row>
    <row r="168" ht="15" customHeight="1">
      <c r="B168" s="302"/>
      <c r="C168" s="280" t="s">
        <v>523</v>
      </c>
      <c r="D168" s="280"/>
      <c r="E168" s="280"/>
      <c r="F168" s="301" t="s">
        <v>475</v>
      </c>
      <c r="G168" s="280"/>
      <c r="H168" s="280" t="s">
        <v>524</v>
      </c>
      <c r="I168" s="280" t="s">
        <v>477</v>
      </c>
      <c r="J168" s="280" t="s">
        <v>525</v>
      </c>
      <c r="K168" s="323"/>
    </row>
    <row r="169" ht="15" customHeight="1">
      <c r="B169" s="302"/>
      <c r="C169" s="280" t="s">
        <v>424</v>
      </c>
      <c r="D169" s="280"/>
      <c r="E169" s="280"/>
      <c r="F169" s="301" t="s">
        <v>475</v>
      </c>
      <c r="G169" s="280"/>
      <c r="H169" s="280" t="s">
        <v>541</v>
      </c>
      <c r="I169" s="280" t="s">
        <v>477</v>
      </c>
      <c r="J169" s="280" t="s">
        <v>525</v>
      </c>
      <c r="K169" s="323"/>
    </row>
    <row r="170" ht="15" customHeight="1">
      <c r="B170" s="302"/>
      <c r="C170" s="280" t="s">
        <v>480</v>
      </c>
      <c r="D170" s="280"/>
      <c r="E170" s="280"/>
      <c r="F170" s="301" t="s">
        <v>481</v>
      </c>
      <c r="G170" s="280"/>
      <c r="H170" s="280" t="s">
        <v>541</v>
      </c>
      <c r="I170" s="280" t="s">
        <v>477</v>
      </c>
      <c r="J170" s="280">
        <v>50</v>
      </c>
      <c r="K170" s="323"/>
    </row>
    <row r="171" ht="15" customHeight="1">
      <c r="B171" s="302"/>
      <c r="C171" s="280" t="s">
        <v>483</v>
      </c>
      <c r="D171" s="280"/>
      <c r="E171" s="280"/>
      <c r="F171" s="301" t="s">
        <v>475</v>
      </c>
      <c r="G171" s="280"/>
      <c r="H171" s="280" t="s">
        <v>541</v>
      </c>
      <c r="I171" s="280" t="s">
        <v>485</v>
      </c>
      <c r="J171" s="280"/>
      <c r="K171" s="323"/>
    </row>
    <row r="172" ht="15" customHeight="1">
      <c r="B172" s="302"/>
      <c r="C172" s="280" t="s">
        <v>494</v>
      </c>
      <c r="D172" s="280"/>
      <c r="E172" s="280"/>
      <c r="F172" s="301" t="s">
        <v>481</v>
      </c>
      <c r="G172" s="280"/>
      <c r="H172" s="280" t="s">
        <v>541</v>
      </c>
      <c r="I172" s="280" t="s">
        <v>477</v>
      </c>
      <c r="J172" s="280">
        <v>50</v>
      </c>
      <c r="K172" s="323"/>
    </row>
    <row r="173" ht="15" customHeight="1">
      <c r="B173" s="302"/>
      <c r="C173" s="280" t="s">
        <v>502</v>
      </c>
      <c r="D173" s="280"/>
      <c r="E173" s="280"/>
      <c r="F173" s="301" t="s">
        <v>481</v>
      </c>
      <c r="G173" s="280"/>
      <c r="H173" s="280" t="s">
        <v>541</v>
      </c>
      <c r="I173" s="280" t="s">
        <v>477</v>
      </c>
      <c r="J173" s="280">
        <v>50</v>
      </c>
      <c r="K173" s="323"/>
    </row>
    <row r="174" ht="15" customHeight="1">
      <c r="B174" s="302"/>
      <c r="C174" s="280" t="s">
        <v>500</v>
      </c>
      <c r="D174" s="280"/>
      <c r="E174" s="280"/>
      <c r="F174" s="301" t="s">
        <v>481</v>
      </c>
      <c r="G174" s="280"/>
      <c r="H174" s="280" t="s">
        <v>541</v>
      </c>
      <c r="I174" s="280" t="s">
        <v>477</v>
      </c>
      <c r="J174" s="280">
        <v>50</v>
      </c>
      <c r="K174" s="323"/>
    </row>
    <row r="175" ht="15" customHeight="1">
      <c r="B175" s="302"/>
      <c r="C175" s="280" t="s">
        <v>120</v>
      </c>
      <c r="D175" s="280"/>
      <c r="E175" s="280"/>
      <c r="F175" s="301" t="s">
        <v>475</v>
      </c>
      <c r="G175" s="280"/>
      <c r="H175" s="280" t="s">
        <v>542</v>
      </c>
      <c r="I175" s="280" t="s">
        <v>543</v>
      </c>
      <c r="J175" s="280"/>
      <c r="K175" s="323"/>
    </row>
    <row r="176" ht="15" customHeight="1">
      <c r="B176" s="302"/>
      <c r="C176" s="280" t="s">
        <v>60</v>
      </c>
      <c r="D176" s="280"/>
      <c r="E176" s="280"/>
      <c r="F176" s="301" t="s">
        <v>475</v>
      </c>
      <c r="G176" s="280"/>
      <c r="H176" s="280" t="s">
        <v>544</v>
      </c>
      <c r="I176" s="280" t="s">
        <v>545</v>
      </c>
      <c r="J176" s="280">
        <v>1</v>
      </c>
      <c r="K176" s="323"/>
    </row>
    <row r="177" ht="15" customHeight="1">
      <c r="B177" s="302"/>
      <c r="C177" s="280" t="s">
        <v>56</v>
      </c>
      <c r="D177" s="280"/>
      <c r="E177" s="280"/>
      <c r="F177" s="301" t="s">
        <v>475</v>
      </c>
      <c r="G177" s="280"/>
      <c r="H177" s="280" t="s">
        <v>546</v>
      </c>
      <c r="I177" s="280" t="s">
        <v>477</v>
      </c>
      <c r="J177" s="280">
        <v>20</v>
      </c>
      <c r="K177" s="323"/>
    </row>
    <row r="178" ht="15" customHeight="1">
      <c r="B178" s="302"/>
      <c r="C178" s="280" t="s">
        <v>121</v>
      </c>
      <c r="D178" s="280"/>
      <c r="E178" s="280"/>
      <c r="F178" s="301" t="s">
        <v>475</v>
      </c>
      <c r="G178" s="280"/>
      <c r="H178" s="280" t="s">
        <v>547</v>
      </c>
      <c r="I178" s="280" t="s">
        <v>477</v>
      </c>
      <c r="J178" s="280">
        <v>255</v>
      </c>
      <c r="K178" s="323"/>
    </row>
    <row r="179" ht="15" customHeight="1">
      <c r="B179" s="302"/>
      <c r="C179" s="280" t="s">
        <v>122</v>
      </c>
      <c r="D179" s="280"/>
      <c r="E179" s="280"/>
      <c r="F179" s="301" t="s">
        <v>475</v>
      </c>
      <c r="G179" s="280"/>
      <c r="H179" s="280" t="s">
        <v>440</v>
      </c>
      <c r="I179" s="280" t="s">
        <v>477</v>
      </c>
      <c r="J179" s="280">
        <v>10</v>
      </c>
      <c r="K179" s="323"/>
    </row>
    <row r="180" ht="15" customHeight="1">
      <c r="B180" s="302"/>
      <c r="C180" s="280" t="s">
        <v>123</v>
      </c>
      <c r="D180" s="280"/>
      <c r="E180" s="280"/>
      <c r="F180" s="301" t="s">
        <v>475</v>
      </c>
      <c r="G180" s="280"/>
      <c r="H180" s="280" t="s">
        <v>548</v>
      </c>
      <c r="I180" s="280" t="s">
        <v>509</v>
      </c>
      <c r="J180" s="280"/>
      <c r="K180" s="323"/>
    </row>
    <row r="181" ht="15" customHeight="1">
      <c r="B181" s="302"/>
      <c r="C181" s="280" t="s">
        <v>549</v>
      </c>
      <c r="D181" s="280"/>
      <c r="E181" s="280"/>
      <c r="F181" s="301" t="s">
        <v>475</v>
      </c>
      <c r="G181" s="280"/>
      <c r="H181" s="280" t="s">
        <v>550</v>
      </c>
      <c r="I181" s="280" t="s">
        <v>509</v>
      </c>
      <c r="J181" s="280"/>
      <c r="K181" s="323"/>
    </row>
    <row r="182" ht="15" customHeight="1">
      <c r="B182" s="302"/>
      <c r="C182" s="280" t="s">
        <v>538</v>
      </c>
      <c r="D182" s="280"/>
      <c r="E182" s="280"/>
      <c r="F182" s="301" t="s">
        <v>475</v>
      </c>
      <c r="G182" s="280"/>
      <c r="H182" s="280" t="s">
        <v>551</v>
      </c>
      <c r="I182" s="280" t="s">
        <v>509</v>
      </c>
      <c r="J182" s="280"/>
      <c r="K182" s="323"/>
    </row>
    <row r="183" ht="15" customHeight="1">
      <c r="B183" s="302"/>
      <c r="C183" s="280" t="s">
        <v>125</v>
      </c>
      <c r="D183" s="280"/>
      <c r="E183" s="280"/>
      <c r="F183" s="301" t="s">
        <v>481</v>
      </c>
      <c r="G183" s="280"/>
      <c r="H183" s="280" t="s">
        <v>552</v>
      </c>
      <c r="I183" s="280" t="s">
        <v>477</v>
      </c>
      <c r="J183" s="280">
        <v>50</v>
      </c>
      <c r="K183" s="323"/>
    </row>
    <row r="184" ht="15" customHeight="1">
      <c r="B184" s="302"/>
      <c r="C184" s="280" t="s">
        <v>553</v>
      </c>
      <c r="D184" s="280"/>
      <c r="E184" s="280"/>
      <c r="F184" s="301" t="s">
        <v>481</v>
      </c>
      <c r="G184" s="280"/>
      <c r="H184" s="280" t="s">
        <v>554</v>
      </c>
      <c r="I184" s="280" t="s">
        <v>555</v>
      </c>
      <c r="J184" s="280"/>
      <c r="K184" s="323"/>
    </row>
    <row r="185" ht="15" customHeight="1">
      <c r="B185" s="302"/>
      <c r="C185" s="280" t="s">
        <v>556</v>
      </c>
      <c r="D185" s="280"/>
      <c r="E185" s="280"/>
      <c r="F185" s="301" t="s">
        <v>481</v>
      </c>
      <c r="G185" s="280"/>
      <c r="H185" s="280" t="s">
        <v>557</v>
      </c>
      <c r="I185" s="280" t="s">
        <v>555</v>
      </c>
      <c r="J185" s="280"/>
      <c r="K185" s="323"/>
    </row>
    <row r="186" ht="15" customHeight="1">
      <c r="B186" s="302"/>
      <c r="C186" s="280" t="s">
        <v>558</v>
      </c>
      <c r="D186" s="280"/>
      <c r="E186" s="280"/>
      <c r="F186" s="301" t="s">
        <v>481</v>
      </c>
      <c r="G186" s="280"/>
      <c r="H186" s="280" t="s">
        <v>559</v>
      </c>
      <c r="I186" s="280" t="s">
        <v>555</v>
      </c>
      <c r="J186" s="280"/>
      <c r="K186" s="323"/>
    </row>
    <row r="187" ht="15" customHeight="1">
      <c r="B187" s="302"/>
      <c r="C187" s="335" t="s">
        <v>560</v>
      </c>
      <c r="D187" s="280"/>
      <c r="E187" s="280"/>
      <c r="F187" s="301" t="s">
        <v>481</v>
      </c>
      <c r="G187" s="280"/>
      <c r="H187" s="280" t="s">
        <v>561</v>
      </c>
      <c r="I187" s="280" t="s">
        <v>562</v>
      </c>
      <c r="J187" s="336" t="s">
        <v>563</v>
      </c>
      <c r="K187" s="323"/>
    </row>
    <row r="188" ht="15" customHeight="1">
      <c r="B188" s="302"/>
      <c r="C188" s="286" t="s">
        <v>45</v>
      </c>
      <c r="D188" s="280"/>
      <c r="E188" s="280"/>
      <c r="F188" s="301" t="s">
        <v>475</v>
      </c>
      <c r="G188" s="280"/>
      <c r="H188" s="276" t="s">
        <v>564</v>
      </c>
      <c r="I188" s="280" t="s">
        <v>565</v>
      </c>
      <c r="J188" s="280"/>
      <c r="K188" s="323"/>
    </row>
    <row r="189" ht="15" customHeight="1">
      <c r="B189" s="302"/>
      <c r="C189" s="286" t="s">
        <v>566</v>
      </c>
      <c r="D189" s="280"/>
      <c r="E189" s="280"/>
      <c r="F189" s="301" t="s">
        <v>475</v>
      </c>
      <c r="G189" s="280"/>
      <c r="H189" s="280" t="s">
        <v>567</v>
      </c>
      <c r="I189" s="280" t="s">
        <v>509</v>
      </c>
      <c r="J189" s="280"/>
      <c r="K189" s="323"/>
    </row>
    <row r="190" ht="15" customHeight="1">
      <c r="B190" s="302"/>
      <c r="C190" s="286" t="s">
        <v>568</v>
      </c>
      <c r="D190" s="280"/>
      <c r="E190" s="280"/>
      <c r="F190" s="301" t="s">
        <v>475</v>
      </c>
      <c r="G190" s="280"/>
      <c r="H190" s="280" t="s">
        <v>569</v>
      </c>
      <c r="I190" s="280" t="s">
        <v>509</v>
      </c>
      <c r="J190" s="280"/>
      <c r="K190" s="323"/>
    </row>
    <row r="191" ht="15" customHeight="1">
      <c r="B191" s="302"/>
      <c r="C191" s="286" t="s">
        <v>570</v>
      </c>
      <c r="D191" s="280"/>
      <c r="E191" s="280"/>
      <c r="F191" s="301" t="s">
        <v>481</v>
      </c>
      <c r="G191" s="280"/>
      <c r="H191" s="280" t="s">
        <v>571</v>
      </c>
      <c r="I191" s="280" t="s">
        <v>509</v>
      </c>
      <c r="J191" s="280"/>
      <c r="K191" s="323"/>
    </row>
    <row r="192" ht="15" customHeight="1">
      <c r="B192" s="329"/>
      <c r="C192" s="337"/>
      <c r="D192" s="311"/>
      <c r="E192" s="311"/>
      <c r="F192" s="311"/>
      <c r="G192" s="311"/>
      <c r="H192" s="311"/>
      <c r="I192" s="311"/>
      <c r="J192" s="311"/>
      <c r="K192" s="330"/>
    </row>
    <row r="193" ht="18.75" customHeight="1">
      <c r="B193" s="276"/>
      <c r="C193" s="280"/>
      <c r="D193" s="280"/>
      <c r="E193" s="280"/>
      <c r="F193" s="301"/>
      <c r="G193" s="280"/>
      <c r="H193" s="280"/>
      <c r="I193" s="280"/>
      <c r="J193" s="280"/>
      <c r="K193" s="276"/>
    </row>
    <row r="194" ht="18.75" customHeight="1">
      <c r="B194" s="276"/>
      <c r="C194" s="280"/>
      <c r="D194" s="280"/>
      <c r="E194" s="280"/>
      <c r="F194" s="301"/>
      <c r="G194" s="280"/>
      <c r="H194" s="280"/>
      <c r="I194" s="280"/>
      <c r="J194" s="280"/>
      <c r="K194" s="276"/>
    </row>
    <row r="195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ht="13.5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ht="21">
      <c r="B197" s="269"/>
      <c r="C197" s="270" t="s">
        <v>572</v>
      </c>
      <c r="D197" s="270"/>
      <c r="E197" s="270"/>
      <c r="F197" s="270"/>
      <c r="G197" s="270"/>
      <c r="H197" s="270"/>
      <c r="I197" s="270"/>
      <c r="J197" s="270"/>
      <c r="K197" s="271"/>
    </row>
    <row r="198" ht="25.5" customHeight="1">
      <c r="B198" s="269"/>
      <c r="C198" s="338" t="s">
        <v>573</v>
      </c>
      <c r="D198" s="338"/>
      <c r="E198" s="338"/>
      <c r="F198" s="338" t="s">
        <v>574</v>
      </c>
      <c r="G198" s="339"/>
      <c r="H198" s="338" t="s">
        <v>575</v>
      </c>
      <c r="I198" s="338"/>
      <c r="J198" s="338"/>
      <c r="K198" s="271"/>
    </row>
    <row r="199" ht="5.25" customHeight="1">
      <c r="B199" s="302"/>
      <c r="C199" s="299"/>
      <c r="D199" s="299"/>
      <c r="E199" s="299"/>
      <c r="F199" s="299"/>
      <c r="G199" s="280"/>
      <c r="H199" s="299"/>
      <c r="I199" s="299"/>
      <c r="J199" s="299"/>
      <c r="K199" s="323"/>
    </row>
    <row r="200" ht="15" customHeight="1">
      <c r="B200" s="302"/>
      <c r="C200" s="280" t="s">
        <v>565</v>
      </c>
      <c r="D200" s="280"/>
      <c r="E200" s="280"/>
      <c r="F200" s="301" t="s">
        <v>46</v>
      </c>
      <c r="G200" s="280"/>
      <c r="H200" s="280" t="s">
        <v>576</v>
      </c>
      <c r="I200" s="280"/>
      <c r="J200" s="280"/>
      <c r="K200" s="323"/>
    </row>
    <row r="201" ht="15" customHeight="1">
      <c r="B201" s="302"/>
      <c r="C201" s="308"/>
      <c r="D201" s="280"/>
      <c r="E201" s="280"/>
      <c r="F201" s="301" t="s">
        <v>47</v>
      </c>
      <c r="G201" s="280"/>
      <c r="H201" s="280" t="s">
        <v>577</v>
      </c>
      <c r="I201" s="280"/>
      <c r="J201" s="280"/>
      <c r="K201" s="323"/>
    </row>
    <row r="202" ht="15" customHeight="1">
      <c r="B202" s="302"/>
      <c r="C202" s="308"/>
      <c r="D202" s="280"/>
      <c r="E202" s="280"/>
      <c r="F202" s="301" t="s">
        <v>50</v>
      </c>
      <c r="G202" s="280"/>
      <c r="H202" s="280" t="s">
        <v>578</v>
      </c>
      <c r="I202" s="280"/>
      <c r="J202" s="280"/>
      <c r="K202" s="323"/>
    </row>
    <row r="203" ht="15" customHeight="1">
      <c r="B203" s="302"/>
      <c r="C203" s="280"/>
      <c r="D203" s="280"/>
      <c r="E203" s="280"/>
      <c r="F203" s="301" t="s">
        <v>48</v>
      </c>
      <c r="G203" s="280"/>
      <c r="H203" s="280" t="s">
        <v>579</v>
      </c>
      <c r="I203" s="280"/>
      <c r="J203" s="280"/>
      <c r="K203" s="323"/>
    </row>
    <row r="204" ht="15" customHeight="1">
      <c r="B204" s="302"/>
      <c r="C204" s="280"/>
      <c r="D204" s="280"/>
      <c r="E204" s="280"/>
      <c r="F204" s="301" t="s">
        <v>49</v>
      </c>
      <c r="G204" s="280"/>
      <c r="H204" s="280" t="s">
        <v>580</v>
      </c>
      <c r="I204" s="280"/>
      <c r="J204" s="280"/>
      <c r="K204" s="323"/>
    </row>
    <row r="205" ht="15" customHeight="1">
      <c r="B205" s="302"/>
      <c r="C205" s="280"/>
      <c r="D205" s="280"/>
      <c r="E205" s="280"/>
      <c r="F205" s="301"/>
      <c r="G205" s="280"/>
      <c r="H205" s="280"/>
      <c r="I205" s="280"/>
      <c r="J205" s="280"/>
      <c r="K205" s="323"/>
    </row>
    <row r="206" ht="15" customHeight="1">
      <c r="B206" s="302"/>
      <c r="C206" s="280" t="s">
        <v>521</v>
      </c>
      <c r="D206" s="280"/>
      <c r="E206" s="280"/>
      <c r="F206" s="301" t="s">
        <v>82</v>
      </c>
      <c r="G206" s="280"/>
      <c r="H206" s="280" t="s">
        <v>581</v>
      </c>
      <c r="I206" s="280"/>
      <c r="J206" s="280"/>
      <c r="K206" s="323"/>
    </row>
    <row r="207" ht="15" customHeight="1">
      <c r="B207" s="302"/>
      <c r="C207" s="308"/>
      <c r="D207" s="280"/>
      <c r="E207" s="280"/>
      <c r="F207" s="301" t="s">
        <v>418</v>
      </c>
      <c r="G207" s="280"/>
      <c r="H207" s="280" t="s">
        <v>419</v>
      </c>
      <c r="I207" s="280"/>
      <c r="J207" s="280"/>
      <c r="K207" s="323"/>
    </row>
    <row r="208" ht="15" customHeight="1">
      <c r="B208" s="302"/>
      <c r="C208" s="280"/>
      <c r="D208" s="280"/>
      <c r="E208" s="280"/>
      <c r="F208" s="301" t="s">
        <v>416</v>
      </c>
      <c r="G208" s="280"/>
      <c r="H208" s="280" t="s">
        <v>582</v>
      </c>
      <c r="I208" s="280"/>
      <c r="J208" s="280"/>
      <c r="K208" s="323"/>
    </row>
    <row r="209" ht="15" customHeight="1">
      <c r="B209" s="340"/>
      <c r="C209" s="308"/>
      <c r="D209" s="308"/>
      <c r="E209" s="308"/>
      <c r="F209" s="301" t="s">
        <v>420</v>
      </c>
      <c r="G209" s="286"/>
      <c r="H209" s="327" t="s">
        <v>421</v>
      </c>
      <c r="I209" s="327"/>
      <c r="J209" s="327"/>
      <c r="K209" s="341"/>
    </row>
    <row r="210" ht="15" customHeight="1">
      <c r="B210" s="340"/>
      <c r="C210" s="308"/>
      <c r="D210" s="308"/>
      <c r="E210" s="308"/>
      <c r="F210" s="301" t="s">
        <v>422</v>
      </c>
      <c r="G210" s="286"/>
      <c r="H210" s="327" t="s">
        <v>583</v>
      </c>
      <c r="I210" s="327"/>
      <c r="J210" s="327"/>
      <c r="K210" s="341"/>
    </row>
    <row r="211" ht="15" customHeight="1">
      <c r="B211" s="340"/>
      <c r="C211" s="308"/>
      <c r="D211" s="308"/>
      <c r="E211" s="308"/>
      <c r="F211" s="342"/>
      <c r="G211" s="286"/>
      <c r="H211" s="343"/>
      <c r="I211" s="343"/>
      <c r="J211" s="343"/>
      <c r="K211" s="341"/>
    </row>
    <row r="212" ht="15" customHeight="1">
      <c r="B212" s="340"/>
      <c r="C212" s="280" t="s">
        <v>545</v>
      </c>
      <c r="D212" s="308"/>
      <c r="E212" s="308"/>
      <c r="F212" s="301">
        <v>1</v>
      </c>
      <c r="G212" s="286"/>
      <c r="H212" s="327" t="s">
        <v>584</v>
      </c>
      <c r="I212" s="327"/>
      <c r="J212" s="327"/>
      <c r="K212" s="341"/>
    </row>
    <row r="213" ht="15" customHeight="1">
      <c r="B213" s="340"/>
      <c r="C213" s="308"/>
      <c r="D213" s="308"/>
      <c r="E213" s="308"/>
      <c r="F213" s="301">
        <v>2</v>
      </c>
      <c r="G213" s="286"/>
      <c r="H213" s="327" t="s">
        <v>585</v>
      </c>
      <c r="I213" s="327"/>
      <c r="J213" s="327"/>
      <c r="K213" s="341"/>
    </row>
    <row r="214" ht="15" customHeight="1">
      <c r="B214" s="340"/>
      <c r="C214" s="308"/>
      <c r="D214" s="308"/>
      <c r="E214" s="308"/>
      <c r="F214" s="301">
        <v>3</v>
      </c>
      <c r="G214" s="286"/>
      <c r="H214" s="327" t="s">
        <v>586</v>
      </c>
      <c r="I214" s="327"/>
      <c r="J214" s="327"/>
      <c r="K214" s="341"/>
    </row>
    <row r="215" ht="15" customHeight="1">
      <c r="B215" s="340"/>
      <c r="C215" s="308"/>
      <c r="D215" s="308"/>
      <c r="E215" s="308"/>
      <c r="F215" s="301">
        <v>4</v>
      </c>
      <c r="G215" s="286"/>
      <c r="H215" s="327" t="s">
        <v>587</v>
      </c>
      <c r="I215" s="327"/>
      <c r="J215" s="327"/>
      <c r="K215" s="341"/>
    </row>
    <row r="216" ht="12.75" customHeight="1">
      <c r="B216" s="344"/>
      <c r="C216" s="345"/>
      <c r="D216" s="345"/>
      <c r="E216" s="345"/>
      <c r="F216" s="345"/>
      <c r="G216" s="345"/>
      <c r="H216" s="345"/>
      <c r="I216" s="345"/>
      <c r="J216" s="345"/>
      <c r="K216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Admin-PC\Admin</dc:creator>
  <cp:lastModifiedBy>Admin-PC\Admin</cp:lastModifiedBy>
  <dcterms:created xsi:type="dcterms:W3CDTF">2018-05-29T12:09:17Z</dcterms:created>
  <dcterms:modified xsi:type="dcterms:W3CDTF">2018-05-29T12:09:22Z</dcterms:modified>
</cp:coreProperties>
</file>