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ZL\2023\Račice plocha\"/>
    </mc:Choice>
  </mc:AlternateContent>
  <bookViews>
    <workbookView xWindow="0" yWindow="0" windowWidth="0" windowHeight="0"/>
  </bookViews>
  <sheets>
    <sheet name="Rekapitulace stavby" sheetId="1" r:id="rId1"/>
    <sheet name="100 - SO 100 Rekonstrukce..." sheetId="2" r:id="rId2"/>
    <sheet name="VON - Vedlejší a ostatní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'100 - SO 100 Rekonstrukce...'!$C$86:$K$225</definedName>
    <definedName name="_xlnm.Print_Area" localSheetId="1">'100 - SO 100 Rekonstrukce...'!$C$4:$J$39,'100 - SO 100 Rekonstrukce...'!$C$45:$J$68,'100 - SO 100 Rekonstrukce...'!$C$74:$K$225</definedName>
    <definedName name="_xlnm.Print_Titles" localSheetId="1">'100 - SO 100 Rekonstrukce...'!$86:$86</definedName>
    <definedName name="_xlnm._FilterDatabase" localSheetId="2" hidden="1">'VON - Vedlejší a ostatní ...'!$C$81:$K$100</definedName>
    <definedName name="_xlnm.Print_Area" localSheetId="2">'VON - Vedlejší a ostatní ...'!$C$4:$J$39,'VON - Vedlejší a ostatní ...'!$C$45:$J$63,'VON - Vedlejší a ostatní ...'!$C$69:$K$100</definedName>
    <definedName name="_xlnm.Print_Titles" localSheetId="2">'VON - Vedlejší a ostatní ...'!$81:$81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2" r="J37"/>
  <c r="J36"/>
  <c i="1" r="AY55"/>
  <c i="2" r="J35"/>
  <c i="1" r="AX55"/>
  <c i="2"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7"/>
  <c r="BH207"/>
  <c r="BG207"/>
  <c r="BF207"/>
  <c r="T207"/>
  <c r="T206"/>
  <c r="R207"/>
  <c r="R206"/>
  <c r="P207"/>
  <c r="P206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" r="L50"/>
  <c r="AM50"/>
  <c r="AM49"/>
  <c r="L49"/>
  <c r="AM47"/>
  <c r="L47"/>
  <c r="L45"/>
  <c r="L44"/>
  <c i="2" r="J133"/>
  <c r="J168"/>
  <c r="BK105"/>
  <c r="J207"/>
  <c i="3" r="BK95"/>
  <c i="2" r="J200"/>
  <c r="BK176"/>
  <c r="BK153"/>
  <c r="J125"/>
  <c r="J99"/>
  <c r="J170"/>
  <c r="J105"/>
  <c r="BK191"/>
  <c r="J153"/>
  <c r="BK95"/>
  <c i="3" r="J98"/>
  <c i="2" r="J224"/>
  <c r="J185"/>
  <c r="BK171"/>
  <c r="BK150"/>
  <c r="BK120"/>
  <c r="BK216"/>
  <c r="J143"/>
  <c r="BK97"/>
  <c r="BK182"/>
  <c r="BK138"/>
  <c r="J97"/>
  <c i="3" r="J95"/>
  <c i="2" r="J191"/>
  <c r="BK168"/>
  <c r="BK141"/>
  <c r="J117"/>
  <c r="J182"/>
  <c r="J138"/>
  <c r="J196"/>
  <c r="J173"/>
  <c r="BK129"/>
  <c r="BK224"/>
  <c i="3" r="BK88"/>
  <c i="2" r="BK114"/>
  <c r="J176"/>
  <c r="BK143"/>
  <c r="BK222"/>
  <c r="J171"/>
  <c r="J149"/>
  <c r="J114"/>
  <c r="BK185"/>
  <c r="BK135"/>
  <c r="J90"/>
  <c r="BK174"/>
  <c r="BK133"/>
  <c r="J219"/>
  <c i="3" r="BK98"/>
  <c i="2" r="BK203"/>
  <c r="BK177"/>
  <c r="BK163"/>
  <c r="BK146"/>
  <c r="J95"/>
  <c r="BK161"/>
  <c r="BK112"/>
  <c r="J194"/>
  <c r="J161"/>
  <c r="BK107"/>
  <c i="3" r="BK91"/>
  <c i="2" r="J203"/>
  <c r="BK180"/>
  <c r="BK155"/>
  <c r="J127"/>
  <c r="BK90"/>
  <c r="J146"/>
  <c r="J101"/>
  <c r="BK188"/>
  <c r="J155"/>
  <c r="J112"/>
  <c r="J213"/>
  <c i="3" r="J88"/>
  <c i="2" r="J158"/>
  <c r="BK158"/>
  <c r="BK125"/>
  <c r="J216"/>
  <c i="3" r="J91"/>
  <c i="2" r="BK213"/>
  <c r="J188"/>
  <c r="BK165"/>
  <c r="J135"/>
  <c r="BK92"/>
  <c r="J150"/>
  <c r="J120"/>
  <c r="BK200"/>
  <c r="J165"/>
  <c r="BK117"/>
  <c r="BK207"/>
  <c i="3" r="BK85"/>
  <c i="2" r="BK194"/>
  <c r="BK170"/>
  <c r="J129"/>
  <c r="J107"/>
  <c r="J180"/>
  <c r="BK127"/>
  <c r="J211"/>
  <c r="J174"/>
  <c r="BK123"/>
  <c r="J222"/>
  <c r="BK219"/>
  <c r="BK196"/>
  <c r="BK173"/>
  <c r="BK149"/>
  <c r="BK101"/>
  <c r="J163"/>
  <c r="J123"/>
  <c r="BK211"/>
  <c r="J177"/>
  <c r="J141"/>
  <c r="BK99"/>
  <c i="3" r="J85"/>
  <c i="1" r="AS54"/>
  <c i="2" r="J92"/>
  <c l="1" r="P89"/>
  <c r="T167"/>
  <c r="R193"/>
  <c r="R89"/>
  <c r="P137"/>
  <c r="BK167"/>
  <c r="J167"/>
  <c r="J63"/>
  <c r="BK210"/>
  <c r="BK209"/>
  <c r="J209"/>
  <c r="J66"/>
  <c r="R210"/>
  <c r="R209"/>
  <c i="3" r="BK84"/>
  <c r="J84"/>
  <c r="J61"/>
  <c r="T84"/>
  <c r="R94"/>
  <c i="2" r="BK89"/>
  <c r="J89"/>
  <c r="J61"/>
  <c r="BK137"/>
  <c r="J137"/>
  <c r="J62"/>
  <c r="T137"/>
  <c r="R167"/>
  <c r="P193"/>
  <c r="T193"/>
  <c r="P210"/>
  <c r="P209"/>
  <c i="3" r="R84"/>
  <c r="R83"/>
  <c r="R82"/>
  <c i="2" r="T89"/>
  <c r="T88"/>
  <c r="R137"/>
  <c r="R88"/>
  <c r="R87"/>
  <c r="P167"/>
  <c r="BK193"/>
  <c r="J193"/>
  <c r="J64"/>
  <c r="T210"/>
  <c r="T209"/>
  <c i="3" r="P84"/>
  <c r="BK94"/>
  <c r="J94"/>
  <c r="J62"/>
  <c r="P94"/>
  <c r="T94"/>
  <c i="2" r="BK206"/>
  <c r="J206"/>
  <c r="J65"/>
  <c r="J210"/>
  <c r="J67"/>
  <c i="3" r="E48"/>
  <c r="J52"/>
  <c r="F55"/>
  <c r="BE88"/>
  <c r="BE91"/>
  <c r="BE85"/>
  <c r="BE95"/>
  <c r="BE98"/>
  <c i="2" r="BE203"/>
  <c r="BE213"/>
  <c r="BE216"/>
  <c r="BE222"/>
  <c r="E48"/>
  <c r="J52"/>
  <c r="BE92"/>
  <c r="BE97"/>
  <c r="BE101"/>
  <c r="BE105"/>
  <c r="BE114"/>
  <c r="BE123"/>
  <c r="BE135"/>
  <c r="BE146"/>
  <c r="BE153"/>
  <c r="BE155"/>
  <c r="BE176"/>
  <c r="BE180"/>
  <c r="BE191"/>
  <c r="BE194"/>
  <c r="BE200"/>
  <c r="BE224"/>
  <c r="BE90"/>
  <c r="BE99"/>
  <c r="BE107"/>
  <c r="BE120"/>
  <c r="BE127"/>
  <c r="BE129"/>
  <c r="BE133"/>
  <c r="BE141"/>
  <c r="BE143"/>
  <c r="BE149"/>
  <c r="BE150"/>
  <c r="BE165"/>
  <c r="BE207"/>
  <c r="BE219"/>
  <c r="F55"/>
  <c r="BE95"/>
  <c r="BE112"/>
  <c r="BE117"/>
  <c r="BE125"/>
  <c r="BE138"/>
  <c r="BE158"/>
  <c r="BE161"/>
  <c r="BE163"/>
  <c r="BE168"/>
  <c r="BE170"/>
  <c r="BE171"/>
  <c r="BE173"/>
  <c r="BE174"/>
  <c r="BE177"/>
  <c r="BE182"/>
  <c r="BE185"/>
  <c r="BE188"/>
  <c r="BE196"/>
  <c r="BE211"/>
  <c i="3" r="F37"/>
  <c i="1" r="BD56"/>
  <c i="3" r="J34"/>
  <c i="1" r="AW56"/>
  <c i="2" r="F34"/>
  <c i="1" r="BA55"/>
  <c i="2" r="F36"/>
  <c i="1" r="BC55"/>
  <c i="2" r="J34"/>
  <c i="1" r="AW55"/>
  <c i="3" r="F35"/>
  <c i="1" r="BB56"/>
  <c i="3" r="F34"/>
  <c i="1" r="BA56"/>
  <c i="2" r="F37"/>
  <c i="1" r="BD55"/>
  <c i="3" r="F36"/>
  <c i="1" r="BC56"/>
  <c i="2" r="F35"/>
  <c i="1" r="BB55"/>
  <c i="3" l="1" r="P83"/>
  <c r="P82"/>
  <c i="1" r="AU56"/>
  <c i="3" r="T83"/>
  <c r="T82"/>
  <c i="2" r="T87"/>
  <c r="P88"/>
  <c r="P87"/>
  <c i="1" r="AU55"/>
  <c i="3" r="BK83"/>
  <c r="J83"/>
  <c r="J60"/>
  <c i="2" r="BK88"/>
  <c r="BK87"/>
  <c r="J87"/>
  <c r="J59"/>
  <c i="1" r="BA54"/>
  <c r="AW54"/>
  <c r="AK30"/>
  <c r="BB54"/>
  <c r="W31"/>
  <c i="3" r="J33"/>
  <c i="1" r="AV56"/>
  <c r="AT56"/>
  <c r="BC54"/>
  <c r="W32"/>
  <c i="2" r="J33"/>
  <c i="1" r="AV55"/>
  <c r="AT55"/>
  <c r="BD54"/>
  <c r="W33"/>
  <c i="3" r="F33"/>
  <c i="1" r="AZ56"/>
  <c i="2" r="F33"/>
  <c i="1" r="AZ55"/>
  <c i="2" l="1" r="J88"/>
  <c r="J60"/>
  <c i="3" r="BK82"/>
  <c r="J82"/>
  <c r="J59"/>
  <c i="1" r="AU54"/>
  <c r="AZ54"/>
  <c r="AV54"/>
  <c r="AK29"/>
  <c i="2" r="J30"/>
  <c i="1" r="AG55"/>
  <c r="W30"/>
  <c r="AY54"/>
  <c r="AX54"/>
  <c i="2" l="1" r="J39"/>
  <c i="1" r="AN55"/>
  <c i="3" r="J30"/>
  <c i="1" r="AG56"/>
  <c r="AG54"/>
  <c r="AK26"/>
  <c r="AT54"/>
  <c r="AN54"/>
  <c r="W29"/>
  <c i="3" l="1" r="J39"/>
  <c i="1" r="AN5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<sst xmlns="http://schemas.openxmlformats.org/spreadsheetml/2006/main">
  <si>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</si>
  <si>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</si>
  <si>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</si>
  <si>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</si>
  <si>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</si>
  <si>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{fc4473f8-428e-4b30-b1f4-5bffdf712861}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</si>
  <si>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</si>
  <si>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</si>
  <si>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</si>
  <si>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</si>
  <si>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</si>
  <si>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</si>
  <si>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</si>
  <si>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</si>
  <si>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23-27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</si>
  <si>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</si>
  <si>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</si>
  <si>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dopravní plochy na p.č. 898/1</t>
  </si>
  <si>
    <t>KSO:</t>
  </si>
  <si>
    <t/>
  </si>
  <si>
    <t>CC-CZ:</t>
  </si>
  <si>
    <t>Místo:</t>
  </si>
  <si>
    <t>Račice</t>
  </si>
  <si>
    <t>Datum:</t>
  </si>
  <si>
    <t>12. 4. 2023</t>
  </si>
  <si>
    <t>Zadavatel:</t>
  </si>
  <si>
    <t>IČ:</t>
  </si>
  <si>
    <t>00653365</t>
  </si>
  <si>
    <t>Obec Račice nad Trotinou</t>
  </si>
  <si>
    <t>DIČ:</t>
  </si>
  <si>
    <t>Uchazeč:</t>
  </si>
  <si>
    <t>Vyplň údaj</t>
  </si>
  <si>
    <t>Projektant:</t>
  </si>
  <si>
    <t>03833861</t>
  </si>
  <si>
    <t>AllPlan Projekt s.r.o.</t>
  </si>
  <si>
    <t>True</t>
  </si>
  <si>
    <t>Zpracovatel:</t>
  </si>
  <si>
    <t>74086880</t>
  </si>
  <si>
    <t>Václav Křišťál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</si>
  <si>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</si>
  <si>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</si>
  <si>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</si>
  <si>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</si>
  <si>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</si>
  <si>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</si>
  <si>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</si>
  <si>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</si>
  <si>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</si>
  <si>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</si>
  <si>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</si>
  <si>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</si>
  <si>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</si>
  <si>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</si>
  <si>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</si>
  <si>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</si>
  <si>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</si>
  <si>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</si>
  <si>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</si>
  <si>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</si>
  <si>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</si>
  <si>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</si>
  <si>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</si>
  <si>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</si>
  <si>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</si>
  <si>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</si>
  <si>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</si>
  <si>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</si>
  <si>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</si>
  <si>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</si>
  <si>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</si>
  <si>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</si>
  <si>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</si>
  <si>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</si>
  <si>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</si>
  <si>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</si>
  <si>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</si>
  <si>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</si>
  <si>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</si>
  <si>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</si>
  <si>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</si>
  <si>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100</t>
  </si>
  <si>
    <t>SO 100 Rekonstrukce dopravní plochy na p.č. 898/1</t>
  </si>
  <si>
    <t>STA</t>
  </si>
  <si>
    <t>1</t>
  </si>
  <si>
    <t>{7dd2a491-f256-4d0e-bfbc-91af45f26ed6}</t>
  </si>
  <si>
    <t>2</t>
  </si>
  <si>
    <t>VON</t>
  </si>
  <si>
    <t>Vedlejší a ostatní náklady</t>
  </si>
  <si>
    <t>{00889a48-20d0-4f28-be92-24608729fd14}</t>
  </si>
  <si>
    <t>KRYCÍ LIST SOUPISU PRACÍ</t>
  </si>
  <si>
    <t>Objekt:</t>
  </si>
  <si>
    <t>100 - SO 100 Rekonstrukce dopravní plochy na p.č. 898/1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</si>
  <si>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</si>
  <si>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</si>
  <si>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</si>
  <si>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</si>
  <si>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</si>
  <si>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</si>
  <si>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</si>
  <si>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</si>
  <si>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</si>
  <si>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</si>
  <si>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</si>
  <si>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</si>
  <si>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</si>
  <si>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</si>
  <si>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</si>
  <si>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</si>
  <si>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</si>
  <si>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</si>
  <si>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</si>
  <si>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</si>
  <si>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</si>
  <si>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</si>
  <si>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</si>
  <si>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</si>
  <si>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</si>
  <si>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</si>
  <si>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</si>
  <si>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</si>
  <si>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</si>
  <si>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</si>
  <si>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</si>
  <si>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a ploch s přemístěním hmot na skládku na vzdálenost do 3 m nebo s naložením na dopravní prostředek, s jakoukoliv výplní spár ručně z velkých kostek s ložem z kameniva</t>
  </si>
  <si>
    <t>m2</t>
  </si>
  <si>
    <t>CS ÚRS 2023 01</t>
  </si>
  <si>
    <t>4</t>
  </si>
  <si>
    <t>1712776116</t>
  </si>
  <si>
    <t>Online PSC</t>
  </si>
  <si>
    <t>https://podminky.urs.cz/item/CS_URS_2023_01/113106151</t>
  </si>
  <si>
    <t>113154114</t>
  </si>
  <si>
    <t>Frézování živičného podkladu nebo krytu s naložením na dopravní prostředek plochy do 500 m2 bez překážek v trase pruhu šířky do 0,5 m, tloušťky vrstvy 100 mm</t>
  </si>
  <si>
    <t>-454306410</t>
  </si>
  <si>
    <t>https://podminky.urs.cz/item/CS_URS_2023_01/113154114</t>
  </si>
  <si>
    <t>VV</t>
  </si>
  <si>
    <t>26*0,5"napojení na stáv. komunikaci</t>
  </si>
  <si>
    <t>3</t>
  </si>
  <si>
    <t>113154124</t>
  </si>
  <si>
    <t>Frézování živičného podkladu nebo krytu s naložením na dopravní prostředek plochy do 500 m2 bez překážek v trase pruhu šířky přes 0,5 m do 1 m, tloušťky vrstvy 100 mm</t>
  </si>
  <si>
    <t>832310219</t>
  </si>
  <si>
    <t>https://podminky.urs.cz/item/CS_URS_2023_01/113154124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</si>
  <si>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</si>
  <si>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</si>
  <si>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</si>
  <si>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962227482</t>
  </si>
  <si>
    <t>https://podminky.urs.cz/item/CS_URS_2023_01/113202111</t>
  </si>
  <si>
    <t>5</t>
  </si>
  <si>
    <t>121151103</t>
  </si>
  <si>
    <t>Sejmutí ornice strojně při souvislé ploše do 100 m2, tl. vrstvy do 200 mm</t>
  </si>
  <si>
    <t>-1889251577</t>
  </si>
  <si>
    <t>https://podminky.urs.cz/item/CS_URS_2023_01/121151103</t>
  </si>
  <si>
    <t>6</t>
  </si>
  <si>
    <t>122251101</t>
  </si>
  <si>
    <t>Odkopávky a prokopávky nezapažené strojně v hornině třídy těžitelnosti I skupiny 3 do 20 m3</t>
  </si>
  <si>
    <t>m3</t>
  </si>
  <si>
    <t>-728137841</t>
  </si>
  <si>
    <t>https://podminky.urs.cz/item/CS_URS_2023_01/122251101</t>
  </si>
  <si>
    <t>33*0,5"odkop na skladbu dlažby</t>
  </si>
  <si>
    <t>33*0,5"odkop aktiv.zony</t>
  </si>
  <si>
    <t>7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</si>
  <si>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</si>
  <si>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</si>
  <si>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-1924886915</t>
  </si>
  <si>
    <t>https://podminky.urs.cz/item/CS_URS_2023_01/162251102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</si>
  <si>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</si>
  <si>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</si>
  <si>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</si>
  <si>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-828352027</t>
  </si>
  <si>
    <t>https://podminky.urs.cz/item/CS_URS_2023_01/162751117</t>
  </si>
  <si>
    <t>33"výkop - odvoz na skládku</t>
  </si>
  <si>
    <t>16,5"dovoz nakoupené zeminy</t>
  </si>
  <si>
    <t>5"dovoz ornice-dokoupení</t>
  </si>
  <si>
    <t>9</t>
  </si>
  <si>
    <t>M</t>
  </si>
  <si>
    <t>10364101</t>
  </si>
  <si>
    <t>zemina pro terénní úpravy - ornice</t>
  </si>
  <si>
    <t>t</t>
  </si>
  <si>
    <t>-1598284368</t>
  </si>
  <si>
    <t>5*1,8"nákup chybějící ornice</t>
  </si>
  <si>
    <t>10</t>
  </si>
  <si>
    <t>167111101</t>
  </si>
  <si>
    <t>Nakládání, skládání a překládání neulehlého výkopku nebo sypaniny ručně nakládání, z hornin třídy těžitelnosti I, skupiny 1 až 3</t>
  </si>
  <si>
    <t>-648517972</t>
  </si>
  <si>
    <t>https://podminky.urs.cz/item/CS_URS_2023_01/167111101</t>
  </si>
  <si>
    <t>100*0,1"ornice na ter.úpravy</t>
  </si>
  <si>
    <t>11</t>
  </si>
  <si>
    <t>171201231</t>
  </si>
  <si>
    <t>Poplatek za uložení stavebního odpadu na recyklační skládce (skládkovné) zeminy a kamení zatříděného do Katalogu odpadů pod kódem 17 05 04</t>
  </si>
  <si>
    <t>221314300</t>
  </si>
  <si>
    <t>https://podminky.urs.cz/item/CS_URS_2023_01/171201231</t>
  </si>
  <si>
    <t>33*1,8</t>
  </si>
  <si>
    <t>12</t>
  </si>
  <si>
    <t>181311103</t>
  </si>
  <si>
    <t>Rozprostření a urovnání ornice v rovině nebo ve svahu sklonu do 1:5 ručně při souvislé ploše, tl. vrstvy do 200 mm</t>
  </si>
  <si>
    <t>623051191</t>
  </si>
  <si>
    <t>https://podminky.urs.cz/item/CS_URS_2023_01/181311103</t>
  </si>
  <si>
    <t>100"úpr.terénu kolem obrub</t>
  </si>
  <si>
    <t>13</t>
  </si>
  <si>
    <t>181411141</t>
  </si>
  <si>
    <t>Založení trávníku na půdě předem připravené plochy do 1000 m2 výsevem včetně utažení parterového v rovině nebo na svahu do 1:5</t>
  </si>
  <si>
    <t>1374001345</t>
  </si>
  <si>
    <t>https://podminky.urs.cz/item/CS_URS_2023_01/181411141</t>
  </si>
  <si>
    <t>14</t>
  </si>
  <si>
    <t>00572470</t>
  </si>
  <si>
    <t>osivo směs travní univerzál</t>
  </si>
  <si>
    <t>kg</t>
  </si>
  <si>
    <t>-1047530134</t>
  </si>
  <si>
    <t>100*0,02 'Přepočtené koeficientem množství</t>
  </si>
  <si>
    <t>181911101</t>
  </si>
  <si>
    <t>Úprava pláně vyrovnáním výškových rozdílů ručně v hornině třídy těžitelnosti I skupiny 1 a 2 bez zhutnění</t>
  </si>
  <si>
    <t>1019427701</t>
  </si>
  <si>
    <t>https://podminky.urs.cz/item/CS_URS_2023_01/181911101</t>
  </si>
  <si>
    <t>16</t>
  </si>
  <si>
    <t>181951112</t>
  </si>
  <si>
    <t>Úprava pláně vyrovnáním výškových rozdílů strojně v hornině třídy těžitelnosti I, skupiny 1 až 3 se zhutněním</t>
  </si>
  <si>
    <t>-1582972005</t>
  </si>
  <si>
    <t>https://podminky.urs.cz/item/CS_URS_2023_01/181951112</t>
  </si>
  <si>
    <t>388,3"kosntrukce 1 -asf. vozovka</t>
  </si>
  <si>
    <t>33"přístup k váze</t>
  </si>
  <si>
    <t>17</t>
  </si>
  <si>
    <t>183403114</t>
  </si>
  <si>
    <t>Obdělání půdy kultivátorováním v rovině nebo na svahu do 1:5</t>
  </si>
  <si>
    <t>-1530103745</t>
  </si>
  <si>
    <t>https://podminky.urs.cz/item/CS_URS_2023_01/183403114</t>
  </si>
  <si>
    <t>18</t>
  </si>
  <si>
    <t>183403161</t>
  </si>
  <si>
    <t>Obdělání půdy válením v rovině nebo na svahu do 1:5</t>
  </si>
  <si>
    <t>1086943804</t>
  </si>
  <si>
    <t>https://podminky.urs.cz/item/CS_URS_2023_01/183403161</t>
  </si>
  <si>
    <t>Komunikace pozemní</t>
  </si>
  <si>
    <t>19</t>
  </si>
  <si>
    <t>561121113</t>
  </si>
  <si>
    <t>Zřízení podkladu nebo ochranné vrstvy vozovky z mechanicky zpevněné zeminy MZ bez přidání pojiva nebo vylepšovacího materiálu, s rozprostřením, vlhčením, promísením a zhutněním, tloušťka po zhutnění 250 mm</t>
  </si>
  <si>
    <t>1851601276</t>
  </si>
  <si>
    <t>https://podminky.urs.cz/item/CS_URS_2023_01/561121113</t>
  </si>
  <si>
    <t>33*2"úprava aktiv.zony tl. 500mm</t>
  </si>
  <si>
    <t>20</t>
  </si>
  <si>
    <t>10364100</t>
  </si>
  <si>
    <t>zemina pro terénní úpravy - tříděná</t>
  </si>
  <si>
    <t>156668872</t>
  </si>
  <si>
    <t>66*0,45 'Přepočtené koeficientem množství</t>
  </si>
  <si>
    <t>564851011</t>
  </si>
  <si>
    <t>Podklad ze štěrkodrti ŠD s rozprostřením a zhutněním plochy jednotlivě do 100 m2, po zhutnění tl. 150 mm</t>
  </si>
  <si>
    <t>-1855318330</t>
  </si>
  <si>
    <t>https://podminky.urs.cz/item/CS_URS_2023_01/564851011</t>
  </si>
  <si>
    <t>33*2"přístup k váze</t>
  </si>
  <si>
    <t>22</t>
  </si>
  <si>
    <t>564821111</t>
  </si>
  <si>
    <t>Podklad ze štěrkodrti ŠD s rozprostřením a zhutněním plochy přes 100 m2, po zhutnění tl. 80 mm</t>
  </si>
  <si>
    <t>1435134685</t>
  </si>
  <si>
    <t>https://podminky.urs.cz/item/CS_URS_2023_01/564821111</t>
  </si>
  <si>
    <t>P</t>
  </si>
  <si>
    <t>Poznámka k položce:_x000d_
Předpoklad dorovnání a vyrovnání podkladu.</t>
  </si>
  <si>
    <t>23</t>
  </si>
  <si>
    <t>565155121.R1</t>
  </si>
  <si>
    <t>Asfaltový beton vrstva podkladní ACP 16+ (obalované kamenivo střednězrnné - OKS) s rozprostřením a zhutněním v pruhu šířky přes 3 m, po zhutnění tl. 70 mm</t>
  </si>
  <si>
    <t>-1001025173</t>
  </si>
  <si>
    <t>24</t>
  </si>
  <si>
    <t>573111112</t>
  </si>
  <si>
    <t>Postřik infiltrační PI z asfaltu silničního s posypem kamenivem, v množství 1,00 kg/m2</t>
  </si>
  <si>
    <t>199002920</t>
  </si>
  <si>
    <t>https://podminky.urs.cz/item/CS_URS_2023_01/573111112</t>
  </si>
  <si>
    <t>Poznámka k položce:_x000d_
množství 0,7 kg/m2</t>
  </si>
  <si>
    <t>25</t>
  </si>
  <si>
    <t>573211108</t>
  </si>
  <si>
    <t>Postřik spojovací PS bez posypu kamenivem z asfaltu silničního, v množství 0,40 kg/m2</t>
  </si>
  <si>
    <t>-1547244612</t>
  </si>
  <si>
    <t>https://podminky.urs.cz/item/CS_URS_2023_01/573211108</t>
  </si>
  <si>
    <t>26</t>
  </si>
  <si>
    <t>577134211</t>
  </si>
  <si>
    <t>Asfaltový beton vrstva obrusná ACO 11 (ABS) s rozprostřením a se zhutněním z nemodifikovaného asfaltu v pruhu šířky do 3 m tř. II, po zhutnění tl. 40 mm</t>
  </si>
  <si>
    <t>-924838674</t>
  </si>
  <si>
    <t>https://podminky.urs.cz/item/CS_URS_2023_01/577134211</t>
  </si>
  <si>
    <t>26*0,5"napojení na stáv.komunikaci</t>
  </si>
  <si>
    <t>27</t>
  </si>
  <si>
    <t>577134221</t>
  </si>
  <si>
    <t>Asfaltový beton vrstva obrusná ACO 11 (ABS) s rozprostřením a se zhutněním z nemodifikovaného asfaltu v pruhu šířky přes 3 m tř. II, po zhutnění tl. 40 mm</t>
  </si>
  <si>
    <t>2047053863</t>
  </si>
  <si>
    <t>https://podminky.urs.cz/item/CS_URS_2023_01/577134221</t>
  </si>
  <si>
    <t>353"konstrukce 1.</t>
  </si>
  <si>
    <t>28</t>
  </si>
  <si>
    <t>577155112.R1</t>
  </si>
  <si>
    <t>Asfaltový beton vrstva ložní ACL 16+ (ABH) s rozprostřením a zhutněním z nemodifikovaného asfaltu v pruhu šířky do 3 m, po zhutnění tl. 60 mm</t>
  </si>
  <si>
    <t>-1669245396</t>
  </si>
  <si>
    <t>29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</si>
  <si>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</si>
  <si>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</si>
  <si>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1712174259</t>
  </si>
  <si>
    <t>https://podminky.urs.cz/item/CS_URS_2023_01/596412210</t>
  </si>
  <si>
    <t>30</t>
  </si>
  <si>
    <t>59245037</t>
  </si>
  <si>
    <t>dlažba plošná betonová vegetační 240x240x80mm přírodní</t>
  </si>
  <si>
    <t>-193743435</t>
  </si>
  <si>
    <t>30*1,03 'Přepočtené koeficientem množství</t>
  </si>
  <si>
    <t>Ostatní konstrukce a práce, bourání</t>
  </si>
  <si>
    <t>31</t>
  </si>
  <si>
    <t>914111111</t>
  </si>
  <si>
    <t>Montáž svislé dopravní značky základní velikosti do 1 m2 objímkami na sloupky nebo konzoly</t>
  </si>
  <si>
    <t>kus</t>
  </si>
  <si>
    <t>-863228941</t>
  </si>
  <si>
    <t>https://podminky.urs.cz/item/CS_URS_2023_01/914111111</t>
  </si>
  <si>
    <t>32</t>
  </si>
  <si>
    <t>40445615</t>
  </si>
  <si>
    <t>značky upravující přednost P6 700mm</t>
  </si>
  <si>
    <t>588582664</t>
  </si>
  <si>
    <t>33</t>
  </si>
  <si>
    <t>914431112</t>
  </si>
  <si>
    <t>Montáž dopravního zrcadla na sloupky nebo konzoly velikosti do 1 m2</t>
  </si>
  <si>
    <t>457406728</t>
  </si>
  <si>
    <t>https://podminky.urs.cz/item/CS_URS_2023_01/914431112</t>
  </si>
  <si>
    <t>34</t>
  </si>
  <si>
    <t>40445204</t>
  </si>
  <si>
    <t>zrcadlo dopravní čtvercové 800x1000mm</t>
  </si>
  <si>
    <t>435428459</t>
  </si>
  <si>
    <t>35</t>
  </si>
  <si>
    <t>914511112</t>
  </si>
  <si>
    <t>Montáž sloupku dopravních značek délky do 3,5 m do hliníkové patky pro sloupek D 60 mm</t>
  </si>
  <si>
    <t>-169191819</t>
  </si>
  <si>
    <t>https://podminky.urs.cz/item/CS_URS_2023_01/914511112</t>
  </si>
  <si>
    <t>36</t>
  </si>
  <si>
    <t>40445235</t>
  </si>
  <si>
    <t>sloupek pro dopravní značku Al D 60mm v 3,5m</t>
  </si>
  <si>
    <t>1318934910</t>
  </si>
  <si>
    <t>37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</si>
  <si>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</si>
  <si>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</si>
  <si>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2103880577</t>
  </si>
  <si>
    <t>https://podminky.urs.cz/item/CS_URS_2023_01/916131213</t>
  </si>
  <si>
    <t>70</t>
  </si>
  <si>
    <t>38</t>
  </si>
  <si>
    <t>59217029</t>
  </si>
  <si>
    <t>obrubník betonový silniční nájezdový 1000x150x150mm</t>
  </si>
  <si>
    <t>-1575382684</t>
  </si>
  <si>
    <t>70*1,02 'Přepočtené koeficientem množství</t>
  </si>
  <si>
    <t>39</t>
  </si>
  <si>
    <t>919112222</t>
  </si>
  <si>
    <t>Řezání dilatačních spár v živičném krytu vytvoření komůrky pro těsnící zálivku šířky 15 mm, hloubky 25 mm</t>
  </si>
  <si>
    <t>-1713539053</t>
  </si>
  <si>
    <t>https://podminky.urs.cz/item/CS_URS_2023_01/919112222</t>
  </si>
  <si>
    <t>26+5,5</t>
  </si>
  <si>
    <t>40</t>
  </si>
  <si>
    <t>919122121</t>
  </si>
  <si>
    <t>Utěsnění dilatačních spár zálivkou za tepla v cementobetonovém nebo živičném krytu včetně adhezního nátěru s těsnicím profilem pod zálivkou, pro komůrky šířky 15 mm, hloubky 25 mm</t>
  </si>
  <si>
    <t>-100117006</t>
  </si>
  <si>
    <t>https://podminky.urs.cz/item/CS_URS_2023_01/919122121</t>
  </si>
  <si>
    <t>41</t>
  </si>
  <si>
    <t>919726123</t>
  </si>
  <si>
    <t>Geotextilie netkaná pro ochranu, separaci nebo filtraci měrná hmotnost přes 300 do 500 g/m2</t>
  </si>
  <si>
    <t>-475523853</t>
  </si>
  <si>
    <t>https://podminky.urs.cz/item/CS_URS_2023_01/919726123</t>
  </si>
  <si>
    <t>42</t>
  </si>
  <si>
    <t>919735112</t>
  </si>
  <si>
    <t>Řezání stávajícího živičného krytu nebo podkladu hloubky přes 50 do 100 mm</t>
  </si>
  <si>
    <t>1628343735</t>
  </si>
  <si>
    <t>https://podminky.urs.cz/item/CS_URS_2023_01/919735112</t>
  </si>
  <si>
    <t>997</t>
  </si>
  <si>
    <t>Přesun sutě</t>
  </si>
  <si>
    <t>43</t>
  </si>
  <si>
    <t>997221561</t>
  </si>
  <si>
    <t>Vodorovná doprava suti bez naložení, ale se složením a s hrubým urovnáním z kusových materiálů, na vzdálenost do 1 km</t>
  </si>
  <si>
    <t>2017340887</t>
  </si>
  <si>
    <t>https://podminky.urs.cz/item/CS_URS_2023_01/997221561</t>
  </si>
  <si>
    <t>44</t>
  </si>
  <si>
    <t>997221569</t>
  </si>
  <si>
    <t>Vodorovná doprava suti bez naložení, ale se složením a s hrubým urovnáním Příplatek k ceně za každý další i započatý 1 km přes 1 km</t>
  </si>
  <si>
    <t>-671378233</t>
  </si>
  <si>
    <t>https://podminky.urs.cz/item/CS_URS_2023_01/997221569</t>
  </si>
  <si>
    <t>Poznámka k položce:_x000d_
Předpoklad odovzu na skládku 10km.</t>
  </si>
  <si>
    <t>127,755*9 'Přepočtené koeficientem množství</t>
  </si>
  <si>
    <t>45</t>
  </si>
  <si>
    <t>997221861</t>
  </si>
  <si>
    <t>Poplatek za uložení stavebního odpadu na recyklační skládce (skládkovné) z prostého betonu zatříděného do Katalogu odpadů pod kódem 17 01 01</t>
  </si>
  <si>
    <t>-597059908</t>
  </si>
  <si>
    <t>https://podminky.urs.cz/item/CS_URS_2023_01/997221861</t>
  </si>
  <si>
    <t>31,275+12,3</t>
  </si>
  <si>
    <t>46</t>
  </si>
  <si>
    <t>997221875</t>
  </si>
  <si>
    <t>Poplatek za uložení stavebního odpadu na recyklační skládce (skládkovné) asfaltového bez obsahu dehtu zatříděného do Katalogu odpadů pod kódem 17 03 02</t>
  </si>
  <si>
    <t>108466028</t>
  </si>
  <si>
    <t>https://podminky.urs.cz/item/CS_URS_2023_01/997221875</t>
  </si>
  <si>
    <t>2,99+81,19</t>
  </si>
  <si>
    <t>998</t>
  </si>
  <si>
    <t>Přesun hmot</t>
  </si>
  <si>
    <t>47</t>
  </si>
  <si>
    <t>998225111</t>
  </si>
  <si>
    <t>Přesun hmot pro komunikace s krytem z kameniva, monolitickým betonovým nebo živičným dopravní vzdálenost do 200 m jakékoliv délky objektu</t>
  </si>
  <si>
    <t>-758394379</t>
  </si>
  <si>
    <t>https://podminky.urs.cz/item/CS_URS_2023_01/998225111</t>
  </si>
  <si>
    <t>Práce a dodávky M</t>
  </si>
  <si>
    <t>46-M</t>
  </si>
  <si>
    <t>Zemní práce při extr.mont.pracích</t>
  </si>
  <si>
    <t>48</t>
  </si>
  <si>
    <t>460161132</t>
  </si>
  <si>
    <t>Hloubení zapažených i nezapažených kabelových rýh ručně včetně urovnání dna s přemístěním výkopku do vzdálenosti 3 m od okraje jámy nebo s naložením na dopravní prostředek šířky 35 cm hloubky 40 cm v hornině třídy těžitelnosti I skupiny 3</t>
  </si>
  <si>
    <t>64</t>
  </si>
  <si>
    <t>695241349</t>
  </si>
  <si>
    <t>https://podminky.urs.cz/item/CS_URS_2023_01/460161132</t>
  </si>
  <si>
    <t>49</t>
  </si>
  <si>
    <t>460341113</t>
  </si>
  <si>
    <t>Vodorovné přemístění (odvoz) horniny dopravními prostředky včetně složení, bez naložení a rozprostření jakékoliv třídy, na vzdálenost přes 500 do 1000 m</t>
  </si>
  <si>
    <t>-1646022209</t>
  </si>
  <si>
    <t>https://podminky.urs.cz/item/CS_URS_2023_01/460341113</t>
  </si>
  <si>
    <t>50*0,35*0,4</t>
  </si>
  <si>
    <t>50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</si>
  <si>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</si>
  <si>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</si>
  <si>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-846802272</t>
  </si>
  <si>
    <t>https://podminky.urs.cz/item/CS_URS_2023_01/460341121</t>
  </si>
  <si>
    <t>7*9 'Přepočtené koeficientem množství</t>
  </si>
  <si>
    <t>51</t>
  </si>
  <si>
    <t>460361121</t>
  </si>
  <si>
    <t>Poplatek (skládkovné) za uložení zeminy na recyklační skládce zatříděné do Katalogu odpadů pod kódem 17 05 04</t>
  </si>
  <si>
    <t>2112517792</t>
  </si>
  <si>
    <t>https://podminky.urs.cz/item/CS_URS_2023_01/460361121</t>
  </si>
  <si>
    <t>7*1,8</t>
  </si>
  <si>
    <t>52</t>
  </si>
  <si>
    <t>460742132</t>
  </si>
  <si>
    <t>Osazení kabelových prostupů včetně utěsnění a spárování z trub plastových do rýhy, bez výkopových prací s obetonováním, vnitřního průměru přes 10 do 15 cm</t>
  </si>
  <si>
    <t>-1648582308</t>
  </si>
  <si>
    <t>https://podminky.urs.cz/item/CS_URS_2023_01/460742132</t>
  </si>
  <si>
    <t>53</t>
  </si>
  <si>
    <t>34571098</t>
  </si>
  <si>
    <t>trubka elektroinstalační dělená (chránička) D 100/110mm, HDPE</t>
  </si>
  <si>
    <t>128</t>
  </si>
  <si>
    <t>-1208446614</t>
  </si>
  <si>
    <t>50*1,03 'Přepočtené koeficientem množství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</si>
  <si>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</si>
  <si>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</si>
  <si>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</si>
  <si>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</si>
  <si>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</si>
  <si>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</si>
  <si>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</si>
  <si>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</si>
  <si>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011002000</t>
  </si>
  <si>
    <t>Průzkumné práce</t>
  </si>
  <si>
    <t>1024</t>
  </si>
  <si>
    <t>1752954072</t>
  </si>
  <si>
    <t>https://podminky.urs.cz/item/CS_URS_2023_01/011002000</t>
  </si>
  <si>
    <t>Poznámka k položce:_x000d_
Ručně kopané sondy pro zjištění podzemních inženýrských sítí (ruční výkop, zpětný zásyp).</t>
  </si>
  <si>
    <t>012103000</t>
  </si>
  <si>
    <t>Geodetické práce před výstavbou</t>
  </si>
  <si>
    <t>kpl</t>
  </si>
  <si>
    <t>-1429720050</t>
  </si>
  <si>
    <t>https://podminky.urs.cz/item/CS_URS_2023_01/012103000</t>
  </si>
  <si>
    <t>Poznámka k položce:_x000d_
Vytyčení podzemních I.S.</t>
  </si>
  <si>
    <t>012303000</t>
  </si>
  <si>
    <t>Geodetické práce po výstavbě</t>
  </si>
  <si>
    <t>-528337456</t>
  </si>
  <si>
    <t>https://podminky.urs.cz/item/CS_URS_2023_01/012303000</t>
  </si>
  <si>
    <t>Poznámka k položce:_x000d_
Geometrické zaměření skutečného provedení stavby.</t>
  </si>
  <si>
    <t>VRN3</t>
  </si>
  <si>
    <t>Zařízení staveniště</t>
  </si>
  <si>
    <t>030001000</t>
  </si>
  <si>
    <t>-836386006</t>
  </si>
  <si>
    <t>https://podminky.urs.cz/item/CS_URS_2023_01/030001000</t>
  </si>
  <si>
    <t>Poznámka k položce:_x000d_
Kompletní provedení - zřízení, provoz, likvidace. Vč. případného oplocení, připojení energií, zabezpečení staveniště.</t>
  </si>
  <si>
    <t>034303000</t>
  </si>
  <si>
    <t>Dopravní značení na staveništi</t>
  </si>
  <si>
    <t>1302685865</t>
  </si>
  <si>
    <t>https://podminky.urs.cz/item/CS_URS_2023_01/034303000</t>
  </si>
  <si>
    <t>Poznámka k položce:_x000d_
Vč. projednání a vyřízení.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</si>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</sst>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06151" TargetMode="External" /><Relationship Id="rId2" Type="http://schemas.openxmlformats.org/officeDocument/2006/relationships/hyperlink" Target="https://podminky.urs.cz/item/CS_URS_2023_01/113154114" TargetMode="External" /><Relationship Id="rId3" Type="http://schemas.openxmlformats.org/officeDocument/2006/relationships/hyperlink" Target="https://podminky.urs.cz/item/CS_URS_2023_01/113154124" TargetMode="External" /><Relationship Id="rId4" Type="http://schemas.openxmlformats.org/officeDocument/2006/relationships/hyperlink" Target="https://podminky.urs.cz/item/CS_URS_2023_01/113202111" TargetMode="External" /><Relationship Id="rId5" Type="http://schemas.openxmlformats.org/officeDocument/2006/relationships/hyperlink" Target="https://podminky.urs.cz/item/CS_URS_2023_01/121151103" TargetMode="External" /><Relationship Id="rId6" Type="http://schemas.openxmlformats.org/officeDocument/2006/relationships/hyperlink" Target="https://podminky.urs.cz/item/CS_URS_2023_01/122251101" TargetMode="External" /><Relationship Id="rId7" Type="http://schemas.openxmlformats.org/officeDocument/2006/relationships/hyperlink" Target="https://podminky.urs.cz/item/CS_URS_2023_01/162251102" TargetMode="External" /><Relationship Id="rId8" Type="http://schemas.openxmlformats.org/officeDocument/2006/relationships/hyperlink" Target="https://podminky.urs.cz/item/CS_URS_2023_01/162751117" TargetMode="External" /><Relationship Id="rId9" Type="http://schemas.openxmlformats.org/officeDocument/2006/relationships/hyperlink" Target="https://podminky.urs.cz/item/CS_URS_2023_01/167111101" TargetMode="External" /><Relationship Id="rId10" Type="http://schemas.openxmlformats.org/officeDocument/2006/relationships/hyperlink" Target="https://podminky.urs.cz/item/CS_URS_2023_01/171201231" TargetMode="External" /><Relationship Id="rId11" Type="http://schemas.openxmlformats.org/officeDocument/2006/relationships/hyperlink" Target="https://podminky.urs.cz/item/CS_URS_2023_01/181311103" TargetMode="External" /><Relationship Id="rId12" Type="http://schemas.openxmlformats.org/officeDocument/2006/relationships/hyperlink" Target="https://podminky.urs.cz/item/CS_URS_2023_01/181411141" TargetMode="External" /><Relationship Id="rId13" Type="http://schemas.openxmlformats.org/officeDocument/2006/relationships/hyperlink" Target="https://podminky.urs.cz/item/CS_URS_2023_01/181911101" TargetMode="External" /><Relationship Id="rId14" Type="http://schemas.openxmlformats.org/officeDocument/2006/relationships/hyperlink" Target="https://podminky.urs.cz/item/CS_URS_2023_01/181951112" TargetMode="External" /><Relationship Id="rId15" Type="http://schemas.openxmlformats.org/officeDocument/2006/relationships/hyperlink" Target="https://podminky.urs.cz/item/CS_URS_2023_01/183403114" TargetMode="External" /><Relationship Id="rId16" Type="http://schemas.openxmlformats.org/officeDocument/2006/relationships/hyperlink" Target="https://podminky.urs.cz/item/CS_URS_2023_01/183403161" TargetMode="External" /><Relationship Id="rId17" Type="http://schemas.openxmlformats.org/officeDocument/2006/relationships/hyperlink" Target="https://podminky.urs.cz/item/CS_URS_2023_01/561121113" TargetMode="External" /><Relationship Id="rId18" Type="http://schemas.openxmlformats.org/officeDocument/2006/relationships/hyperlink" Target="https://podminky.urs.cz/item/CS_URS_2023_01/564851011" TargetMode="External" /><Relationship Id="rId19" Type="http://schemas.openxmlformats.org/officeDocument/2006/relationships/hyperlink" Target="https://podminky.urs.cz/item/CS_URS_2023_01/564821111" TargetMode="External" /><Relationship Id="rId20" Type="http://schemas.openxmlformats.org/officeDocument/2006/relationships/hyperlink" Target="https://podminky.urs.cz/item/CS_URS_2023_01/573111112" TargetMode="External" /><Relationship Id="rId21" Type="http://schemas.openxmlformats.org/officeDocument/2006/relationships/hyperlink" Target="https://podminky.urs.cz/item/CS_URS_2023_01/573211108" TargetMode="External" /><Relationship Id="rId22" Type="http://schemas.openxmlformats.org/officeDocument/2006/relationships/hyperlink" Target="https://podminky.urs.cz/item/CS_URS_2023_01/577134211" TargetMode="External" /><Relationship Id="rId23" Type="http://schemas.openxmlformats.org/officeDocument/2006/relationships/hyperlink" Target="https://podminky.urs.cz/item/CS_URS_2023_01/577134221" TargetMode="External" /><Relationship Id="rId24" Type="http://schemas.openxmlformats.org/officeDocument/2006/relationships/hyperlink" Target="https://podminky.urs.cz/item/CS_URS_2023_01/596412210" TargetMode="External" /><Relationship Id="rId25" Type="http://schemas.openxmlformats.org/officeDocument/2006/relationships/hyperlink" Target="https://podminky.urs.cz/item/CS_URS_2023_01/914111111" TargetMode="External" /><Relationship Id="rId26" Type="http://schemas.openxmlformats.org/officeDocument/2006/relationships/hyperlink" Target="https://podminky.urs.cz/item/CS_URS_2023_01/914431112" TargetMode="External" /><Relationship Id="rId27" Type="http://schemas.openxmlformats.org/officeDocument/2006/relationships/hyperlink" Target="https://podminky.urs.cz/item/CS_URS_2023_01/914511112" TargetMode="External" /><Relationship Id="rId28" Type="http://schemas.openxmlformats.org/officeDocument/2006/relationships/hyperlink" Target="https://podminky.urs.cz/item/CS_URS_2023_01/916131213" TargetMode="External" /><Relationship Id="rId29" Type="http://schemas.openxmlformats.org/officeDocument/2006/relationships/hyperlink" Target="https://podminky.urs.cz/item/CS_URS_2023_01/919112222" TargetMode="External" /><Relationship Id="rId30" Type="http://schemas.openxmlformats.org/officeDocument/2006/relationships/hyperlink" Target="https://podminky.urs.cz/item/CS_URS_2023_01/919122121" TargetMode="External" /><Relationship Id="rId31" Type="http://schemas.openxmlformats.org/officeDocument/2006/relationships/hyperlink" Target="https://podminky.urs.cz/item/CS_URS_2023_01/919726123" TargetMode="External" /><Relationship Id="rId32" Type="http://schemas.openxmlformats.org/officeDocument/2006/relationships/hyperlink" Target="https://podminky.urs.cz/item/CS_URS_2023_01/919735112" TargetMode="External" /><Relationship Id="rId33" Type="http://schemas.openxmlformats.org/officeDocument/2006/relationships/hyperlink" Target="https://podminky.urs.cz/item/CS_URS_2023_01/997221561" TargetMode="External" /><Relationship Id="rId34" Type="http://schemas.openxmlformats.org/officeDocument/2006/relationships/hyperlink" Target="https://podminky.urs.cz/item/CS_URS_2023_01/997221569" TargetMode="External" /><Relationship Id="rId35" Type="http://schemas.openxmlformats.org/officeDocument/2006/relationships/hyperlink" Target="https://podminky.urs.cz/item/CS_URS_2023_01/997221861" TargetMode="External" /><Relationship Id="rId36" Type="http://schemas.openxmlformats.org/officeDocument/2006/relationships/hyperlink" Target="https://podminky.urs.cz/item/CS_URS_2023_01/997221875" TargetMode="External" /><Relationship Id="rId37" Type="http://schemas.openxmlformats.org/officeDocument/2006/relationships/hyperlink" Target="https://podminky.urs.cz/item/CS_URS_2023_01/998225111" TargetMode="External" /><Relationship Id="rId38" Type="http://schemas.openxmlformats.org/officeDocument/2006/relationships/hyperlink" Target="https://podminky.urs.cz/item/CS_URS_2023_01/460161132" TargetMode="External" /><Relationship Id="rId39" Type="http://schemas.openxmlformats.org/officeDocument/2006/relationships/hyperlink" Target="https://podminky.urs.cz/item/CS_URS_2023_01/460341113" TargetMode="External" /><Relationship Id="rId40" Type="http://schemas.openxmlformats.org/officeDocument/2006/relationships/hyperlink" Target="https://podminky.urs.cz/item/CS_URS_2023_01/460341121" TargetMode="External" /><Relationship Id="rId41" Type="http://schemas.openxmlformats.org/officeDocument/2006/relationships/hyperlink" Target="https://podminky.urs.cz/item/CS_URS_2023_01/460361121" TargetMode="External" /><Relationship Id="rId42" Type="http://schemas.openxmlformats.org/officeDocument/2006/relationships/hyperlink" Target="https://podminky.urs.cz/item/CS_URS_2023_01/460742132" TargetMode="External" /><Relationship Id="rId4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1002000" TargetMode="External" /><Relationship Id="rId2" Type="http://schemas.openxmlformats.org/officeDocument/2006/relationships/hyperlink" Target="https://podminky.urs.cz/item/CS_URS_2023_01/0121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30001000" TargetMode="External" /><Relationship Id="rId5" Type="http://schemas.openxmlformats.org/officeDocument/2006/relationships/hyperlink" Target="https://podminky.urs.cz/item/CS_URS_2023_01/034303000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37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23-27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Rekonstrukce dopravní plochy na p.č. 898/1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Račice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12. 4. 2023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Obec Račice nad Trotinou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32</v>
      </c>
      <c r="AJ49" s="39"/>
      <c r="AK49" s="39"/>
      <c r="AL49" s="39"/>
      <c r="AM49" s="72" t="str">
        <f>IF(E17="","",E17)</f>
        <v>AllPlan Projekt s.r.o.</v>
      </c>
      <c r="AN49" s="63"/>
      <c r="AO49" s="63"/>
      <c r="AP49" s="63"/>
      <c r="AQ49" s="39"/>
      <c r="AR49" s="43"/>
      <c r="AS49" s="73" t="s">
        <v>55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36</v>
      </c>
      <c r="AJ50" s="39"/>
      <c r="AK50" s="39"/>
      <c r="AL50" s="39"/>
      <c r="AM50" s="72" t="str">
        <f>IF(E20="","",E20)</f>
        <v>Václav Křišťál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56</v>
      </c>
      <c r="D52" s="86"/>
      <c r="E52" s="86"/>
      <c r="F52" s="86"/>
      <c r="G52" s="86"/>
      <c r="H52" s="87"/>
      <c r="I52" s="88" t="s">
        <v>57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58</v>
      </c>
      <c r="AH52" s="86"/>
      <c r="AI52" s="86"/>
      <c r="AJ52" s="86"/>
      <c r="AK52" s="86"/>
      <c r="AL52" s="86"/>
      <c r="AM52" s="86"/>
      <c r="AN52" s="88" t="s">
        <v>59</v>
      </c>
      <c r="AO52" s="86"/>
      <c r="AP52" s="86"/>
      <c r="AQ52" s="90" t="s">
        <v>60</v>
      </c>
      <c r="AR52" s="43"/>
      <c r="AS52" s="91" t="s">
        <v>61</v>
      </c>
      <c r="AT52" s="92" t="s">
        <v>62</v>
      </c>
      <c r="AU52" s="92" t="s">
        <v>63</v>
      </c>
      <c r="AV52" s="92" t="s">
        <v>64</v>
      </c>
      <c r="AW52" s="92" t="s">
        <v>65</v>
      </c>
      <c r="AX52" s="92" t="s">
        <v>66</v>
      </c>
      <c r="AY52" s="92" t="s">
        <v>67</v>
      </c>
      <c r="AZ52" s="92" t="s">
        <v>68</v>
      </c>
      <c r="BA52" s="92" t="s">
        <v>69</v>
      </c>
      <c r="BB52" s="92" t="s">
        <v>70</v>
      </c>
      <c r="BC52" s="92" t="s">
        <v>71</v>
      </c>
      <c r="BD52" s="93" t="s">
        <v>72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73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74</v>
      </c>
      <c r="BT54" s="108" t="s">
        <v>75</v>
      </c>
      <c r="BU54" s="109" t="s">
        <v>76</v>
      </c>
      <c r="BV54" s="108" t="s">
        <v>77</v>
      </c>
      <c r="BW54" s="108" t="s">
        <v>5</v>
      </c>
      <c r="BX54" s="108" t="s">
        <v>78</v>
      </c>
      <c r="CL54" s="108" t="s">
        <v>19</v>
      </c>
    </row>
    <row r="55" s="7" customFormat="1" ht="24.75" customHeight="1">
      <c r="A55" s="110" t="s">
        <v>79</v>
      </c>
      <c r="B55" s="111"/>
      <c r="C55" s="112"/>
      <c r="D55" s="113" t="s">
        <v>80</v>
      </c>
      <c r="E55" s="113"/>
      <c r="F55" s="113"/>
      <c r="G55" s="113"/>
      <c r="H55" s="113"/>
      <c r="I55" s="114"/>
      <c r="J55" s="113" t="s">
        <v>81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'100 - SO 100 Rekonstrukce...'!J30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82</v>
      </c>
      <c r="AR55" s="117"/>
      <c r="AS55" s="118">
        <v>0</v>
      </c>
      <c r="AT55" s="119">
        <f>ROUND(SUM(AV55:AW55),2)</f>
        <v>0</v>
      </c>
      <c r="AU55" s="120">
        <f>'100 - SO 100 Rekonstrukce...'!P87</f>
        <v>0</v>
      </c>
      <c r="AV55" s="119">
        <f>'100 - SO 100 Rekonstrukce...'!J33</f>
        <v>0</v>
      </c>
      <c r="AW55" s="119">
        <f>'100 - SO 100 Rekonstrukce...'!J34</f>
        <v>0</v>
      </c>
      <c r="AX55" s="119">
        <f>'100 - SO 100 Rekonstrukce...'!J35</f>
        <v>0</v>
      </c>
      <c r="AY55" s="119">
        <f>'100 - SO 100 Rekonstrukce...'!J36</f>
        <v>0</v>
      </c>
      <c r="AZ55" s="119">
        <f>'100 - SO 100 Rekonstrukce...'!F33</f>
        <v>0</v>
      </c>
      <c r="BA55" s="119">
        <f>'100 - SO 100 Rekonstrukce...'!F34</f>
        <v>0</v>
      </c>
      <c r="BB55" s="119">
        <f>'100 - SO 100 Rekonstrukce...'!F35</f>
        <v>0</v>
      </c>
      <c r="BC55" s="119">
        <f>'100 - SO 100 Rekonstrukce...'!F36</f>
        <v>0</v>
      </c>
      <c r="BD55" s="121">
        <f>'100 - SO 100 Rekonstrukce...'!F37</f>
        <v>0</v>
      </c>
      <c r="BE55" s="7"/>
      <c r="BT55" s="122" t="s">
        <v>83</v>
      </c>
      <c r="BV55" s="122" t="s">
        <v>77</v>
      </c>
      <c r="BW55" s="122" t="s">
        <v>84</v>
      </c>
      <c r="BX55" s="122" t="s">
        <v>5</v>
      </c>
      <c r="CL55" s="122" t="s">
        <v>19</v>
      </c>
      <c r="CM55" s="122" t="s">
        <v>85</v>
      </c>
    </row>
    <row r="56" s="7" customFormat="1" ht="16.5" customHeight="1">
      <c r="A56" s="110" t="s">
        <v>79</v>
      </c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'VON - Vedlejší a ostatní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23">
        <v>0</v>
      </c>
      <c r="AT56" s="124">
        <f>ROUND(SUM(AV56:AW56),2)</f>
        <v>0</v>
      </c>
      <c r="AU56" s="125">
        <f>'VON - Vedlejší a ostatní ...'!P82</f>
        <v>0</v>
      </c>
      <c r="AV56" s="124">
        <f>'VON - Vedlejší a ostatní ...'!J33</f>
        <v>0</v>
      </c>
      <c r="AW56" s="124">
        <f>'VON - Vedlejší a ostatní ...'!J34</f>
        <v>0</v>
      </c>
      <c r="AX56" s="124">
        <f>'VON - Vedlejší a ostatní ...'!J35</f>
        <v>0</v>
      </c>
      <c r="AY56" s="124">
        <f>'VON - Vedlejší a ostatní ...'!J36</f>
        <v>0</v>
      </c>
      <c r="AZ56" s="124">
        <f>'VON - Vedlejší a ostatní ...'!F33</f>
        <v>0</v>
      </c>
      <c r="BA56" s="124">
        <f>'VON - Vedlejší a ostatní ...'!F34</f>
        <v>0</v>
      </c>
      <c r="BB56" s="124">
        <f>'VON - Vedlejší a ostatní ...'!F35</f>
        <v>0</v>
      </c>
      <c r="BC56" s="124">
        <f>'VON - Vedlejší a ostatní ...'!F36</f>
        <v>0</v>
      </c>
      <c r="BD56" s="126">
        <f>'VON - Vedlejší a ostatní ...'!F37</f>
        <v>0</v>
      </c>
      <c r="BE56" s="7"/>
      <c r="BT56" s="122" t="s">
        <v>83</v>
      </c>
      <c r="BV56" s="122" t="s">
        <v>77</v>
      </c>
      <c r="BW56" s="122" t="s">
        <v>88</v>
      </c>
      <c r="BX56" s="122" t="s">
        <v>5</v>
      </c>
      <c r="CL56" s="122" t="s">
        <v>19</v>
      </c>
      <c r="CM56" s="122" t="s">
        <v>85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sbsBp4xAvgeLXnCVIHtMMLLM229kN4UrDh9bDLARbmb2v/q96tXxOMaoPEiJEeMjGNs5bQ9iB7/hE/dWxooL7g==" hashValue="TnVjUJX/TVqWumrYhBeTJmlxsVggvyjTxT9hV+uFiN/jXy9M8O9D4ETuuOxRLnd8Sas1q8xhT1mD2yn+fZ9mW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00 - SO 100 Rekonstrukce...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Rekonstrukce dopravní plochy na p.č. 898/1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12. 4. 2023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33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37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38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ROUND(J87,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ROUND((SUM(BE87:BE225)),  2)</f>
        <v>0</v>
      </c>
      <c r="G33" s="37"/>
      <c r="H33" s="37"/>
      <c r="I33" s="147">
        <v>0.20999999999999999</v>
      </c>
      <c r="J33" s="146">
        <f>ROUND(((SUM(BE87:BE225))*I33),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ROUND((SUM(BF87:BF225)),  2)</f>
        <v>0</v>
      </c>
      <c r="G34" s="37"/>
      <c r="H34" s="37"/>
      <c r="I34" s="147">
        <v>0.14999999999999999</v>
      </c>
      <c r="J34" s="146">
        <f>ROUND(((SUM(BF87:BF225))*I34),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ROUND((SUM(BG87:BG225)),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ROUND((SUM(BH87:BH225)),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ROUND((SUM(BI87:BI225)),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Rekonstrukce dopravní plochy na p.č. 898/1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100 - SO 100 Rekonstrukce dopravní plochy na p.č. 898/1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Račice</v>
      </c>
      <c r="G52" s="39"/>
      <c r="H52" s="39"/>
      <c r="I52" s="31" t="s">
        <v>23</v>
      </c>
      <c r="J52" s="71" t="str">
        <f>IF(J12="","",J12)</f>
        <v>12. 4. 2023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Obec Račice nad Trotinou</v>
      </c>
      <c r="G54" s="39"/>
      <c r="H54" s="39"/>
      <c r="I54" s="31" t="s">
        <v>32</v>
      </c>
      <c r="J54" s="35" t="str">
        <f>E21</f>
        <v>AllPlan Projekt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Václav Křišťál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J87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J88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J89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98</v>
      </c>
      <c r="E62" s="173"/>
      <c r="F62" s="173"/>
      <c r="G62" s="173"/>
      <c r="H62" s="173"/>
      <c r="I62" s="173"/>
      <c r="J62" s="174">
        <f>J137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99</v>
      </c>
      <c r="E63" s="173"/>
      <c r="F63" s="173"/>
      <c r="G63" s="173"/>
      <c r="H63" s="173"/>
      <c r="I63" s="173"/>
      <c r="J63" s="174">
        <f>J167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100</v>
      </c>
      <c r="E64" s="173"/>
      <c r="F64" s="173"/>
      <c r="G64" s="173"/>
      <c r="H64" s="173"/>
      <c r="I64" s="173"/>
      <c r="J64" s="174">
        <f>J193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101</v>
      </c>
      <c r="E65" s="173"/>
      <c r="F65" s="173"/>
      <c r="G65" s="173"/>
      <c r="H65" s="173"/>
      <c r="I65" s="173"/>
      <c r="J65" s="174">
        <f>J206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4"/>
      <c r="C66" s="165"/>
      <c r="D66" s="166" t="s">
        <v>102</v>
      </c>
      <c r="E66" s="167"/>
      <c r="F66" s="167"/>
      <c r="G66" s="167"/>
      <c r="H66" s="167"/>
      <c r="I66" s="167"/>
      <c r="J66" s="168">
        <f>J209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0"/>
      <c r="C67" s="171"/>
      <c r="D67" s="172" t="s">
        <v>103</v>
      </c>
      <c r="E67" s="173"/>
      <c r="F67" s="173"/>
      <c r="G67" s="173"/>
      <c r="H67" s="173"/>
      <c r="I67" s="173"/>
      <c r="J67" s="174">
        <f>J210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="2" customFormat="1" ht="6.96" customHeight="1">
      <c r="A73" s="37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4.96" customHeight="1">
      <c r="A74" s="37"/>
      <c r="B74" s="38"/>
      <c r="C74" s="22" t="s">
        <v>104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16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159" t="str">
        <f>E7</f>
        <v>Rekonstrukce dopravní plochy na p.č. 898/1</v>
      </c>
      <c r="F77" s="31"/>
      <c r="G77" s="31"/>
      <c r="H77" s="31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90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68" t="str">
        <f>E9</f>
        <v>100 - SO 100 Rekonstrukce dopravní plochy na p.č. 898/1</v>
      </c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21</v>
      </c>
      <c r="D81" s="39"/>
      <c r="E81" s="39"/>
      <c r="F81" s="26" t="str">
        <f>F12</f>
        <v>Račice</v>
      </c>
      <c r="G81" s="39"/>
      <c r="H81" s="39"/>
      <c r="I81" s="31" t="s">
        <v>23</v>
      </c>
      <c r="J81" s="71" t="str">
        <f>IF(J12="","",J12)</f>
        <v>12. 4. 2023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25</v>
      </c>
      <c r="D83" s="39"/>
      <c r="E83" s="39"/>
      <c r="F83" s="26" t="str">
        <f>E15</f>
        <v>Obec Račice nad Trotinou</v>
      </c>
      <c r="G83" s="39"/>
      <c r="H83" s="39"/>
      <c r="I83" s="31" t="s">
        <v>32</v>
      </c>
      <c r="J83" s="35" t="str">
        <f>E21</f>
        <v>AllPlan Projekt s.r.o.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30</v>
      </c>
      <c r="D84" s="39"/>
      <c r="E84" s="39"/>
      <c r="F84" s="26" t="str">
        <f>IF(E18="","",E18)</f>
        <v>Vyplň údaj</v>
      </c>
      <c r="G84" s="39"/>
      <c r="H84" s="39"/>
      <c r="I84" s="31" t="s">
        <v>36</v>
      </c>
      <c r="J84" s="35" t="str">
        <f>E24</f>
        <v>Václav Křišťál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1" customFormat="1" ht="29.28" customHeight="1">
      <c r="A86" s="176"/>
      <c r="B86" s="177"/>
      <c r="C86" s="178" t="s">
        <v>105</v>
      </c>
      <c r="D86" s="179" t="s">
        <v>60</v>
      </c>
      <c r="E86" s="179" t="s">
        <v>56</v>
      </c>
      <c r="F86" s="179" t="s">
        <v>57</v>
      </c>
      <c r="G86" s="179" t="s">
        <v>106</v>
      </c>
      <c r="H86" s="179" t="s">
        <v>107</v>
      </c>
      <c r="I86" s="179" t="s">
        <v>108</v>
      </c>
      <c r="J86" s="179" t="s">
        <v>94</v>
      </c>
      <c r="K86" s="180" t="s">
        <v>109</v>
      </c>
      <c r="L86" s="181"/>
      <c r="M86" s="91" t="s">
        <v>19</v>
      </c>
      <c r="N86" s="92" t="s">
        <v>45</v>
      </c>
      <c r="O86" s="92" t="s">
        <v>110</v>
      </c>
      <c r="P86" s="92" t="s">
        <v>111</v>
      </c>
      <c r="Q86" s="92" t="s">
        <v>112</v>
      </c>
      <c r="R86" s="92" t="s">
        <v>113</v>
      </c>
      <c r="S86" s="92" t="s">
        <v>114</v>
      </c>
      <c r="T86" s="93" t="s">
        <v>115</v>
      </c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</row>
    <row r="87" s="2" customFormat="1" ht="22.8" customHeight="1">
      <c r="A87" s="37"/>
      <c r="B87" s="38"/>
      <c r="C87" s="98" t="s">
        <v>116</v>
      </c>
      <c r="D87" s="39"/>
      <c r="E87" s="39"/>
      <c r="F87" s="39"/>
      <c r="G87" s="39"/>
      <c r="H87" s="39"/>
      <c r="I87" s="39"/>
      <c r="J87" s="182">
        <f>BK87</f>
        <v>0</v>
      </c>
      <c r="K87" s="39"/>
      <c r="L87" s="43"/>
      <c r="M87" s="94"/>
      <c r="N87" s="183"/>
      <c r="O87" s="95"/>
      <c r="P87" s="184">
        <f>P88+P209</f>
        <v>0</v>
      </c>
      <c r="Q87" s="95"/>
      <c r="R87" s="184">
        <f>R88+R209</f>
        <v>72.265825000000007</v>
      </c>
      <c r="S87" s="95"/>
      <c r="T87" s="185">
        <f>T88+T209</f>
        <v>127.755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74</v>
      </c>
      <c r="AU87" s="16" t="s">
        <v>95</v>
      </c>
      <c r="BK87" s="186">
        <f>BK88+BK209</f>
        <v>0</v>
      </c>
    </row>
    <row r="88" s="12" customFormat="1" ht="25.92" customHeight="1">
      <c r="A88" s="12"/>
      <c r="B88" s="187"/>
      <c r="C88" s="188"/>
      <c r="D88" s="189" t="s">
        <v>74</v>
      </c>
      <c r="E88" s="190" t="s">
        <v>117</v>
      </c>
      <c r="F88" s="190" t="s">
        <v>118</v>
      </c>
      <c r="G88" s="188"/>
      <c r="H88" s="188"/>
      <c r="I88" s="191"/>
      <c r="J88" s="192">
        <f>BK88</f>
        <v>0</v>
      </c>
      <c r="K88" s="188"/>
      <c r="L88" s="193"/>
      <c r="M88" s="194"/>
      <c r="N88" s="195"/>
      <c r="O88" s="195"/>
      <c r="P88" s="196">
        <f>P89+P137+P167+P193+P206</f>
        <v>0</v>
      </c>
      <c r="Q88" s="195"/>
      <c r="R88" s="196">
        <f>R89+R137+R167+R193+R206</f>
        <v>60.944155000000002</v>
      </c>
      <c r="S88" s="195"/>
      <c r="T88" s="197">
        <f>T89+T137+T167+T193+T206</f>
        <v>127.755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8" t="s">
        <v>83</v>
      </c>
      <c r="AT88" s="199" t="s">
        <v>74</v>
      </c>
      <c r="AU88" s="199" t="s">
        <v>75</v>
      </c>
      <c r="AY88" s="198" t="s">
        <v>119</v>
      </c>
      <c r="BK88" s="200">
        <f>BK89+BK137+BK167+BK193+BK206</f>
        <v>0</v>
      </c>
    </row>
    <row r="89" s="12" customFormat="1" ht="22.8" customHeight="1">
      <c r="A89" s="12"/>
      <c r="B89" s="187"/>
      <c r="C89" s="188"/>
      <c r="D89" s="189" t="s">
        <v>74</v>
      </c>
      <c r="E89" s="201" t="s">
        <v>83</v>
      </c>
      <c r="F89" s="201" t="s">
        <v>120</v>
      </c>
      <c r="G89" s="188"/>
      <c r="H89" s="188"/>
      <c r="I89" s="191"/>
      <c r="J89" s="202">
        <f>BK89</f>
        <v>0</v>
      </c>
      <c r="K89" s="188"/>
      <c r="L89" s="193"/>
      <c r="M89" s="194"/>
      <c r="N89" s="195"/>
      <c r="O89" s="195"/>
      <c r="P89" s="196">
        <f>SUM(P90:P136)</f>
        <v>0</v>
      </c>
      <c r="Q89" s="195"/>
      <c r="R89" s="196">
        <f>SUM(R90:R136)</f>
        <v>9.0348100000000002</v>
      </c>
      <c r="S89" s="195"/>
      <c r="T89" s="197">
        <f>SUM(T90:T136)</f>
        <v>127.755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8" t="s">
        <v>83</v>
      </c>
      <c r="AT89" s="199" t="s">
        <v>74</v>
      </c>
      <c r="AU89" s="199" t="s">
        <v>83</v>
      </c>
      <c r="AY89" s="198" t="s">
        <v>119</v>
      </c>
      <c r="BK89" s="200">
        <f>SUM(BK90:BK136)</f>
        <v>0</v>
      </c>
    </row>
    <row r="90" s="2" customFormat="1" ht="33" customHeight="1">
      <c r="A90" s="37"/>
      <c r="B90" s="38"/>
      <c r="C90" s="203" t="s">
        <v>83</v>
      </c>
      <c r="D90" s="203" t="s">
        <v>121</v>
      </c>
      <c r="E90" s="204" t="s">
        <v>122</v>
      </c>
      <c r="F90" s="205" t="s">
        <v>123</v>
      </c>
      <c r="G90" s="206" t="s">
        <v>124</v>
      </c>
      <c r="H90" s="207">
        <v>75</v>
      </c>
      <c r="I90" s="208"/>
      <c r="J90" s="209">
        <f>ROUND(I90*H90,2)</f>
        <v>0</v>
      </c>
      <c r="K90" s="205" t="s">
        <v>125</v>
      </c>
      <c r="L90" s="43"/>
      <c r="M90" s="210" t="s">
        <v>19</v>
      </c>
      <c r="N90" s="211" t="s">
        <v>46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0.41699999999999998</v>
      </c>
      <c r="T90" s="213">
        <f>S90*H90</f>
        <v>31.274999999999999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126</v>
      </c>
      <c r="AT90" s="214" t="s">
        <v>121</v>
      </c>
      <c r="AU90" s="214" t="s">
        <v>85</v>
      </c>
      <c r="AY90" s="16" t="s">
        <v>119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83</v>
      </c>
      <c r="BK90" s="215">
        <f>ROUND(I90*H90,2)</f>
        <v>0</v>
      </c>
      <c r="BL90" s="16" t="s">
        <v>126</v>
      </c>
      <c r="BM90" s="214" t="s">
        <v>127</v>
      </c>
    </row>
    <row r="91" s="2" customFormat="1">
      <c r="A91" s="37"/>
      <c r="B91" s="38"/>
      <c r="C91" s="39"/>
      <c r="D91" s="216" t="s">
        <v>128</v>
      </c>
      <c r="E91" s="39"/>
      <c r="F91" s="217" t="s">
        <v>129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128</v>
      </c>
      <c r="AU91" s="16" t="s">
        <v>85</v>
      </c>
    </row>
    <row r="92" s="2" customFormat="1" ht="24.15" customHeight="1">
      <c r="A92" s="37"/>
      <c r="B92" s="38"/>
      <c r="C92" s="203" t="s">
        <v>85</v>
      </c>
      <c r="D92" s="203" t="s">
        <v>121</v>
      </c>
      <c r="E92" s="204" t="s">
        <v>130</v>
      </c>
      <c r="F92" s="205" t="s">
        <v>131</v>
      </c>
      <c r="G92" s="206" t="s">
        <v>124</v>
      </c>
      <c r="H92" s="207">
        <v>13</v>
      </c>
      <c r="I92" s="208"/>
      <c r="J92" s="209">
        <f>ROUND(I92*H92,2)</f>
        <v>0</v>
      </c>
      <c r="K92" s="205" t="s">
        <v>125</v>
      </c>
      <c r="L92" s="43"/>
      <c r="M92" s="210" t="s">
        <v>19</v>
      </c>
      <c r="N92" s="211" t="s">
        <v>46</v>
      </c>
      <c r="O92" s="83"/>
      <c r="P92" s="212">
        <f>O92*H92</f>
        <v>0</v>
      </c>
      <c r="Q92" s="212">
        <v>8.0000000000000007E-05</v>
      </c>
      <c r="R92" s="212">
        <f>Q92*H92</f>
        <v>0.0010400000000000001</v>
      </c>
      <c r="S92" s="212">
        <v>0.23000000000000001</v>
      </c>
      <c r="T92" s="213">
        <f>S92*H92</f>
        <v>2.9900000000000002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126</v>
      </c>
      <c r="AT92" s="214" t="s">
        <v>121</v>
      </c>
      <c r="AU92" s="214" t="s">
        <v>85</v>
      </c>
      <c r="AY92" s="16" t="s">
        <v>119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126</v>
      </c>
      <c r="BM92" s="214" t="s">
        <v>132</v>
      </c>
    </row>
    <row r="93" s="2" customFormat="1">
      <c r="A93" s="37"/>
      <c r="B93" s="38"/>
      <c r="C93" s="39"/>
      <c r="D93" s="216" t="s">
        <v>128</v>
      </c>
      <c r="E93" s="39"/>
      <c r="F93" s="217" t="s">
        <v>133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128</v>
      </c>
      <c r="AU93" s="16" t="s">
        <v>85</v>
      </c>
    </row>
    <row r="94" s="13" customFormat="1">
      <c r="A94" s="13"/>
      <c r="B94" s="221"/>
      <c r="C94" s="222"/>
      <c r="D94" s="223" t="s">
        <v>134</v>
      </c>
      <c r="E94" s="224" t="s">
        <v>19</v>
      </c>
      <c r="F94" s="225" t="s">
        <v>135</v>
      </c>
      <c r="G94" s="222"/>
      <c r="H94" s="226">
        <v>13</v>
      </c>
      <c r="I94" s="227"/>
      <c r="J94" s="222"/>
      <c r="K94" s="222"/>
      <c r="L94" s="228"/>
      <c r="M94" s="229"/>
      <c r="N94" s="230"/>
      <c r="O94" s="230"/>
      <c r="P94" s="230"/>
      <c r="Q94" s="230"/>
      <c r="R94" s="230"/>
      <c r="S94" s="230"/>
      <c r="T94" s="23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2" t="s">
        <v>134</v>
      </c>
      <c r="AU94" s="232" t="s">
        <v>85</v>
      </c>
      <c r="AV94" s="13" t="s">
        <v>85</v>
      </c>
      <c r="AW94" s="13" t="s">
        <v>35</v>
      </c>
      <c r="AX94" s="13" t="s">
        <v>75</v>
      </c>
      <c r="AY94" s="232" t="s">
        <v>119</v>
      </c>
    </row>
    <row r="95" s="2" customFormat="1" ht="24.15" customHeight="1">
      <c r="A95" s="37"/>
      <c r="B95" s="38"/>
      <c r="C95" s="203" t="s">
        <v>136</v>
      </c>
      <c r="D95" s="203" t="s">
        <v>121</v>
      </c>
      <c r="E95" s="204" t="s">
        <v>137</v>
      </c>
      <c r="F95" s="205" t="s">
        <v>138</v>
      </c>
      <c r="G95" s="206" t="s">
        <v>124</v>
      </c>
      <c r="H95" s="207">
        <v>353</v>
      </c>
      <c r="I95" s="208"/>
      <c r="J95" s="209">
        <f>ROUND(I95*H95,2)</f>
        <v>0</v>
      </c>
      <c r="K95" s="205" t="s">
        <v>125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9.0000000000000006E-05</v>
      </c>
      <c r="R95" s="212">
        <f>Q95*H95</f>
        <v>0.03177</v>
      </c>
      <c r="S95" s="212">
        <v>0.23000000000000001</v>
      </c>
      <c r="T95" s="213">
        <f>S95*H95</f>
        <v>81.189999999999998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126</v>
      </c>
      <c r="AT95" s="214" t="s">
        <v>121</v>
      </c>
      <c r="AU95" s="214" t="s">
        <v>85</v>
      </c>
      <c r="AY95" s="16" t="s">
        <v>119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126</v>
      </c>
      <c r="BM95" s="214" t="s">
        <v>139</v>
      </c>
    </row>
    <row r="96" s="2" customFormat="1">
      <c r="A96" s="37"/>
      <c r="B96" s="38"/>
      <c r="C96" s="39"/>
      <c r="D96" s="216" t="s">
        <v>128</v>
      </c>
      <c r="E96" s="39"/>
      <c r="F96" s="217" t="s">
        <v>140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128</v>
      </c>
      <c r="AU96" s="16" t="s">
        <v>85</v>
      </c>
    </row>
    <row r="97" s="2" customFormat="1" ht="24.15" customHeight="1">
      <c r="A97" s="37"/>
      <c r="B97" s="38"/>
      <c r="C97" s="203" t="s">
        <v>126</v>
      </c>
      <c r="D97" s="203" t="s">
        <v>121</v>
      </c>
      <c r="E97" s="204" t="s">
        <v>141</v>
      </c>
      <c r="F97" s="205" t="s">
        <v>142</v>
      </c>
      <c r="G97" s="206" t="s">
        <v>143</v>
      </c>
      <c r="H97" s="207">
        <v>60</v>
      </c>
      <c r="I97" s="208"/>
      <c r="J97" s="209">
        <f>ROUND(I97*H97,2)</f>
        <v>0</v>
      </c>
      <c r="K97" s="205" t="s">
        <v>125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0.20499999999999999</v>
      </c>
      <c r="T97" s="213">
        <f>S97*H97</f>
        <v>12.299999999999999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126</v>
      </c>
      <c r="AT97" s="214" t="s">
        <v>121</v>
      </c>
      <c r="AU97" s="214" t="s">
        <v>85</v>
      </c>
      <c r="AY97" s="16" t="s">
        <v>119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126</v>
      </c>
      <c r="BM97" s="214" t="s">
        <v>144</v>
      </c>
    </row>
    <row r="98" s="2" customFormat="1">
      <c r="A98" s="37"/>
      <c r="B98" s="38"/>
      <c r="C98" s="39"/>
      <c r="D98" s="216" t="s">
        <v>128</v>
      </c>
      <c r="E98" s="39"/>
      <c r="F98" s="217" t="s">
        <v>145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128</v>
      </c>
      <c r="AU98" s="16" t="s">
        <v>85</v>
      </c>
    </row>
    <row r="99" s="2" customFormat="1" ht="16.5" customHeight="1">
      <c r="A99" s="37"/>
      <c r="B99" s="38"/>
      <c r="C99" s="203" t="s">
        <v>146</v>
      </c>
      <c r="D99" s="203" t="s">
        <v>121</v>
      </c>
      <c r="E99" s="204" t="s">
        <v>147</v>
      </c>
      <c r="F99" s="205" t="s">
        <v>148</v>
      </c>
      <c r="G99" s="206" t="s">
        <v>124</v>
      </c>
      <c r="H99" s="207">
        <v>33</v>
      </c>
      <c r="I99" s="208"/>
      <c r="J99" s="209">
        <f>ROUND(I99*H99,2)</f>
        <v>0</v>
      </c>
      <c r="K99" s="205" t="s">
        <v>125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126</v>
      </c>
      <c r="AT99" s="214" t="s">
        <v>121</v>
      </c>
      <c r="AU99" s="214" t="s">
        <v>85</v>
      </c>
      <c r="AY99" s="16" t="s">
        <v>119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126</v>
      </c>
      <c r="BM99" s="214" t="s">
        <v>149</v>
      </c>
    </row>
    <row r="100" s="2" customFormat="1">
      <c r="A100" s="37"/>
      <c r="B100" s="38"/>
      <c r="C100" s="39"/>
      <c r="D100" s="216" t="s">
        <v>128</v>
      </c>
      <c r="E100" s="39"/>
      <c r="F100" s="217" t="s">
        <v>150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128</v>
      </c>
      <c r="AU100" s="16" t="s">
        <v>85</v>
      </c>
    </row>
    <row r="101" s="2" customFormat="1" ht="16.5" customHeight="1">
      <c r="A101" s="37"/>
      <c r="B101" s="38"/>
      <c r="C101" s="203" t="s">
        <v>151</v>
      </c>
      <c r="D101" s="203" t="s">
        <v>121</v>
      </c>
      <c r="E101" s="204" t="s">
        <v>152</v>
      </c>
      <c r="F101" s="205" t="s">
        <v>153</v>
      </c>
      <c r="G101" s="206" t="s">
        <v>154</v>
      </c>
      <c r="H101" s="207">
        <v>33</v>
      </c>
      <c r="I101" s="208"/>
      <c r="J101" s="209">
        <f>ROUND(I101*H101,2)</f>
        <v>0</v>
      </c>
      <c r="K101" s="205" t="s">
        <v>125</v>
      </c>
      <c r="L101" s="43"/>
      <c r="M101" s="210" t="s">
        <v>19</v>
      </c>
      <c r="N101" s="211" t="s">
        <v>46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126</v>
      </c>
      <c r="AT101" s="214" t="s">
        <v>121</v>
      </c>
      <c r="AU101" s="214" t="s">
        <v>85</v>
      </c>
      <c r="AY101" s="16" t="s">
        <v>119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83</v>
      </c>
      <c r="BK101" s="215">
        <f>ROUND(I101*H101,2)</f>
        <v>0</v>
      </c>
      <c r="BL101" s="16" t="s">
        <v>126</v>
      </c>
      <c r="BM101" s="214" t="s">
        <v>155</v>
      </c>
    </row>
    <row r="102" s="2" customFormat="1">
      <c r="A102" s="37"/>
      <c r="B102" s="38"/>
      <c r="C102" s="39"/>
      <c r="D102" s="216" t="s">
        <v>128</v>
      </c>
      <c r="E102" s="39"/>
      <c r="F102" s="217" t="s">
        <v>156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128</v>
      </c>
      <c r="AU102" s="16" t="s">
        <v>85</v>
      </c>
    </row>
    <row r="103" s="13" customFormat="1">
      <c r="A103" s="13"/>
      <c r="B103" s="221"/>
      <c r="C103" s="222"/>
      <c r="D103" s="223" t="s">
        <v>134</v>
      </c>
      <c r="E103" s="224" t="s">
        <v>19</v>
      </c>
      <c r="F103" s="225" t="s">
        <v>157</v>
      </c>
      <c r="G103" s="222"/>
      <c r="H103" s="226">
        <v>16.5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2" t="s">
        <v>134</v>
      </c>
      <c r="AU103" s="232" t="s">
        <v>85</v>
      </c>
      <c r="AV103" s="13" t="s">
        <v>85</v>
      </c>
      <c r="AW103" s="13" t="s">
        <v>35</v>
      </c>
      <c r="AX103" s="13" t="s">
        <v>75</v>
      </c>
      <c r="AY103" s="232" t="s">
        <v>119</v>
      </c>
    </row>
    <row r="104" s="13" customFormat="1">
      <c r="A104" s="13"/>
      <c r="B104" s="221"/>
      <c r="C104" s="222"/>
      <c r="D104" s="223" t="s">
        <v>134</v>
      </c>
      <c r="E104" s="224" t="s">
        <v>19</v>
      </c>
      <c r="F104" s="225" t="s">
        <v>158</v>
      </c>
      <c r="G104" s="222"/>
      <c r="H104" s="226">
        <v>16.5</v>
      </c>
      <c r="I104" s="227"/>
      <c r="J104" s="222"/>
      <c r="K104" s="222"/>
      <c r="L104" s="228"/>
      <c r="M104" s="229"/>
      <c r="N104" s="230"/>
      <c r="O104" s="230"/>
      <c r="P104" s="230"/>
      <c r="Q104" s="230"/>
      <c r="R104" s="230"/>
      <c r="S104" s="230"/>
      <c r="T104" s="23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2" t="s">
        <v>134</v>
      </c>
      <c r="AU104" s="232" t="s">
        <v>85</v>
      </c>
      <c r="AV104" s="13" t="s">
        <v>85</v>
      </c>
      <c r="AW104" s="13" t="s">
        <v>35</v>
      </c>
      <c r="AX104" s="13" t="s">
        <v>75</v>
      </c>
      <c r="AY104" s="232" t="s">
        <v>119</v>
      </c>
    </row>
    <row r="105" s="2" customFormat="1" ht="37.8" customHeight="1">
      <c r="A105" s="37"/>
      <c r="B105" s="38"/>
      <c r="C105" s="203" t="s">
        <v>159</v>
      </c>
      <c r="D105" s="203" t="s">
        <v>121</v>
      </c>
      <c r="E105" s="204" t="s">
        <v>160</v>
      </c>
      <c r="F105" s="205" t="s">
        <v>161</v>
      </c>
      <c r="G105" s="206" t="s">
        <v>154</v>
      </c>
      <c r="H105" s="207">
        <v>10</v>
      </c>
      <c r="I105" s="208"/>
      <c r="J105" s="209">
        <f>ROUND(I105*H105,2)</f>
        <v>0</v>
      </c>
      <c r="K105" s="205" t="s">
        <v>125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126</v>
      </c>
      <c r="AT105" s="214" t="s">
        <v>121</v>
      </c>
      <c r="AU105" s="214" t="s">
        <v>85</v>
      </c>
      <c r="AY105" s="16" t="s">
        <v>119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126</v>
      </c>
      <c r="BM105" s="214" t="s">
        <v>162</v>
      </c>
    </row>
    <row r="106" s="2" customFormat="1">
      <c r="A106" s="37"/>
      <c r="B106" s="38"/>
      <c r="C106" s="39"/>
      <c r="D106" s="216" t="s">
        <v>128</v>
      </c>
      <c r="E106" s="39"/>
      <c r="F106" s="217" t="s">
        <v>163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128</v>
      </c>
      <c r="AU106" s="16" t="s">
        <v>85</v>
      </c>
    </row>
    <row r="107" s="2" customFormat="1" ht="37.8" customHeight="1">
      <c r="A107" s="37"/>
      <c r="B107" s="38"/>
      <c r="C107" s="203" t="s">
        <v>164</v>
      </c>
      <c r="D107" s="203" t="s">
        <v>121</v>
      </c>
      <c r="E107" s="204" t="s">
        <v>165</v>
      </c>
      <c r="F107" s="205" t="s">
        <v>166</v>
      </c>
      <c r="G107" s="206" t="s">
        <v>154</v>
      </c>
      <c r="H107" s="207">
        <v>54.5</v>
      </c>
      <c r="I107" s="208"/>
      <c r="J107" s="209">
        <f>ROUND(I107*H107,2)</f>
        <v>0</v>
      </c>
      <c r="K107" s="205" t="s">
        <v>125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126</v>
      </c>
      <c r="AT107" s="214" t="s">
        <v>121</v>
      </c>
      <c r="AU107" s="214" t="s">
        <v>85</v>
      </c>
      <c r="AY107" s="16" t="s">
        <v>119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126</v>
      </c>
      <c r="BM107" s="214" t="s">
        <v>167</v>
      </c>
    </row>
    <row r="108" s="2" customFormat="1">
      <c r="A108" s="37"/>
      <c r="B108" s="38"/>
      <c r="C108" s="39"/>
      <c r="D108" s="216" t="s">
        <v>128</v>
      </c>
      <c r="E108" s="39"/>
      <c r="F108" s="217" t="s">
        <v>168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128</v>
      </c>
      <c r="AU108" s="16" t="s">
        <v>85</v>
      </c>
    </row>
    <row r="109" s="13" customFormat="1">
      <c r="A109" s="13"/>
      <c r="B109" s="221"/>
      <c r="C109" s="222"/>
      <c r="D109" s="223" t="s">
        <v>134</v>
      </c>
      <c r="E109" s="224" t="s">
        <v>19</v>
      </c>
      <c r="F109" s="225" t="s">
        <v>169</v>
      </c>
      <c r="G109" s="222"/>
      <c r="H109" s="226">
        <v>33</v>
      </c>
      <c r="I109" s="227"/>
      <c r="J109" s="222"/>
      <c r="K109" s="222"/>
      <c r="L109" s="228"/>
      <c r="M109" s="229"/>
      <c r="N109" s="230"/>
      <c r="O109" s="230"/>
      <c r="P109" s="230"/>
      <c r="Q109" s="230"/>
      <c r="R109" s="230"/>
      <c r="S109" s="230"/>
      <c r="T109" s="23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2" t="s">
        <v>134</v>
      </c>
      <c r="AU109" s="232" t="s">
        <v>85</v>
      </c>
      <c r="AV109" s="13" t="s">
        <v>85</v>
      </c>
      <c r="AW109" s="13" t="s">
        <v>35</v>
      </c>
      <c r="AX109" s="13" t="s">
        <v>75</v>
      </c>
      <c r="AY109" s="232" t="s">
        <v>119</v>
      </c>
    </row>
    <row r="110" s="13" customFormat="1">
      <c r="A110" s="13"/>
      <c r="B110" s="221"/>
      <c r="C110" s="222"/>
      <c r="D110" s="223" t="s">
        <v>134</v>
      </c>
      <c r="E110" s="224" t="s">
        <v>19</v>
      </c>
      <c r="F110" s="225" t="s">
        <v>170</v>
      </c>
      <c r="G110" s="222"/>
      <c r="H110" s="226">
        <v>16.5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2" t="s">
        <v>134</v>
      </c>
      <c r="AU110" s="232" t="s">
        <v>85</v>
      </c>
      <c r="AV110" s="13" t="s">
        <v>85</v>
      </c>
      <c r="AW110" s="13" t="s">
        <v>35</v>
      </c>
      <c r="AX110" s="13" t="s">
        <v>75</v>
      </c>
      <c r="AY110" s="232" t="s">
        <v>119</v>
      </c>
    </row>
    <row r="111" s="13" customFormat="1">
      <c r="A111" s="13"/>
      <c r="B111" s="221"/>
      <c r="C111" s="222"/>
      <c r="D111" s="223" t="s">
        <v>134</v>
      </c>
      <c r="E111" s="224" t="s">
        <v>19</v>
      </c>
      <c r="F111" s="225" t="s">
        <v>171</v>
      </c>
      <c r="G111" s="222"/>
      <c r="H111" s="226">
        <v>5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2" t="s">
        <v>134</v>
      </c>
      <c r="AU111" s="232" t="s">
        <v>85</v>
      </c>
      <c r="AV111" s="13" t="s">
        <v>85</v>
      </c>
      <c r="AW111" s="13" t="s">
        <v>35</v>
      </c>
      <c r="AX111" s="13" t="s">
        <v>75</v>
      </c>
      <c r="AY111" s="232" t="s">
        <v>119</v>
      </c>
    </row>
    <row r="112" s="2" customFormat="1" ht="16.5" customHeight="1">
      <c r="A112" s="37"/>
      <c r="B112" s="38"/>
      <c r="C112" s="233" t="s">
        <v>172</v>
      </c>
      <c r="D112" s="233" t="s">
        <v>173</v>
      </c>
      <c r="E112" s="234" t="s">
        <v>174</v>
      </c>
      <c r="F112" s="235" t="s">
        <v>175</v>
      </c>
      <c r="G112" s="236" t="s">
        <v>176</v>
      </c>
      <c r="H112" s="237">
        <v>9</v>
      </c>
      <c r="I112" s="238"/>
      <c r="J112" s="239">
        <f>ROUND(I112*H112,2)</f>
        <v>0</v>
      </c>
      <c r="K112" s="235" t="s">
        <v>125</v>
      </c>
      <c r="L112" s="240"/>
      <c r="M112" s="241" t="s">
        <v>19</v>
      </c>
      <c r="N112" s="242" t="s">
        <v>46</v>
      </c>
      <c r="O112" s="83"/>
      <c r="P112" s="212">
        <f>O112*H112</f>
        <v>0</v>
      </c>
      <c r="Q112" s="212">
        <v>1</v>
      </c>
      <c r="R112" s="212">
        <f>Q112*H112</f>
        <v>9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164</v>
      </c>
      <c r="AT112" s="214" t="s">
        <v>173</v>
      </c>
      <c r="AU112" s="214" t="s">
        <v>85</v>
      </c>
      <c r="AY112" s="16" t="s">
        <v>119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126</v>
      </c>
      <c r="BM112" s="214" t="s">
        <v>177</v>
      </c>
    </row>
    <row r="113" s="13" customFormat="1">
      <c r="A113" s="13"/>
      <c r="B113" s="221"/>
      <c r="C113" s="222"/>
      <c r="D113" s="223" t="s">
        <v>134</v>
      </c>
      <c r="E113" s="224" t="s">
        <v>19</v>
      </c>
      <c r="F113" s="225" t="s">
        <v>178</v>
      </c>
      <c r="G113" s="222"/>
      <c r="H113" s="226">
        <v>9</v>
      </c>
      <c r="I113" s="227"/>
      <c r="J113" s="222"/>
      <c r="K113" s="222"/>
      <c r="L113" s="228"/>
      <c r="M113" s="229"/>
      <c r="N113" s="230"/>
      <c r="O113" s="230"/>
      <c r="P113" s="230"/>
      <c r="Q113" s="230"/>
      <c r="R113" s="230"/>
      <c r="S113" s="230"/>
      <c r="T113" s="23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2" t="s">
        <v>134</v>
      </c>
      <c r="AU113" s="232" t="s">
        <v>85</v>
      </c>
      <c r="AV113" s="13" t="s">
        <v>85</v>
      </c>
      <c r="AW113" s="13" t="s">
        <v>35</v>
      </c>
      <c r="AX113" s="13" t="s">
        <v>75</v>
      </c>
      <c r="AY113" s="232" t="s">
        <v>119</v>
      </c>
    </row>
    <row r="114" s="2" customFormat="1" ht="24.15" customHeight="1">
      <c r="A114" s="37"/>
      <c r="B114" s="38"/>
      <c r="C114" s="203" t="s">
        <v>179</v>
      </c>
      <c r="D114" s="203" t="s">
        <v>121</v>
      </c>
      <c r="E114" s="204" t="s">
        <v>180</v>
      </c>
      <c r="F114" s="205" t="s">
        <v>181</v>
      </c>
      <c r="G114" s="206" t="s">
        <v>154</v>
      </c>
      <c r="H114" s="207">
        <v>10</v>
      </c>
      <c r="I114" s="208"/>
      <c r="J114" s="209">
        <f>ROUND(I114*H114,2)</f>
        <v>0</v>
      </c>
      <c r="K114" s="205" t="s">
        <v>125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126</v>
      </c>
      <c r="AT114" s="214" t="s">
        <v>121</v>
      </c>
      <c r="AU114" s="214" t="s">
        <v>85</v>
      </c>
      <c r="AY114" s="16" t="s">
        <v>119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126</v>
      </c>
      <c r="BM114" s="214" t="s">
        <v>182</v>
      </c>
    </row>
    <row r="115" s="2" customFormat="1">
      <c r="A115" s="37"/>
      <c r="B115" s="38"/>
      <c r="C115" s="39"/>
      <c r="D115" s="216" t="s">
        <v>128</v>
      </c>
      <c r="E115" s="39"/>
      <c r="F115" s="217" t="s">
        <v>183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128</v>
      </c>
      <c r="AU115" s="16" t="s">
        <v>85</v>
      </c>
    </row>
    <row r="116" s="13" customFormat="1">
      <c r="A116" s="13"/>
      <c r="B116" s="221"/>
      <c r="C116" s="222"/>
      <c r="D116" s="223" t="s">
        <v>134</v>
      </c>
      <c r="E116" s="224" t="s">
        <v>19</v>
      </c>
      <c r="F116" s="225" t="s">
        <v>184</v>
      </c>
      <c r="G116" s="222"/>
      <c r="H116" s="226">
        <v>10</v>
      </c>
      <c r="I116" s="227"/>
      <c r="J116" s="222"/>
      <c r="K116" s="222"/>
      <c r="L116" s="228"/>
      <c r="M116" s="229"/>
      <c r="N116" s="230"/>
      <c r="O116" s="230"/>
      <c r="P116" s="230"/>
      <c r="Q116" s="230"/>
      <c r="R116" s="230"/>
      <c r="S116" s="230"/>
      <c r="T116" s="23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2" t="s">
        <v>134</v>
      </c>
      <c r="AU116" s="232" t="s">
        <v>85</v>
      </c>
      <c r="AV116" s="13" t="s">
        <v>85</v>
      </c>
      <c r="AW116" s="13" t="s">
        <v>35</v>
      </c>
      <c r="AX116" s="13" t="s">
        <v>75</v>
      </c>
      <c r="AY116" s="232" t="s">
        <v>119</v>
      </c>
    </row>
    <row r="117" s="2" customFormat="1" ht="24.15" customHeight="1">
      <c r="A117" s="37"/>
      <c r="B117" s="38"/>
      <c r="C117" s="203" t="s">
        <v>185</v>
      </c>
      <c r="D117" s="203" t="s">
        <v>121</v>
      </c>
      <c r="E117" s="204" t="s">
        <v>186</v>
      </c>
      <c r="F117" s="205" t="s">
        <v>187</v>
      </c>
      <c r="G117" s="206" t="s">
        <v>176</v>
      </c>
      <c r="H117" s="207">
        <v>59.399999999999999</v>
      </c>
      <c r="I117" s="208"/>
      <c r="J117" s="209">
        <f>ROUND(I117*H117,2)</f>
        <v>0</v>
      </c>
      <c r="K117" s="205" t="s">
        <v>125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126</v>
      </c>
      <c r="AT117" s="214" t="s">
        <v>121</v>
      </c>
      <c r="AU117" s="214" t="s">
        <v>85</v>
      </c>
      <c r="AY117" s="16" t="s">
        <v>119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126</v>
      </c>
      <c r="BM117" s="214" t="s">
        <v>188</v>
      </c>
    </row>
    <row r="118" s="2" customFormat="1">
      <c r="A118" s="37"/>
      <c r="B118" s="38"/>
      <c r="C118" s="39"/>
      <c r="D118" s="216" t="s">
        <v>128</v>
      </c>
      <c r="E118" s="39"/>
      <c r="F118" s="217" t="s">
        <v>189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128</v>
      </c>
      <c r="AU118" s="16" t="s">
        <v>85</v>
      </c>
    </row>
    <row r="119" s="13" customFormat="1">
      <c r="A119" s="13"/>
      <c r="B119" s="221"/>
      <c r="C119" s="222"/>
      <c r="D119" s="223" t="s">
        <v>134</v>
      </c>
      <c r="E119" s="224" t="s">
        <v>19</v>
      </c>
      <c r="F119" s="225" t="s">
        <v>190</v>
      </c>
      <c r="G119" s="222"/>
      <c r="H119" s="226">
        <v>59.399999999999999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2" t="s">
        <v>134</v>
      </c>
      <c r="AU119" s="232" t="s">
        <v>85</v>
      </c>
      <c r="AV119" s="13" t="s">
        <v>85</v>
      </c>
      <c r="AW119" s="13" t="s">
        <v>35</v>
      </c>
      <c r="AX119" s="13" t="s">
        <v>75</v>
      </c>
      <c r="AY119" s="232" t="s">
        <v>119</v>
      </c>
    </row>
    <row r="120" s="2" customFormat="1" ht="24.15" customHeight="1">
      <c r="A120" s="37"/>
      <c r="B120" s="38"/>
      <c r="C120" s="203" t="s">
        <v>191</v>
      </c>
      <c r="D120" s="203" t="s">
        <v>121</v>
      </c>
      <c r="E120" s="204" t="s">
        <v>192</v>
      </c>
      <c r="F120" s="205" t="s">
        <v>193</v>
      </c>
      <c r="G120" s="206" t="s">
        <v>124</v>
      </c>
      <c r="H120" s="207">
        <v>100</v>
      </c>
      <c r="I120" s="208"/>
      <c r="J120" s="209">
        <f>ROUND(I120*H120,2)</f>
        <v>0</v>
      </c>
      <c r="K120" s="205" t="s">
        <v>125</v>
      </c>
      <c r="L120" s="43"/>
      <c r="M120" s="210" t="s">
        <v>19</v>
      </c>
      <c r="N120" s="211" t="s">
        <v>46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126</v>
      </c>
      <c r="AT120" s="214" t="s">
        <v>121</v>
      </c>
      <c r="AU120" s="214" t="s">
        <v>85</v>
      </c>
      <c r="AY120" s="16" t="s">
        <v>119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83</v>
      </c>
      <c r="BK120" s="215">
        <f>ROUND(I120*H120,2)</f>
        <v>0</v>
      </c>
      <c r="BL120" s="16" t="s">
        <v>126</v>
      </c>
      <c r="BM120" s="214" t="s">
        <v>194</v>
      </c>
    </row>
    <row r="121" s="2" customFormat="1">
      <c r="A121" s="37"/>
      <c r="B121" s="38"/>
      <c r="C121" s="39"/>
      <c r="D121" s="216" t="s">
        <v>128</v>
      </c>
      <c r="E121" s="39"/>
      <c r="F121" s="217" t="s">
        <v>195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128</v>
      </c>
      <c r="AU121" s="16" t="s">
        <v>85</v>
      </c>
    </row>
    <row r="122" s="13" customFormat="1">
      <c r="A122" s="13"/>
      <c r="B122" s="221"/>
      <c r="C122" s="222"/>
      <c r="D122" s="223" t="s">
        <v>134</v>
      </c>
      <c r="E122" s="224" t="s">
        <v>19</v>
      </c>
      <c r="F122" s="225" t="s">
        <v>196</v>
      </c>
      <c r="G122" s="222"/>
      <c r="H122" s="226">
        <v>100</v>
      </c>
      <c r="I122" s="227"/>
      <c r="J122" s="222"/>
      <c r="K122" s="222"/>
      <c r="L122" s="228"/>
      <c r="M122" s="229"/>
      <c r="N122" s="230"/>
      <c r="O122" s="230"/>
      <c r="P122" s="230"/>
      <c r="Q122" s="230"/>
      <c r="R122" s="230"/>
      <c r="S122" s="230"/>
      <c r="T122" s="23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2" t="s">
        <v>134</v>
      </c>
      <c r="AU122" s="232" t="s">
        <v>85</v>
      </c>
      <c r="AV122" s="13" t="s">
        <v>85</v>
      </c>
      <c r="AW122" s="13" t="s">
        <v>35</v>
      </c>
      <c r="AX122" s="13" t="s">
        <v>75</v>
      </c>
      <c r="AY122" s="232" t="s">
        <v>119</v>
      </c>
    </row>
    <row r="123" s="2" customFormat="1" ht="24.15" customHeight="1">
      <c r="A123" s="37"/>
      <c r="B123" s="38"/>
      <c r="C123" s="203" t="s">
        <v>197</v>
      </c>
      <c r="D123" s="203" t="s">
        <v>121</v>
      </c>
      <c r="E123" s="204" t="s">
        <v>198</v>
      </c>
      <c r="F123" s="205" t="s">
        <v>199</v>
      </c>
      <c r="G123" s="206" t="s">
        <v>124</v>
      </c>
      <c r="H123" s="207">
        <v>100</v>
      </c>
      <c r="I123" s="208"/>
      <c r="J123" s="209">
        <f>ROUND(I123*H123,2)</f>
        <v>0</v>
      </c>
      <c r="K123" s="205" t="s">
        <v>125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126</v>
      </c>
      <c r="AT123" s="214" t="s">
        <v>121</v>
      </c>
      <c r="AU123" s="214" t="s">
        <v>85</v>
      </c>
      <c r="AY123" s="16" t="s">
        <v>119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126</v>
      </c>
      <c r="BM123" s="214" t="s">
        <v>200</v>
      </c>
    </row>
    <row r="124" s="2" customFormat="1">
      <c r="A124" s="37"/>
      <c r="B124" s="38"/>
      <c r="C124" s="39"/>
      <c r="D124" s="216" t="s">
        <v>128</v>
      </c>
      <c r="E124" s="39"/>
      <c r="F124" s="217" t="s">
        <v>201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128</v>
      </c>
      <c r="AU124" s="16" t="s">
        <v>85</v>
      </c>
    </row>
    <row r="125" s="2" customFormat="1" ht="16.5" customHeight="1">
      <c r="A125" s="37"/>
      <c r="B125" s="38"/>
      <c r="C125" s="233" t="s">
        <v>202</v>
      </c>
      <c r="D125" s="233" t="s">
        <v>173</v>
      </c>
      <c r="E125" s="234" t="s">
        <v>203</v>
      </c>
      <c r="F125" s="235" t="s">
        <v>204</v>
      </c>
      <c r="G125" s="236" t="s">
        <v>205</v>
      </c>
      <c r="H125" s="237">
        <v>2</v>
      </c>
      <c r="I125" s="238"/>
      <c r="J125" s="239">
        <f>ROUND(I125*H125,2)</f>
        <v>0</v>
      </c>
      <c r="K125" s="235" t="s">
        <v>125</v>
      </c>
      <c r="L125" s="240"/>
      <c r="M125" s="241" t="s">
        <v>19</v>
      </c>
      <c r="N125" s="242" t="s">
        <v>46</v>
      </c>
      <c r="O125" s="83"/>
      <c r="P125" s="212">
        <f>O125*H125</f>
        <v>0</v>
      </c>
      <c r="Q125" s="212">
        <v>0.001</v>
      </c>
      <c r="R125" s="212">
        <f>Q125*H125</f>
        <v>0.002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164</v>
      </c>
      <c r="AT125" s="214" t="s">
        <v>173</v>
      </c>
      <c r="AU125" s="214" t="s">
        <v>85</v>
      </c>
      <c r="AY125" s="16" t="s">
        <v>119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126</v>
      </c>
      <c r="BM125" s="214" t="s">
        <v>206</v>
      </c>
    </row>
    <row r="126" s="13" customFormat="1">
      <c r="A126" s="13"/>
      <c r="B126" s="221"/>
      <c r="C126" s="222"/>
      <c r="D126" s="223" t="s">
        <v>134</v>
      </c>
      <c r="E126" s="222"/>
      <c r="F126" s="225" t="s">
        <v>207</v>
      </c>
      <c r="G126" s="222"/>
      <c r="H126" s="226">
        <v>2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2" t="s">
        <v>134</v>
      </c>
      <c r="AU126" s="232" t="s">
        <v>85</v>
      </c>
      <c r="AV126" s="13" t="s">
        <v>85</v>
      </c>
      <c r="AW126" s="13" t="s">
        <v>4</v>
      </c>
      <c r="AX126" s="13" t="s">
        <v>83</v>
      </c>
      <c r="AY126" s="232" t="s">
        <v>119</v>
      </c>
    </row>
    <row r="127" s="2" customFormat="1" ht="21.75" customHeight="1">
      <c r="A127" s="37"/>
      <c r="B127" s="38"/>
      <c r="C127" s="203" t="s">
        <v>8</v>
      </c>
      <c r="D127" s="203" t="s">
        <v>121</v>
      </c>
      <c r="E127" s="204" t="s">
        <v>208</v>
      </c>
      <c r="F127" s="205" t="s">
        <v>209</v>
      </c>
      <c r="G127" s="206" t="s">
        <v>124</v>
      </c>
      <c r="H127" s="207">
        <v>100</v>
      </c>
      <c r="I127" s="208"/>
      <c r="J127" s="209">
        <f>ROUND(I127*H127,2)</f>
        <v>0</v>
      </c>
      <c r="K127" s="205" t="s">
        <v>125</v>
      </c>
      <c r="L127" s="43"/>
      <c r="M127" s="210" t="s">
        <v>19</v>
      </c>
      <c r="N127" s="211" t="s">
        <v>46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126</v>
      </c>
      <c r="AT127" s="214" t="s">
        <v>121</v>
      </c>
      <c r="AU127" s="214" t="s">
        <v>85</v>
      </c>
      <c r="AY127" s="16" t="s">
        <v>119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126</v>
      </c>
      <c r="BM127" s="214" t="s">
        <v>210</v>
      </c>
    </row>
    <row r="128" s="2" customFormat="1">
      <c r="A128" s="37"/>
      <c r="B128" s="38"/>
      <c r="C128" s="39"/>
      <c r="D128" s="216" t="s">
        <v>128</v>
      </c>
      <c r="E128" s="39"/>
      <c r="F128" s="217" t="s">
        <v>211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128</v>
      </c>
      <c r="AU128" s="16" t="s">
        <v>85</v>
      </c>
    </row>
    <row r="129" s="2" customFormat="1" ht="21.75" customHeight="1">
      <c r="A129" s="37"/>
      <c r="B129" s="38"/>
      <c r="C129" s="203" t="s">
        <v>212</v>
      </c>
      <c r="D129" s="203" t="s">
        <v>121</v>
      </c>
      <c r="E129" s="204" t="s">
        <v>213</v>
      </c>
      <c r="F129" s="205" t="s">
        <v>214</v>
      </c>
      <c r="G129" s="206" t="s">
        <v>124</v>
      </c>
      <c r="H129" s="207">
        <v>421.30000000000001</v>
      </c>
      <c r="I129" s="208"/>
      <c r="J129" s="209">
        <f>ROUND(I129*H129,2)</f>
        <v>0</v>
      </c>
      <c r="K129" s="205" t="s">
        <v>125</v>
      </c>
      <c r="L129" s="43"/>
      <c r="M129" s="210" t="s">
        <v>19</v>
      </c>
      <c r="N129" s="211" t="s">
        <v>46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126</v>
      </c>
      <c r="AT129" s="214" t="s">
        <v>121</v>
      </c>
      <c r="AU129" s="214" t="s">
        <v>85</v>
      </c>
      <c r="AY129" s="16" t="s">
        <v>119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83</v>
      </c>
      <c r="BK129" s="215">
        <f>ROUND(I129*H129,2)</f>
        <v>0</v>
      </c>
      <c r="BL129" s="16" t="s">
        <v>126</v>
      </c>
      <c r="BM129" s="214" t="s">
        <v>215</v>
      </c>
    </row>
    <row r="130" s="2" customFormat="1">
      <c r="A130" s="37"/>
      <c r="B130" s="38"/>
      <c r="C130" s="39"/>
      <c r="D130" s="216" t="s">
        <v>128</v>
      </c>
      <c r="E130" s="39"/>
      <c r="F130" s="217" t="s">
        <v>216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128</v>
      </c>
      <c r="AU130" s="16" t="s">
        <v>85</v>
      </c>
    </row>
    <row r="131" s="13" customFormat="1">
      <c r="A131" s="13"/>
      <c r="B131" s="221"/>
      <c r="C131" s="222"/>
      <c r="D131" s="223" t="s">
        <v>134</v>
      </c>
      <c r="E131" s="224" t="s">
        <v>19</v>
      </c>
      <c r="F131" s="225" t="s">
        <v>217</v>
      </c>
      <c r="G131" s="222"/>
      <c r="H131" s="226">
        <v>388.30000000000001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134</v>
      </c>
      <c r="AU131" s="232" t="s">
        <v>85</v>
      </c>
      <c r="AV131" s="13" t="s">
        <v>85</v>
      </c>
      <c r="AW131" s="13" t="s">
        <v>35</v>
      </c>
      <c r="AX131" s="13" t="s">
        <v>75</v>
      </c>
      <c r="AY131" s="232" t="s">
        <v>119</v>
      </c>
    </row>
    <row r="132" s="13" customFormat="1">
      <c r="A132" s="13"/>
      <c r="B132" s="221"/>
      <c r="C132" s="222"/>
      <c r="D132" s="223" t="s">
        <v>134</v>
      </c>
      <c r="E132" s="224" t="s">
        <v>19</v>
      </c>
      <c r="F132" s="225" t="s">
        <v>218</v>
      </c>
      <c r="G132" s="222"/>
      <c r="H132" s="226">
        <v>33</v>
      </c>
      <c r="I132" s="227"/>
      <c r="J132" s="222"/>
      <c r="K132" s="222"/>
      <c r="L132" s="228"/>
      <c r="M132" s="229"/>
      <c r="N132" s="230"/>
      <c r="O132" s="230"/>
      <c r="P132" s="230"/>
      <c r="Q132" s="230"/>
      <c r="R132" s="230"/>
      <c r="S132" s="230"/>
      <c r="T132" s="23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2" t="s">
        <v>134</v>
      </c>
      <c r="AU132" s="232" t="s">
        <v>85</v>
      </c>
      <c r="AV132" s="13" t="s">
        <v>85</v>
      </c>
      <c r="AW132" s="13" t="s">
        <v>35</v>
      </c>
      <c r="AX132" s="13" t="s">
        <v>75</v>
      </c>
      <c r="AY132" s="232" t="s">
        <v>119</v>
      </c>
    </row>
    <row r="133" s="2" customFormat="1" ht="16.5" customHeight="1">
      <c r="A133" s="37"/>
      <c r="B133" s="38"/>
      <c r="C133" s="203" t="s">
        <v>219</v>
      </c>
      <c r="D133" s="203" t="s">
        <v>121</v>
      </c>
      <c r="E133" s="204" t="s">
        <v>220</v>
      </c>
      <c r="F133" s="205" t="s">
        <v>221</v>
      </c>
      <c r="G133" s="206" t="s">
        <v>124</v>
      </c>
      <c r="H133" s="207">
        <v>100</v>
      </c>
      <c r="I133" s="208"/>
      <c r="J133" s="209">
        <f>ROUND(I133*H133,2)</f>
        <v>0</v>
      </c>
      <c r="K133" s="205" t="s">
        <v>125</v>
      </c>
      <c r="L133" s="43"/>
      <c r="M133" s="210" t="s">
        <v>19</v>
      </c>
      <c r="N133" s="211" t="s">
        <v>46</v>
      </c>
      <c r="O133" s="83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126</v>
      </c>
      <c r="AT133" s="214" t="s">
        <v>121</v>
      </c>
      <c r="AU133" s="214" t="s">
        <v>85</v>
      </c>
      <c r="AY133" s="16" t="s">
        <v>119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83</v>
      </c>
      <c r="BK133" s="215">
        <f>ROUND(I133*H133,2)</f>
        <v>0</v>
      </c>
      <c r="BL133" s="16" t="s">
        <v>126</v>
      </c>
      <c r="BM133" s="214" t="s">
        <v>222</v>
      </c>
    </row>
    <row r="134" s="2" customFormat="1">
      <c r="A134" s="37"/>
      <c r="B134" s="38"/>
      <c r="C134" s="39"/>
      <c r="D134" s="216" t="s">
        <v>128</v>
      </c>
      <c r="E134" s="39"/>
      <c r="F134" s="217" t="s">
        <v>223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128</v>
      </c>
      <c r="AU134" s="16" t="s">
        <v>85</v>
      </c>
    </row>
    <row r="135" s="2" customFormat="1" ht="16.5" customHeight="1">
      <c r="A135" s="37"/>
      <c r="B135" s="38"/>
      <c r="C135" s="203" t="s">
        <v>224</v>
      </c>
      <c r="D135" s="203" t="s">
        <v>121</v>
      </c>
      <c r="E135" s="204" t="s">
        <v>225</v>
      </c>
      <c r="F135" s="205" t="s">
        <v>226</v>
      </c>
      <c r="G135" s="206" t="s">
        <v>124</v>
      </c>
      <c r="H135" s="207">
        <v>100</v>
      </c>
      <c r="I135" s="208"/>
      <c r="J135" s="209">
        <f>ROUND(I135*H135,2)</f>
        <v>0</v>
      </c>
      <c r="K135" s="205" t="s">
        <v>125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126</v>
      </c>
      <c r="AT135" s="214" t="s">
        <v>121</v>
      </c>
      <c r="AU135" s="214" t="s">
        <v>85</v>
      </c>
      <c r="AY135" s="16" t="s">
        <v>119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126</v>
      </c>
      <c r="BM135" s="214" t="s">
        <v>227</v>
      </c>
    </row>
    <row r="136" s="2" customFormat="1">
      <c r="A136" s="37"/>
      <c r="B136" s="38"/>
      <c r="C136" s="39"/>
      <c r="D136" s="216" t="s">
        <v>128</v>
      </c>
      <c r="E136" s="39"/>
      <c r="F136" s="217" t="s">
        <v>228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128</v>
      </c>
      <c r="AU136" s="16" t="s">
        <v>85</v>
      </c>
    </row>
    <row r="137" s="12" customFormat="1" ht="22.8" customHeight="1">
      <c r="A137" s="12"/>
      <c r="B137" s="187"/>
      <c r="C137" s="188"/>
      <c r="D137" s="189" t="s">
        <v>74</v>
      </c>
      <c r="E137" s="201" t="s">
        <v>146</v>
      </c>
      <c r="F137" s="201" t="s">
        <v>229</v>
      </c>
      <c r="G137" s="188"/>
      <c r="H137" s="188"/>
      <c r="I137" s="191"/>
      <c r="J137" s="202">
        <f>BK137</f>
        <v>0</v>
      </c>
      <c r="K137" s="188"/>
      <c r="L137" s="193"/>
      <c r="M137" s="194"/>
      <c r="N137" s="195"/>
      <c r="O137" s="195"/>
      <c r="P137" s="196">
        <f>SUM(P138:P166)</f>
        <v>0</v>
      </c>
      <c r="Q137" s="195"/>
      <c r="R137" s="196">
        <f>SUM(R138:R166)</f>
        <v>37.305900000000001</v>
      </c>
      <c r="S137" s="195"/>
      <c r="T137" s="197">
        <f>SUM(T138:T166)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8" t="s">
        <v>83</v>
      </c>
      <c r="AT137" s="199" t="s">
        <v>74</v>
      </c>
      <c r="AU137" s="199" t="s">
        <v>83</v>
      </c>
      <c r="AY137" s="198" t="s">
        <v>119</v>
      </c>
      <c r="BK137" s="200">
        <f>SUM(BK138:BK166)</f>
        <v>0</v>
      </c>
    </row>
    <row r="138" s="2" customFormat="1" ht="33" customHeight="1">
      <c r="A138" s="37"/>
      <c r="B138" s="38"/>
      <c r="C138" s="203" t="s">
        <v>230</v>
      </c>
      <c r="D138" s="203" t="s">
        <v>121</v>
      </c>
      <c r="E138" s="204" t="s">
        <v>231</v>
      </c>
      <c r="F138" s="205" t="s">
        <v>232</v>
      </c>
      <c r="G138" s="206" t="s">
        <v>124</v>
      </c>
      <c r="H138" s="207">
        <v>66</v>
      </c>
      <c r="I138" s="208"/>
      <c r="J138" s="209">
        <f>ROUND(I138*H138,2)</f>
        <v>0</v>
      </c>
      <c r="K138" s="205" t="s">
        <v>125</v>
      </c>
      <c r="L138" s="43"/>
      <c r="M138" s="210" t="s">
        <v>19</v>
      </c>
      <c r="N138" s="211" t="s">
        <v>46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126</v>
      </c>
      <c r="AT138" s="214" t="s">
        <v>121</v>
      </c>
      <c r="AU138" s="214" t="s">
        <v>85</v>
      </c>
      <c r="AY138" s="16" t="s">
        <v>119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83</v>
      </c>
      <c r="BK138" s="215">
        <f>ROUND(I138*H138,2)</f>
        <v>0</v>
      </c>
      <c r="BL138" s="16" t="s">
        <v>126</v>
      </c>
      <c r="BM138" s="214" t="s">
        <v>233</v>
      </c>
    </row>
    <row r="139" s="2" customFormat="1">
      <c r="A139" s="37"/>
      <c r="B139" s="38"/>
      <c r="C139" s="39"/>
      <c r="D139" s="216" t="s">
        <v>128</v>
      </c>
      <c r="E139" s="39"/>
      <c r="F139" s="217" t="s">
        <v>234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128</v>
      </c>
      <c r="AU139" s="16" t="s">
        <v>85</v>
      </c>
    </row>
    <row r="140" s="13" customFormat="1">
      <c r="A140" s="13"/>
      <c r="B140" s="221"/>
      <c r="C140" s="222"/>
      <c r="D140" s="223" t="s">
        <v>134</v>
      </c>
      <c r="E140" s="224" t="s">
        <v>19</v>
      </c>
      <c r="F140" s="225" t="s">
        <v>235</v>
      </c>
      <c r="G140" s="222"/>
      <c r="H140" s="226">
        <v>66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2" t="s">
        <v>134</v>
      </c>
      <c r="AU140" s="232" t="s">
        <v>85</v>
      </c>
      <c r="AV140" s="13" t="s">
        <v>85</v>
      </c>
      <c r="AW140" s="13" t="s">
        <v>35</v>
      </c>
      <c r="AX140" s="13" t="s">
        <v>75</v>
      </c>
      <c r="AY140" s="232" t="s">
        <v>119</v>
      </c>
    </row>
    <row r="141" s="2" customFormat="1" ht="16.5" customHeight="1">
      <c r="A141" s="37"/>
      <c r="B141" s="38"/>
      <c r="C141" s="233" t="s">
        <v>236</v>
      </c>
      <c r="D141" s="233" t="s">
        <v>173</v>
      </c>
      <c r="E141" s="234" t="s">
        <v>237</v>
      </c>
      <c r="F141" s="235" t="s">
        <v>238</v>
      </c>
      <c r="G141" s="236" t="s">
        <v>176</v>
      </c>
      <c r="H141" s="237">
        <v>29.699999999999999</v>
      </c>
      <c r="I141" s="238"/>
      <c r="J141" s="239">
        <f>ROUND(I141*H141,2)</f>
        <v>0</v>
      </c>
      <c r="K141" s="235" t="s">
        <v>125</v>
      </c>
      <c r="L141" s="240"/>
      <c r="M141" s="241" t="s">
        <v>19</v>
      </c>
      <c r="N141" s="242" t="s">
        <v>46</v>
      </c>
      <c r="O141" s="83"/>
      <c r="P141" s="212">
        <f>O141*H141</f>
        <v>0</v>
      </c>
      <c r="Q141" s="212">
        <v>1</v>
      </c>
      <c r="R141" s="212">
        <f>Q141*H141</f>
        <v>29.699999999999999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164</v>
      </c>
      <c r="AT141" s="214" t="s">
        <v>173</v>
      </c>
      <c r="AU141" s="214" t="s">
        <v>85</v>
      </c>
      <c r="AY141" s="16" t="s">
        <v>119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126</v>
      </c>
      <c r="BM141" s="214" t="s">
        <v>239</v>
      </c>
    </row>
    <row r="142" s="13" customFormat="1">
      <c r="A142" s="13"/>
      <c r="B142" s="221"/>
      <c r="C142" s="222"/>
      <c r="D142" s="223" t="s">
        <v>134</v>
      </c>
      <c r="E142" s="222"/>
      <c r="F142" s="225" t="s">
        <v>240</v>
      </c>
      <c r="G142" s="222"/>
      <c r="H142" s="226">
        <v>29.699999999999999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134</v>
      </c>
      <c r="AU142" s="232" t="s">
        <v>85</v>
      </c>
      <c r="AV142" s="13" t="s">
        <v>85</v>
      </c>
      <c r="AW142" s="13" t="s">
        <v>4</v>
      </c>
      <c r="AX142" s="13" t="s">
        <v>83</v>
      </c>
      <c r="AY142" s="232" t="s">
        <v>119</v>
      </c>
    </row>
    <row r="143" s="2" customFormat="1" ht="21.75" customHeight="1">
      <c r="A143" s="37"/>
      <c r="B143" s="38"/>
      <c r="C143" s="203" t="s">
        <v>7</v>
      </c>
      <c r="D143" s="203" t="s">
        <v>121</v>
      </c>
      <c r="E143" s="204" t="s">
        <v>241</v>
      </c>
      <c r="F143" s="205" t="s">
        <v>242</v>
      </c>
      <c r="G143" s="206" t="s">
        <v>124</v>
      </c>
      <c r="H143" s="207">
        <v>66</v>
      </c>
      <c r="I143" s="208"/>
      <c r="J143" s="209">
        <f>ROUND(I143*H143,2)</f>
        <v>0</v>
      </c>
      <c r="K143" s="205" t="s">
        <v>125</v>
      </c>
      <c r="L143" s="43"/>
      <c r="M143" s="210" t="s">
        <v>19</v>
      </c>
      <c r="N143" s="211" t="s">
        <v>46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126</v>
      </c>
      <c r="AT143" s="214" t="s">
        <v>121</v>
      </c>
      <c r="AU143" s="214" t="s">
        <v>85</v>
      </c>
      <c r="AY143" s="16" t="s">
        <v>119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83</v>
      </c>
      <c r="BK143" s="215">
        <f>ROUND(I143*H143,2)</f>
        <v>0</v>
      </c>
      <c r="BL143" s="16" t="s">
        <v>126</v>
      </c>
      <c r="BM143" s="214" t="s">
        <v>243</v>
      </c>
    </row>
    <row r="144" s="2" customFormat="1">
      <c r="A144" s="37"/>
      <c r="B144" s="38"/>
      <c r="C144" s="39"/>
      <c r="D144" s="216" t="s">
        <v>128</v>
      </c>
      <c r="E144" s="39"/>
      <c r="F144" s="217" t="s">
        <v>244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128</v>
      </c>
      <c r="AU144" s="16" t="s">
        <v>85</v>
      </c>
    </row>
    <row r="145" s="13" customFormat="1">
      <c r="A145" s="13"/>
      <c r="B145" s="221"/>
      <c r="C145" s="222"/>
      <c r="D145" s="223" t="s">
        <v>134</v>
      </c>
      <c r="E145" s="224" t="s">
        <v>19</v>
      </c>
      <c r="F145" s="225" t="s">
        <v>245</v>
      </c>
      <c r="G145" s="222"/>
      <c r="H145" s="226">
        <v>66</v>
      </c>
      <c r="I145" s="227"/>
      <c r="J145" s="222"/>
      <c r="K145" s="222"/>
      <c r="L145" s="228"/>
      <c r="M145" s="229"/>
      <c r="N145" s="230"/>
      <c r="O145" s="230"/>
      <c r="P145" s="230"/>
      <c r="Q145" s="230"/>
      <c r="R145" s="230"/>
      <c r="S145" s="230"/>
      <c r="T145" s="23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2" t="s">
        <v>134</v>
      </c>
      <c r="AU145" s="232" t="s">
        <v>85</v>
      </c>
      <c r="AV145" s="13" t="s">
        <v>85</v>
      </c>
      <c r="AW145" s="13" t="s">
        <v>35</v>
      </c>
      <c r="AX145" s="13" t="s">
        <v>75</v>
      </c>
      <c r="AY145" s="232" t="s">
        <v>119</v>
      </c>
    </row>
    <row r="146" s="2" customFormat="1" ht="21.75" customHeight="1">
      <c r="A146" s="37"/>
      <c r="B146" s="38"/>
      <c r="C146" s="203" t="s">
        <v>246</v>
      </c>
      <c r="D146" s="203" t="s">
        <v>121</v>
      </c>
      <c r="E146" s="204" t="s">
        <v>247</v>
      </c>
      <c r="F146" s="205" t="s">
        <v>248</v>
      </c>
      <c r="G146" s="206" t="s">
        <v>124</v>
      </c>
      <c r="H146" s="207">
        <v>388.30000000000001</v>
      </c>
      <c r="I146" s="208"/>
      <c r="J146" s="209">
        <f>ROUND(I146*H146,2)</f>
        <v>0</v>
      </c>
      <c r="K146" s="205" t="s">
        <v>125</v>
      </c>
      <c r="L146" s="43"/>
      <c r="M146" s="210" t="s">
        <v>19</v>
      </c>
      <c r="N146" s="211" t="s">
        <v>46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126</v>
      </c>
      <c r="AT146" s="214" t="s">
        <v>121</v>
      </c>
      <c r="AU146" s="214" t="s">
        <v>85</v>
      </c>
      <c r="AY146" s="16" t="s">
        <v>119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83</v>
      </c>
      <c r="BK146" s="215">
        <f>ROUND(I146*H146,2)</f>
        <v>0</v>
      </c>
      <c r="BL146" s="16" t="s">
        <v>126</v>
      </c>
      <c r="BM146" s="214" t="s">
        <v>249</v>
      </c>
    </row>
    <row r="147" s="2" customFormat="1">
      <c r="A147" s="37"/>
      <c r="B147" s="38"/>
      <c r="C147" s="39"/>
      <c r="D147" s="216" t="s">
        <v>128</v>
      </c>
      <c r="E147" s="39"/>
      <c r="F147" s="217" t="s">
        <v>250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128</v>
      </c>
      <c r="AU147" s="16" t="s">
        <v>85</v>
      </c>
    </row>
    <row r="148" s="2" customFormat="1">
      <c r="A148" s="37"/>
      <c r="B148" s="38"/>
      <c r="C148" s="39"/>
      <c r="D148" s="223" t="s">
        <v>251</v>
      </c>
      <c r="E148" s="39"/>
      <c r="F148" s="243" t="s">
        <v>252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251</v>
      </c>
      <c r="AU148" s="16" t="s">
        <v>85</v>
      </c>
    </row>
    <row r="149" s="2" customFormat="1" ht="24.15" customHeight="1">
      <c r="A149" s="37"/>
      <c r="B149" s="38"/>
      <c r="C149" s="203" t="s">
        <v>253</v>
      </c>
      <c r="D149" s="203" t="s">
        <v>121</v>
      </c>
      <c r="E149" s="204" t="s">
        <v>254</v>
      </c>
      <c r="F149" s="205" t="s">
        <v>255</v>
      </c>
      <c r="G149" s="206" t="s">
        <v>124</v>
      </c>
      <c r="H149" s="207">
        <v>388.30000000000001</v>
      </c>
      <c r="I149" s="208"/>
      <c r="J149" s="209">
        <f>ROUND(I149*H149,2)</f>
        <v>0</v>
      </c>
      <c r="K149" s="205" t="s">
        <v>19</v>
      </c>
      <c r="L149" s="43"/>
      <c r="M149" s="210" t="s">
        <v>19</v>
      </c>
      <c r="N149" s="211" t="s">
        <v>46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126</v>
      </c>
      <c r="AT149" s="214" t="s">
        <v>121</v>
      </c>
      <c r="AU149" s="214" t="s">
        <v>85</v>
      </c>
      <c r="AY149" s="16" t="s">
        <v>119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126</v>
      </c>
      <c r="BM149" s="214" t="s">
        <v>256</v>
      </c>
    </row>
    <row r="150" s="2" customFormat="1" ht="16.5" customHeight="1">
      <c r="A150" s="37"/>
      <c r="B150" s="38"/>
      <c r="C150" s="203" t="s">
        <v>257</v>
      </c>
      <c r="D150" s="203" t="s">
        <v>121</v>
      </c>
      <c r="E150" s="204" t="s">
        <v>258</v>
      </c>
      <c r="F150" s="205" t="s">
        <v>259</v>
      </c>
      <c r="G150" s="206" t="s">
        <v>124</v>
      </c>
      <c r="H150" s="207">
        <v>388.30000000000001</v>
      </c>
      <c r="I150" s="208"/>
      <c r="J150" s="209">
        <f>ROUND(I150*H150,2)</f>
        <v>0</v>
      </c>
      <c r="K150" s="205" t="s">
        <v>125</v>
      </c>
      <c r="L150" s="43"/>
      <c r="M150" s="210" t="s">
        <v>19</v>
      </c>
      <c r="N150" s="211" t="s">
        <v>46</v>
      </c>
      <c r="O150" s="83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126</v>
      </c>
      <c r="AT150" s="214" t="s">
        <v>121</v>
      </c>
      <c r="AU150" s="214" t="s">
        <v>85</v>
      </c>
      <c r="AY150" s="16" t="s">
        <v>119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83</v>
      </c>
      <c r="BK150" s="215">
        <f>ROUND(I150*H150,2)</f>
        <v>0</v>
      </c>
      <c r="BL150" s="16" t="s">
        <v>126</v>
      </c>
      <c r="BM150" s="214" t="s">
        <v>260</v>
      </c>
    </row>
    <row r="151" s="2" customFormat="1">
      <c r="A151" s="37"/>
      <c r="B151" s="38"/>
      <c r="C151" s="39"/>
      <c r="D151" s="216" t="s">
        <v>128</v>
      </c>
      <c r="E151" s="39"/>
      <c r="F151" s="217" t="s">
        <v>261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128</v>
      </c>
      <c r="AU151" s="16" t="s">
        <v>85</v>
      </c>
    </row>
    <row r="152" s="2" customFormat="1">
      <c r="A152" s="37"/>
      <c r="B152" s="38"/>
      <c r="C152" s="39"/>
      <c r="D152" s="223" t="s">
        <v>251</v>
      </c>
      <c r="E152" s="39"/>
      <c r="F152" s="243" t="s">
        <v>262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251</v>
      </c>
      <c r="AU152" s="16" t="s">
        <v>85</v>
      </c>
    </row>
    <row r="153" s="2" customFormat="1" ht="16.5" customHeight="1">
      <c r="A153" s="37"/>
      <c r="B153" s="38"/>
      <c r="C153" s="203" t="s">
        <v>263</v>
      </c>
      <c r="D153" s="203" t="s">
        <v>121</v>
      </c>
      <c r="E153" s="204" t="s">
        <v>264</v>
      </c>
      <c r="F153" s="205" t="s">
        <v>265</v>
      </c>
      <c r="G153" s="206" t="s">
        <v>124</v>
      </c>
      <c r="H153" s="207">
        <v>353</v>
      </c>
      <c r="I153" s="208"/>
      <c r="J153" s="209">
        <f>ROUND(I153*H153,2)</f>
        <v>0</v>
      </c>
      <c r="K153" s="205" t="s">
        <v>125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126</v>
      </c>
      <c r="AT153" s="214" t="s">
        <v>121</v>
      </c>
      <c r="AU153" s="214" t="s">
        <v>85</v>
      </c>
      <c r="AY153" s="16" t="s">
        <v>119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126</v>
      </c>
      <c r="BM153" s="214" t="s">
        <v>266</v>
      </c>
    </row>
    <row r="154" s="2" customFormat="1">
      <c r="A154" s="37"/>
      <c r="B154" s="38"/>
      <c r="C154" s="39"/>
      <c r="D154" s="216" t="s">
        <v>128</v>
      </c>
      <c r="E154" s="39"/>
      <c r="F154" s="217" t="s">
        <v>267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128</v>
      </c>
      <c r="AU154" s="16" t="s">
        <v>85</v>
      </c>
    </row>
    <row r="155" s="2" customFormat="1" ht="24.15" customHeight="1">
      <c r="A155" s="37"/>
      <c r="B155" s="38"/>
      <c r="C155" s="203" t="s">
        <v>268</v>
      </c>
      <c r="D155" s="203" t="s">
        <v>121</v>
      </c>
      <c r="E155" s="204" t="s">
        <v>269</v>
      </c>
      <c r="F155" s="205" t="s">
        <v>270</v>
      </c>
      <c r="G155" s="206" t="s">
        <v>124</v>
      </c>
      <c r="H155" s="207">
        <v>13</v>
      </c>
      <c r="I155" s="208"/>
      <c r="J155" s="209">
        <f>ROUND(I155*H155,2)</f>
        <v>0</v>
      </c>
      <c r="K155" s="205" t="s">
        <v>125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126</v>
      </c>
      <c r="AT155" s="214" t="s">
        <v>121</v>
      </c>
      <c r="AU155" s="214" t="s">
        <v>85</v>
      </c>
      <c r="AY155" s="16" t="s">
        <v>119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126</v>
      </c>
      <c r="BM155" s="214" t="s">
        <v>271</v>
      </c>
    </row>
    <row r="156" s="2" customFormat="1">
      <c r="A156" s="37"/>
      <c r="B156" s="38"/>
      <c r="C156" s="39"/>
      <c r="D156" s="216" t="s">
        <v>128</v>
      </c>
      <c r="E156" s="39"/>
      <c r="F156" s="217" t="s">
        <v>272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128</v>
      </c>
      <c r="AU156" s="16" t="s">
        <v>85</v>
      </c>
    </row>
    <row r="157" s="13" customFormat="1">
      <c r="A157" s="13"/>
      <c r="B157" s="221"/>
      <c r="C157" s="222"/>
      <c r="D157" s="223" t="s">
        <v>134</v>
      </c>
      <c r="E157" s="224" t="s">
        <v>19</v>
      </c>
      <c r="F157" s="225" t="s">
        <v>273</v>
      </c>
      <c r="G157" s="222"/>
      <c r="H157" s="226">
        <v>13</v>
      </c>
      <c r="I157" s="227"/>
      <c r="J157" s="222"/>
      <c r="K157" s="222"/>
      <c r="L157" s="228"/>
      <c r="M157" s="229"/>
      <c r="N157" s="230"/>
      <c r="O157" s="230"/>
      <c r="P157" s="230"/>
      <c r="Q157" s="230"/>
      <c r="R157" s="230"/>
      <c r="S157" s="230"/>
      <c r="T157" s="23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2" t="s">
        <v>134</v>
      </c>
      <c r="AU157" s="232" t="s">
        <v>85</v>
      </c>
      <c r="AV157" s="13" t="s">
        <v>85</v>
      </c>
      <c r="AW157" s="13" t="s">
        <v>35</v>
      </c>
      <c r="AX157" s="13" t="s">
        <v>75</v>
      </c>
      <c r="AY157" s="232" t="s">
        <v>119</v>
      </c>
    </row>
    <row r="158" s="2" customFormat="1" ht="24.15" customHeight="1">
      <c r="A158" s="37"/>
      <c r="B158" s="38"/>
      <c r="C158" s="203" t="s">
        <v>274</v>
      </c>
      <c r="D158" s="203" t="s">
        <v>121</v>
      </c>
      <c r="E158" s="204" t="s">
        <v>275</v>
      </c>
      <c r="F158" s="205" t="s">
        <v>276</v>
      </c>
      <c r="G158" s="206" t="s">
        <v>124</v>
      </c>
      <c r="H158" s="207">
        <v>353</v>
      </c>
      <c r="I158" s="208"/>
      <c r="J158" s="209">
        <f>ROUND(I158*H158,2)</f>
        <v>0</v>
      </c>
      <c r="K158" s="205" t="s">
        <v>125</v>
      </c>
      <c r="L158" s="43"/>
      <c r="M158" s="210" t="s">
        <v>19</v>
      </c>
      <c r="N158" s="211" t="s">
        <v>46</v>
      </c>
      <c r="O158" s="83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126</v>
      </c>
      <c r="AT158" s="214" t="s">
        <v>121</v>
      </c>
      <c r="AU158" s="214" t="s">
        <v>85</v>
      </c>
      <c r="AY158" s="16" t="s">
        <v>119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83</v>
      </c>
      <c r="BK158" s="215">
        <f>ROUND(I158*H158,2)</f>
        <v>0</v>
      </c>
      <c r="BL158" s="16" t="s">
        <v>126</v>
      </c>
      <c r="BM158" s="214" t="s">
        <v>277</v>
      </c>
    </row>
    <row r="159" s="2" customFormat="1">
      <c r="A159" s="37"/>
      <c r="B159" s="38"/>
      <c r="C159" s="39"/>
      <c r="D159" s="216" t="s">
        <v>128</v>
      </c>
      <c r="E159" s="39"/>
      <c r="F159" s="217" t="s">
        <v>278</v>
      </c>
      <c r="G159" s="39"/>
      <c r="H159" s="39"/>
      <c r="I159" s="218"/>
      <c r="J159" s="39"/>
      <c r="K159" s="39"/>
      <c r="L159" s="43"/>
      <c r="M159" s="219"/>
      <c r="N159" s="22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128</v>
      </c>
      <c r="AU159" s="16" t="s">
        <v>85</v>
      </c>
    </row>
    <row r="160" s="13" customFormat="1">
      <c r="A160" s="13"/>
      <c r="B160" s="221"/>
      <c r="C160" s="222"/>
      <c r="D160" s="223" t="s">
        <v>134</v>
      </c>
      <c r="E160" s="224" t="s">
        <v>19</v>
      </c>
      <c r="F160" s="225" t="s">
        <v>279</v>
      </c>
      <c r="G160" s="222"/>
      <c r="H160" s="226">
        <v>353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2" t="s">
        <v>134</v>
      </c>
      <c r="AU160" s="232" t="s">
        <v>85</v>
      </c>
      <c r="AV160" s="13" t="s">
        <v>85</v>
      </c>
      <c r="AW160" s="13" t="s">
        <v>35</v>
      </c>
      <c r="AX160" s="13" t="s">
        <v>75</v>
      </c>
      <c r="AY160" s="232" t="s">
        <v>119</v>
      </c>
    </row>
    <row r="161" s="2" customFormat="1" ht="24.15" customHeight="1">
      <c r="A161" s="37"/>
      <c r="B161" s="38"/>
      <c r="C161" s="203" t="s">
        <v>280</v>
      </c>
      <c r="D161" s="203" t="s">
        <v>121</v>
      </c>
      <c r="E161" s="204" t="s">
        <v>281</v>
      </c>
      <c r="F161" s="205" t="s">
        <v>282</v>
      </c>
      <c r="G161" s="206" t="s">
        <v>124</v>
      </c>
      <c r="H161" s="207">
        <v>13</v>
      </c>
      <c r="I161" s="208"/>
      <c r="J161" s="209">
        <f>ROUND(I161*H161,2)</f>
        <v>0</v>
      </c>
      <c r="K161" s="205" t="s">
        <v>19</v>
      </c>
      <c r="L161" s="43"/>
      <c r="M161" s="210" t="s">
        <v>19</v>
      </c>
      <c r="N161" s="211" t="s">
        <v>46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126</v>
      </c>
      <c r="AT161" s="214" t="s">
        <v>121</v>
      </c>
      <c r="AU161" s="214" t="s">
        <v>85</v>
      </c>
      <c r="AY161" s="16" t="s">
        <v>119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126</v>
      </c>
      <c r="BM161" s="214" t="s">
        <v>283</v>
      </c>
    </row>
    <row r="162" s="13" customFormat="1">
      <c r="A162" s="13"/>
      <c r="B162" s="221"/>
      <c r="C162" s="222"/>
      <c r="D162" s="223" t="s">
        <v>134</v>
      </c>
      <c r="E162" s="224" t="s">
        <v>19</v>
      </c>
      <c r="F162" s="225" t="s">
        <v>273</v>
      </c>
      <c r="G162" s="222"/>
      <c r="H162" s="226">
        <v>13</v>
      </c>
      <c r="I162" s="227"/>
      <c r="J162" s="222"/>
      <c r="K162" s="222"/>
      <c r="L162" s="228"/>
      <c r="M162" s="229"/>
      <c r="N162" s="230"/>
      <c r="O162" s="230"/>
      <c r="P162" s="230"/>
      <c r="Q162" s="230"/>
      <c r="R162" s="230"/>
      <c r="S162" s="230"/>
      <c r="T162" s="23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2" t="s">
        <v>134</v>
      </c>
      <c r="AU162" s="232" t="s">
        <v>85</v>
      </c>
      <c r="AV162" s="13" t="s">
        <v>85</v>
      </c>
      <c r="AW162" s="13" t="s">
        <v>35</v>
      </c>
      <c r="AX162" s="13" t="s">
        <v>75</v>
      </c>
      <c r="AY162" s="232" t="s">
        <v>119</v>
      </c>
    </row>
    <row r="163" s="2" customFormat="1" ht="37.8" customHeight="1">
      <c r="A163" s="37"/>
      <c r="B163" s="38"/>
      <c r="C163" s="203" t="s">
        <v>284</v>
      </c>
      <c r="D163" s="203" t="s">
        <v>121</v>
      </c>
      <c r="E163" s="204" t="s">
        <v>285</v>
      </c>
      <c r="F163" s="205" t="s">
        <v>286</v>
      </c>
      <c r="G163" s="206" t="s">
        <v>124</v>
      </c>
      <c r="H163" s="207">
        <v>30</v>
      </c>
      <c r="I163" s="208"/>
      <c r="J163" s="209">
        <f>ROUND(I163*H163,2)</f>
        <v>0</v>
      </c>
      <c r="K163" s="205" t="s">
        <v>125</v>
      </c>
      <c r="L163" s="43"/>
      <c r="M163" s="210" t="s">
        <v>19</v>
      </c>
      <c r="N163" s="211" t="s">
        <v>46</v>
      </c>
      <c r="O163" s="83"/>
      <c r="P163" s="212">
        <f>O163*H163</f>
        <v>0</v>
      </c>
      <c r="Q163" s="212">
        <v>0.098000000000000004</v>
      </c>
      <c r="R163" s="212">
        <f>Q163*H163</f>
        <v>2.9399999999999999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126</v>
      </c>
      <c r="AT163" s="214" t="s">
        <v>121</v>
      </c>
      <c r="AU163" s="214" t="s">
        <v>85</v>
      </c>
      <c r="AY163" s="16" t="s">
        <v>119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83</v>
      </c>
      <c r="BK163" s="215">
        <f>ROUND(I163*H163,2)</f>
        <v>0</v>
      </c>
      <c r="BL163" s="16" t="s">
        <v>126</v>
      </c>
      <c r="BM163" s="214" t="s">
        <v>287</v>
      </c>
    </row>
    <row r="164" s="2" customFormat="1">
      <c r="A164" s="37"/>
      <c r="B164" s="38"/>
      <c r="C164" s="39"/>
      <c r="D164" s="216" t="s">
        <v>128</v>
      </c>
      <c r="E164" s="39"/>
      <c r="F164" s="217" t="s">
        <v>288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128</v>
      </c>
      <c r="AU164" s="16" t="s">
        <v>85</v>
      </c>
    </row>
    <row r="165" s="2" customFormat="1" ht="16.5" customHeight="1">
      <c r="A165" s="37"/>
      <c r="B165" s="38"/>
      <c r="C165" s="233" t="s">
        <v>289</v>
      </c>
      <c r="D165" s="233" t="s">
        <v>173</v>
      </c>
      <c r="E165" s="234" t="s">
        <v>290</v>
      </c>
      <c r="F165" s="235" t="s">
        <v>291</v>
      </c>
      <c r="G165" s="236" t="s">
        <v>124</v>
      </c>
      <c r="H165" s="237">
        <v>30.899999999999999</v>
      </c>
      <c r="I165" s="238"/>
      <c r="J165" s="239">
        <f>ROUND(I165*H165,2)</f>
        <v>0</v>
      </c>
      <c r="K165" s="235" t="s">
        <v>125</v>
      </c>
      <c r="L165" s="240"/>
      <c r="M165" s="241" t="s">
        <v>19</v>
      </c>
      <c r="N165" s="242" t="s">
        <v>46</v>
      </c>
      <c r="O165" s="83"/>
      <c r="P165" s="212">
        <f>O165*H165</f>
        <v>0</v>
      </c>
      <c r="Q165" s="212">
        <v>0.151</v>
      </c>
      <c r="R165" s="212">
        <f>Q165*H165</f>
        <v>4.6658999999999997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164</v>
      </c>
      <c r="AT165" s="214" t="s">
        <v>173</v>
      </c>
      <c r="AU165" s="214" t="s">
        <v>85</v>
      </c>
      <c r="AY165" s="16" t="s">
        <v>119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126</v>
      </c>
      <c r="BM165" s="214" t="s">
        <v>292</v>
      </c>
    </row>
    <row r="166" s="13" customFormat="1">
      <c r="A166" s="13"/>
      <c r="B166" s="221"/>
      <c r="C166" s="222"/>
      <c r="D166" s="223" t="s">
        <v>134</v>
      </c>
      <c r="E166" s="222"/>
      <c r="F166" s="225" t="s">
        <v>293</v>
      </c>
      <c r="G166" s="222"/>
      <c r="H166" s="226">
        <v>30.899999999999999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2" t="s">
        <v>134</v>
      </c>
      <c r="AU166" s="232" t="s">
        <v>85</v>
      </c>
      <c r="AV166" s="13" t="s">
        <v>85</v>
      </c>
      <c r="AW166" s="13" t="s">
        <v>4</v>
      </c>
      <c r="AX166" s="13" t="s">
        <v>83</v>
      </c>
      <c r="AY166" s="232" t="s">
        <v>119</v>
      </c>
    </row>
    <row r="167" s="12" customFormat="1" ht="22.8" customHeight="1">
      <c r="A167" s="12"/>
      <c r="B167" s="187"/>
      <c r="C167" s="188"/>
      <c r="D167" s="189" t="s">
        <v>74</v>
      </c>
      <c r="E167" s="201" t="s">
        <v>172</v>
      </c>
      <c r="F167" s="201" t="s">
        <v>294</v>
      </c>
      <c r="G167" s="188"/>
      <c r="H167" s="188"/>
      <c r="I167" s="191"/>
      <c r="J167" s="202">
        <f>BK167</f>
        <v>0</v>
      </c>
      <c r="K167" s="188"/>
      <c r="L167" s="193"/>
      <c r="M167" s="194"/>
      <c r="N167" s="195"/>
      <c r="O167" s="195"/>
      <c r="P167" s="196">
        <f>SUM(P168:P192)</f>
        <v>0</v>
      </c>
      <c r="Q167" s="195"/>
      <c r="R167" s="196">
        <f>SUM(R168:R192)</f>
        <v>14.603445000000001</v>
      </c>
      <c r="S167" s="195"/>
      <c r="T167" s="197">
        <f>SUM(T168:T192)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8" t="s">
        <v>83</v>
      </c>
      <c r="AT167" s="199" t="s">
        <v>74</v>
      </c>
      <c r="AU167" s="199" t="s">
        <v>83</v>
      </c>
      <c r="AY167" s="198" t="s">
        <v>119</v>
      </c>
      <c r="BK167" s="200">
        <f>SUM(BK168:BK192)</f>
        <v>0</v>
      </c>
    </row>
    <row r="168" s="2" customFormat="1" ht="16.5" customHeight="1">
      <c r="A168" s="37"/>
      <c r="B168" s="38"/>
      <c r="C168" s="203" t="s">
        <v>295</v>
      </c>
      <c r="D168" s="203" t="s">
        <v>121</v>
      </c>
      <c r="E168" s="204" t="s">
        <v>296</v>
      </c>
      <c r="F168" s="205" t="s">
        <v>297</v>
      </c>
      <c r="G168" s="206" t="s">
        <v>298</v>
      </c>
      <c r="H168" s="207">
        <v>1</v>
      </c>
      <c r="I168" s="208"/>
      <c r="J168" s="209">
        <f>ROUND(I168*H168,2)</f>
        <v>0</v>
      </c>
      <c r="K168" s="205" t="s">
        <v>125</v>
      </c>
      <c r="L168" s="43"/>
      <c r="M168" s="210" t="s">
        <v>19</v>
      </c>
      <c r="N168" s="211" t="s">
        <v>46</v>
      </c>
      <c r="O168" s="83"/>
      <c r="P168" s="212">
        <f>O168*H168</f>
        <v>0</v>
      </c>
      <c r="Q168" s="212">
        <v>0.00069999999999999999</v>
      </c>
      <c r="R168" s="212">
        <f>Q168*H168</f>
        <v>0.00069999999999999999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126</v>
      </c>
      <c r="AT168" s="214" t="s">
        <v>121</v>
      </c>
      <c r="AU168" s="214" t="s">
        <v>85</v>
      </c>
      <c r="AY168" s="16" t="s">
        <v>119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83</v>
      </c>
      <c r="BK168" s="215">
        <f>ROUND(I168*H168,2)</f>
        <v>0</v>
      </c>
      <c r="BL168" s="16" t="s">
        <v>126</v>
      </c>
      <c r="BM168" s="214" t="s">
        <v>299</v>
      </c>
    </row>
    <row r="169" s="2" customFormat="1">
      <c r="A169" s="37"/>
      <c r="B169" s="38"/>
      <c r="C169" s="39"/>
      <c r="D169" s="216" t="s">
        <v>128</v>
      </c>
      <c r="E169" s="39"/>
      <c r="F169" s="217" t="s">
        <v>300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128</v>
      </c>
      <c r="AU169" s="16" t="s">
        <v>85</v>
      </c>
    </row>
    <row r="170" s="2" customFormat="1" ht="16.5" customHeight="1">
      <c r="A170" s="37"/>
      <c r="B170" s="38"/>
      <c r="C170" s="233" t="s">
        <v>301</v>
      </c>
      <c r="D170" s="233" t="s">
        <v>173</v>
      </c>
      <c r="E170" s="234" t="s">
        <v>302</v>
      </c>
      <c r="F170" s="235" t="s">
        <v>303</v>
      </c>
      <c r="G170" s="236" t="s">
        <v>298</v>
      </c>
      <c r="H170" s="237">
        <v>1</v>
      </c>
      <c r="I170" s="238"/>
      <c r="J170" s="239">
        <f>ROUND(I170*H170,2)</f>
        <v>0</v>
      </c>
      <c r="K170" s="235" t="s">
        <v>125</v>
      </c>
      <c r="L170" s="240"/>
      <c r="M170" s="241" t="s">
        <v>19</v>
      </c>
      <c r="N170" s="242" t="s">
        <v>46</v>
      </c>
      <c r="O170" s="83"/>
      <c r="P170" s="212">
        <f>O170*H170</f>
        <v>0</v>
      </c>
      <c r="Q170" s="212">
        <v>0.0050000000000000001</v>
      </c>
      <c r="R170" s="212">
        <f>Q170*H170</f>
        <v>0.0050000000000000001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164</v>
      </c>
      <c r="AT170" s="214" t="s">
        <v>173</v>
      </c>
      <c r="AU170" s="214" t="s">
        <v>85</v>
      </c>
      <c r="AY170" s="16" t="s">
        <v>119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83</v>
      </c>
      <c r="BK170" s="215">
        <f>ROUND(I170*H170,2)</f>
        <v>0</v>
      </c>
      <c r="BL170" s="16" t="s">
        <v>126</v>
      </c>
      <c r="BM170" s="214" t="s">
        <v>304</v>
      </c>
    </row>
    <row r="171" s="2" customFormat="1" ht="16.5" customHeight="1">
      <c r="A171" s="37"/>
      <c r="B171" s="38"/>
      <c r="C171" s="203" t="s">
        <v>305</v>
      </c>
      <c r="D171" s="203" t="s">
        <v>121</v>
      </c>
      <c r="E171" s="204" t="s">
        <v>306</v>
      </c>
      <c r="F171" s="205" t="s">
        <v>307</v>
      </c>
      <c r="G171" s="206" t="s">
        <v>298</v>
      </c>
      <c r="H171" s="207">
        <v>1</v>
      </c>
      <c r="I171" s="208"/>
      <c r="J171" s="209">
        <f>ROUND(I171*H171,2)</f>
        <v>0</v>
      </c>
      <c r="K171" s="205" t="s">
        <v>125</v>
      </c>
      <c r="L171" s="43"/>
      <c r="M171" s="210" t="s">
        <v>19</v>
      </c>
      <c r="N171" s="211" t="s">
        <v>46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126</v>
      </c>
      <c r="AT171" s="214" t="s">
        <v>121</v>
      </c>
      <c r="AU171" s="214" t="s">
        <v>85</v>
      </c>
      <c r="AY171" s="16" t="s">
        <v>119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83</v>
      </c>
      <c r="BK171" s="215">
        <f>ROUND(I171*H171,2)</f>
        <v>0</v>
      </c>
      <c r="BL171" s="16" t="s">
        <v>126</v>
      </c>
      <c r="BM171" s="214" t="s">
        <v>308</v>
      </c>
    </row>
    <row r="172" s="2" customFormat="1">
      <c r="A172" s="37"/>
      <c r="B172" s="38"/>
      <c r="C172" s="39"/>
      <c r="D172" s="216" t="s">
        <v>128</v>
      </c>
      <c r="E172" s="39"/>
      <c r="F172" s="217" t="s">
        <v>309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128</v>
      </c>
      <c r="AU172" s="16" t="s">
        <v>85</v>
      </c>
    </row>
    <row r="173" s="2" customFormat="1" ht="16.5" customHeight="1">
      <c r="A173" s="37"/>
      <c r="B173" s="38"/>
      <c r="C173" s="233" t="s">
        <v>310</v>
      </c>
      <c r="D173" s="233" t="s">
        <v>173</v>
      </c>
      <c r="E173" s="234" t="s">
        <v>311</v>
      </c>
      <c r="F173" s="235" t="s">
        <v>312</v>
      </c>
      <c r="G173" s="236" t="s">
        <v>298</v>
      </c>
      <c r="H173" s="237">
        <v>1</v>
      </c>
      <c r="I173" s="238"/>
      <c r="J173" s="239">
        <f>ROUND(I173*H173,2)</f>
        <v>0</v>
      </c>
      <c r="K173" s="235" t="s">
        <v>125</v>
      </c>
      <c r="L173" s="240"/>
      <c r="M173" s="241" t="s">
        <v>19</v>
      </c>
      <c r="N173" s="242" t="s">
        <v>46</v>
      </c>
      <c r="O173" s="83"/>
      <c r="P173" s="212">
        <f>O173*H173</f>
        <v>0</v>
      </c>
      <c r="Q173" s="212">
        <v>0.015699999999999999</v>
      </c>
      <c r="R173" s="212">
        <f>Q173*H173</f>
        <v>0.015699999999999999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164</v>
      </c>
      <c r="AT173" s="214" t="s">
        <v>173</v>
      </c>
      <c r="AU173" s="214" t="s">
        <v>85</v>
      </c>
      <c r="AY173" s="16" t="s">
        <v>119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83</v>
      </c>
      <c r="BK173" s="215">
        <f>ROUND(I173*H173,2)</f>
        <v>0</v>
      </c>
      <c r="BL173" s="16" t="s">
        <v>126</v>
      </c>
      <c r="BM173" s="214" t="s">
        <v>313</v>
      </c>
    </row>
    <row r="174" s="2" customFormat="1" ht="16.5" customHeight="1">
      <c r="A174" s="37"/>
      <c r="B174" s="38"/>
      <c r="C174" s="203" t="s">
        <v>314</v>
      </c>
      <c r="D174" s="203" t="s">
        <v>121</v>
      </c>
      <c r="E174" s="204" t="s">
        <v>315</v>
      </c>
      <c r="F174" s="205" t="s">
        <v>316</v>
      </c>
      <c r="G174" s="206" t="s">
        <v>298</v>
      </c>
      <c r="H174" s="207">
        <v>2</v>
      </c>
      <c r="I174" s="208"/>
      <c r="J174" s="209">
        <f>ROUND(I174*H174,2)</f>
        <v>0</v>
      </c>
      <c r="K174" s="205" t="s">
        <v>125</v>
      </c>
      <c r="L174" s="43"/>
      <c r="M174" s="210" t="s">
        <v>19</v>
      </c>
      <c r="N174" s="211" t="s">
        <v>46</v>
      </c>
      <c r="O174" s="83"/>
      <c r="P174" s="212">
        <f>O174*H174</f>
        <v>0</v>
      </c>
      <c r="Q174" s="212">
        <v>0.11241</v>
      </c>
      <c r="R174" s="212">
        <f>Q174*H174</f>
        <v>0.22481999999999999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126</v>
      </c>
      <c r="AT174" s="214" t="s">
        <v>121</v>
      </c>
      <c r="AU174" s="214" t="s">
        <v>85</v>
      </c>
      <c r="AY174" s="16" t="s">
        <v>119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83</v>
      </c>
      <c r="BK174" s="215">
        <f>ROUND(I174*H174,2)</f>
        <v>0</v>
      </c>
      <c r="BL174" s="16" t="s">
        <v>126</v>
      </c>
      <c r="BM174" s="214" t="s">
        <v>317</v>
      </c>
    </row>
    <row r="175" s="2" customFormat="1">
      <c r="A175" s="37"/>
      <c r="B175" s="38"/>
      <c r="C175" s="39"/>
      <c r="D175" s="216" t="s">
        <v>128</v>
      </c>
      <c r="E175" s="39"/>
      <c r="F175" s="217" t="s">
        <v>318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128</v>
      </c>
      <c r="AU175" s="16" t="s">
        <v>85</v>
      </c>
    </row>
    <row r="176" s="2" customFormat="1" ht="16.5" customHeight="1">
      <c r="A176" s="37"/>
      <c r="B176" s="38"/>
      <c r="C176" s="233" t="s">
        <v>319</v>
      </c>
      <c r="D176" s="233" t="s">
        <v>173</v>
      </c>
      <c r="E176" s="234" t="s">
        <v>320</v>
      </c>
      <c r="F176" s="235" t="s">
        <v>321</v>
      </c>
      <c r="G176" s="236" t="s">
        <v>298</v>
      </c>
      <c r="H176" s="237">
        <v>2</v>
      </c>
      <c r="I176" s="238"/>
      <c r="J176" s="239">
        <f>ROUND(I176*H176,2)</f>
        <v>0</v>
      </c>
      <c r="K176" s="235" t="s">
        <v>125</v>
      </c>
      <c r="L176" s="240"/>
      <c r="M176" s="241" t="s">
        <v>19</v>
      </c>
      <c r="N176" s="242" t="s">
        <v>46</v>
      </c>
      <c r="O176" s="83"/>
      <c r="P176" s="212">
        <f>O176*H176</f>
        <v>0</v>
      </c>
      <c r="Q176" s="212">
        <v>0.0025000000000000001</v>
      </c>
      <c r="R176" s="212">
        <f>Q176*H176</f>
        <v>0.0050000000000000001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164</v>
      </c>
      <c r="AT176" s="214" t="s">
        <v>173</v>
      </c>
      <c r="AU176" s="214" t="s">
        <v>85</v>
      </c>
      <c r="AY176" s="16" t="s">
        <v>119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83</v>
      </c>
      <c r="BK176" s="215">
        <f>ROUND(I176*H176,2)</f>
        <v>0</v>
      </c>
      <c r="BL176" s="16" t="s">
        <v>126</v>
      </c>
      <c r="BM176" s="214" t="s">
        <v>322</v>
      </c>
    </row>
    <row r="177" s="2" customFormat="1" ht="24.15" customHeight="1">
      <c r="A177" s="37"/>
      <c r="B177" s="38"/>
      <c r="C177" s="203" t="s">
        <v>323</v>
      </c>
      <c r="D177" s="203" t="s">
        <v>121</v>
      </c>
      <c r="E177" s="204" t="s">
        <v>324</v>
      </c>
      <c r="F177" s="205" t="s">
        <v>325</v>
      </c>
      <c r="G177" s="206" t="s">
        <v>143</v>
      </c>
      <c r="H177" s="207">
        <v>70</v>
      </c>
      <c r="I177" s="208"/>
      <c r="J177" s="209">
        <f>ROUND(I177*H177,2)</f>
        <v>0</v>
      </c>
      <c r="K177" s="205" t="s">
        <v>125</v>
      </c>
      <c r="L177" s="43"/>
      <c r="M177" s="210" t="s">
        <v>19</v>
      </c>
      <c r="N177" s="211" t="s">
        <v>46</v>
      </c>
      <c r="O177" s="83"/>
      <c r="P177" s="212">
        <f>O177*H177</f>
        <v>0</v>
      </c>
      <c r="Q177" s="212">
        <v>0.15540000000000001</v>
      </c>
      <c r="R177" s="212">
        <f>Q177*H177</f>
        <v>10.878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126</v>
      </c>
      <c r="AT177" s="214" t="s">
        <v>121</v>
      </c>
      <c r="AU177" s="214" t="s">
        <v>85</v>
      </c>
      <c r="AY177" s="16" t="s">
        <v>119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83</v>
      </c>
      <c r="BK177" s="215">
        <f>ROUND(I177*H177,2)</f>
        <v>0</v>
      </c>
      <c r="BL177" s="16" t="s">
        <v>126</v>
      </c>
      <c r="BM177" s="214" t="s">
        <v>326</v>
      </c>
    </row>
    <row r="178" s="2" customFormat="1">
      <c r="A178" s="37"/>
      <c r="B178" s="38"/>
      <c r="C178" s="39"/>
      <c r="D178" s="216" t="s">
        <v>128</v>
      </c>
      <c r="E178" s="39"/>
      <c r="F178" s="217" t="s">
        <v>327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128</v>
      </c>
      <c r="AU178" s="16" t="s">
        <v>85</v>
      </c>
    </row>
    <row r="179" s="13" customFormat="1">
      <c r="A179" s="13"/>
      <c r="B179" s="221"/>
      <c r="C179" s="222"/>
      <c r="D179" s="223" t="s">
        <v>134</v>
      </c>
      <c r="E179" s="224" t="s">
        <v>19</v>
      </c>
      <c r="F179" s="225" t="s">
        <v>328</v>
      </c>
      <c r="G179" s="222"/>
      <c r="H179" s="226">
        <v>70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134</v>
      </c>
      <c r="AU179" s="232" t="s">
        <v>85</v>
      </c>
      <c r="AV179" s="13" t="s">
        <v>85</v>
      </c>
      <c r="AW179" s="13" t="s">
        <v>35</v>
      </c>
      <c r="AX179" s="13" t="s">
        <v>75</v>
      </c>
      <c r="AY179" s="232" t="s">
        <v>119</v>
      </c>
    </row>
    <row r="180" s="2" customFormat="1" ht="16.5" customHeight="1">
      <c r="A180" s="37"/>
      <c r="B180" s="38"/>
      <c r="C180" s="233" t="s">
        <v>329</v>
      </c>
      <c r="D180" s="233" t="s">
        <v>173</v>
      </c>
      <c r="E180" s="234" t="s">
        <v>330</v>
      </c>
      <c r="F180" s="235" t="s">
        <v>331</v>
      </c>
      <c r="G180" s="236" t="s">
        <v>143</v>
      </c>
      <c r="H180" s="237">
        <v>71.400000000000006</v>
      </c>
      <c r="I180" s="238"/>
      <c r="J180" s="239">
        <f>ROUND(I180*H180,2)</f>
        <v>0</v>
      </c>
      <c r="K180" s="235" t="s">
        <v>125</v>
      </c>
      <c r="L180" s="240"/>
      <c r="M180" s="241" t="s">
        <v>19</v>
      </c>
      <c r="N180" s="242" t="s">
        <v>46</v>
      </c>
      <c r="O180" s="83"/>
      <c r="P180" s="212">
        <f>O180*H180</f>
        <v>0</v>
      </c>
      <c r="Q180" s="212">
        <v>0.048300000000000003</v>
      </c>
      <c r="R180" s="212">
        <f>Q180*H180</f>
        <v>3.4486200000000005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164</v>
      </c>
      <c r="AT180" s="214" t="s">
        <v>173</v>
      </c>
      <c r="AU180" s="214" t="s">
        <v>85</v>
      </c>
      <c r="AY180" s="16" t="s">
        <v>119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83</v>
      </c>
      <c r="BK180" s="215">
        <f>ROUND(I180*H180,2)</f>
        <v>0</v>
      </c>
      <c r="BL180" s="16" t="s">
        <v>126</v>
      </c>
      <c r="BM180" s="214" t="s">
        <v>332</v>
      </c>
    </row>
    <row r="181" s="13" customFormat="1">
      <c r="A181" s="13"/>
      <c r="B181" s="221"/>
      <c r="C181" s="222"/>
      <c r="D181" s="223" t="s">
        <v>134</v>
      </c>
      <c r="E181" s="222"/>
      <c r="F181" s="225" t="s">
        <v>333</v>
      </c>
      <c r="G181" s="222"/>
      <c r="H181" s="226">
        <v>71.400000000000006</v>
      </c>
      <c r="I181" s="227"/>
      <c r="J181" s="222"/>
      <c r="K181" s="222"/>
      <c r="L181" s="228"/>
      <c r="M181" s="229"/>
      <c r="N181" s="230"/>
      <c r="O181" s="230"/>
      <c r="P181" s="230"/>
      <c r="Q181" s="230"/>
      <c r="R181" s="230"/>
      <c r="S181" s="230"/>
      <c r="T181" s="23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2" t="s">
        <v>134</v>
      </c>
      <c r="AU181" s="232" t="s">
        <v>85</v>
      </c>
      <c r="AV181" s="13" t="s">
        <v>85</v>
      </c>
      <c r="AW181" s="13" t="s">
        <v>4</v>
      </c>
      <c r="AX181" s="13" t="s">
        <v>83</v>
      </c>
      <c r="AY181" s="232" t="s">
        <v>119</v>
      </c>
    </row>
    <row r="182" s="2" customFormat="1" ht="21.75" customHeight="1">
      <c r="A182" s="37"/>
      <c r="B182" s="38"/>
      <c r="C182" s="203" t="s">
        <v>334</v>
      </c>
      <c r="D182" s="203" t="s">
        <v>121</v>
      </c>
      <c r="E182" s="204" t="s">
        <v>335</v>
      </c>
      <c r="F182" s="205" t="s">
        <v>336</v>
      </c>
      <c r="G182" s="206" t="s">
        <v>143</v>
      </c>
      <c r="H182" s="207">
        <v>31.5</v>
      </c>
      <c r="I182" s="208"/>
      <c r="J182" s="209">
        <f>ROUND(I182*H182,2)</f>
        <v>0</v>
      </c>
      <c r="K182" s="205" t="s">
        <v>125</v>
      </c>
      <c r="L182" s="43"/>
      <c r="M182" s="210" t="s">
        <v>19</v>
      </c>
      <c r="N182" s="211" t="s">
        <v>46</v>
      </c>
      <c r="O182" s="83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126</v>
      </c>
      <c r="AT182" s="214" t="s">
        <v>121</v>
      </c>
      <c r="AU182" s="214" t="s">
        <v>85</v>
      </c>
      <c r="AY182" s="16" t="s">
        <v>119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83</v>
      </c>
      <c r="BK182" s="215">
        <f>ROUND(I182*H182,2)</f>
        <v>0</v>
      </c>
      <c r="BL182" s="16" t="s">
        <v>126</v>
      </c>
      <c r="BM182" s="214" t="s">
        <v>337</v>
      </c>
    </row>
    <row r="183" s="2" customFormat="1">
      <c r="A183" s="37"/>
      <c r="B183" s="38"/>
      <c r="C183" s="39"/>
      <c r="D183" s="216" t="s">
        <v>128</v>
      </c>
      <c r="E183" s="39"/>
      <c r="F183" s="217" t="s">
        <v>338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128</v>
      </c>
      <c r="AU183" s="16" t="s">
        <v>85</v>
      </c>
    </row>
    <row r="184" s="13" customFormat="1">
      <c r="A184" s="13"/>
      <c r="B184" s="221"/>
      <c r="C184" s="222"/>
      <c r="D184" s="223" t="s">
        <v>134</v>
      </c>
      <c r="E184" s="224" t="s">
        <v>19</v>
      </c>
      <c r="F184" s="225" t="s">
        <v>339</v>
      </c>
      <c r="G184" s="222"/>
      <c r="H184" s="226">
        <v>31.5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2" t="s">
        <v>134</v>
      </c>
      <c r="AU184" s="232" t="s">
        <v>85</v>
      </c>
      <c r="AV184" s="13" t="s">
        <v>85</v>
      </c>
      <c r="AW184" s="13" t="s">
        <v>35</v>
      </c>
      <c r="AX184" s="13" t="s">
        <v>75</v>
      </c>
      <c r="AY184" s="232" t="s">
        <v>119</v>
      </c>
    </row>
    <row r="185" s="2" customFormat="1" ht="24.15" customHeight="1">
      <c r="A185" s="37"/>
      <c r="B185" s="38"/>
      <c r="C185" s="203" t="s">
        <v>340</v>
      </c>
      <c r="D185" s="203" t="s">
        <v>121</v>
      </c>
      <c r="E185" s="204" t="s">
        <v>341</v>
      </c>
      <c r="F185" s="205" t="s">
        <v>342</v>
      </c>
      <c r="G185" s="206" t="s">
        <v>143</v>
      </c>
      <c r="H185" s="207">
        <v>31.5</v>
      </c>
      <c r="I185" s="208"/>
      <c r="J185" s="209">
        <f>ROUND(I185*H185,2)</f>
        <v>0</v>
      </c>
      <c r="K185" s="205" t="s">
        <v>125</v>
      </c>
      <c r="L185" s="43"/>
      <c r="M185" s="210" t="s">
        <v>19</v>
      </c>
      <c r="N185" s="211" t="s">
        <v>46</v>
      </c>
      <c r="O185" s="83"/>
      <c r="P185" s="212">
        <f>O185*H185</f>
        <v>0</v>
      </c>
      <c r="Q185" s="212">
        <v>9.0000000000000006E-05</v>
      </c>
      <c r="R185" s="212">
        <f>Q185*H185</f>
        <v>0.0028350000000000003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126</v>
      </c>
      <c r="AT185" s="214" t="s">
        <v>121</v>
      </c>
      <c r="AU185" s="214" t="s">
        <v>85</v>
      </c>
      <c r="AY185" s="16" t="s">
        <v>119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83</v>
      </c>
      <c r="BK185" s="215">
        <f>ROUND(I185*H185,2)</f>
        <v>0</v>
      </c>
      <c r="BL185" s="16" t="s">
        <v>126</v>
      </c>
      <c r="BM185" s="214" t="s">
        <v>343</v>
      </c>
    </row>
    <row r="186" s="2" customFormat="1">
      <c r="A186" s="37"/>
      <c r="B186" s="38"/>
      <c r="C186" s="39"/>
      <c r="D186" s="216" t="s">
        <v>128</v>
      </c>
      <c r="E186" s="39"/>
      <c r="F186" s="217" t="s">
        <v>344</v>
      </c>
      <c r="G186" s="39"/>
      <c r="H186" s="39"/>
      <c r="I186" s="218"/>
      <c r="J186" s="39"/>
      <c r="K186" s="39"/>
      <c r="L186" s="43"/>
      <c r="M186" s="219"/>
      <c r="N186" s="220"/>
      <c r="O186" s="83"/>
      <c r="P186" s="83"/>
      <c r="Q186" s="83"/>
      <c r="R186" s="83"/>
      <c r="S186" s="83"/>
      <c r="T186" s="84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128</v>
      </c>
      <c r="AU186" s="16" t="s">
        <v>85</v>
      </c>
    </row>
    <row r="187" s="13" customFormat="1">
      <c r="A187" s="13"/>
      <c r="B187" s="221"/>
      <c r="C187" s="222"/>
      <c r="D187" s="223" t="s">
        <v>134</v>
      </c>
      <c r="E187" s="224" t="s">
        <v>19</v>
      </c>
      <c r="F187" s="225" t="s">
        <v>339</v>
      </c>
      <c r="G187" s="222"/>
      <c r="H187" s="226">
        <v>31.5</v>
      </c>
      <c r="I187" s="227"/>
      <c r="J187" s="222"/>
      <c r="K187" s="222"/>
      <c r="L187" s="228"/>
      <c r="M187" s="229"/>
      <c r="N187" s="230"/>
      <c r="O187" s="230"/>
      <c r="P187" s="230"/>
      <c r="Q187" s="230"/>
      <c r="R187" s="230"/>
      <c r="S187" s="230"/>
      <c r="T187" s="23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2" t="s">
        <v>134</v>
      </c>
      <c r="AU187" s="232" t="s">
        <v>85</v>
      </c>
      <c r="AV187" s="13" t="s">
        <v>85</v>
      </c>
      <c r="AW187" s="13" t="s">
        <v>35</v>
      </c>
      <c r="AX187" s="13" t="s">
        <v>75</v>
      </c>
      <c r="AY187" s="232" t="s">
        <v>119</v>
      </c>
    </row>
    <row r="188" s="2" customFormat="1" ht="16.5" customHeight="1">
      <c r="A188" s="37"/>
      <c r="B188" s="38"/>
      <c r="C188" s="203" t="s">
        <v>345</v>
      </c>
      <c r="D188" s="203" t="s">
        <v>121</v>
      </c>
      <c r="E188" s="204" t="s">
        <v>346</v>
      </c>
      <c r="F188" s="205" t="s">
        <v>347</v>
      </c>
      <c r="G188" s="206" t="s">
        <v>124</v>
      </c>
      <c r="H188" s="207">
        <v>33</v>
      </c>
      <c r="I188" s="208"/>
      <c r="J188" s="209">
        <f>ROUND(I188*H188,2)</f>
        <v>0</v>
      </c>
      <c r="K188" s="205" t="s">
        <v>125</v>
      </c>
      <c r="L188" s="43"/>
      <c r="M188" s="210" t="s">
        <v>19</v>
      </c>
      <c r="N188" s="211" t="s">
        <v>46</v>
      </c>
      <c r="O188" s="83"/>
      <c r="P188" s="212">
        <f>O188*H188</f>
        <v>0</v>
      </c>
      <c r="Q188" s="212">
        <v>0.00068999999999999997</v>
      </c>
      <c r="R188" s="212">
        <f>Q188*H188</f>
        <v>0.022769999999999999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126</v>
      </c>
      <c r="AT188" s="214" t="s">
        <v>121</v>
      </c>
      <c r="AU188" s="214" t="s">
        <v>85</v>
      </c>
      <c r="AY188" s="16" t="s">
        <v>119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83</v>
      </c>
      <c r="BK188" s="215">
        <f>ROUND(I188*H188,2)</f>
        <v>0</v>
      </c>
      <c r="BL188" s="16" t="s">
        <v>126</v>
      </c>
      <c r="BM188" s="214" t="s">
        <v>348</v>
      </c>
    </row>
    <row r="189" s="2" customFormat="1">
      <c r="A189" s="37"/>
      <c r="B189" s="38"/>
      <c r="C189" s="39"/>
      <c r="D189" s="216" t="s">
        <v>128</v>
      </c>
      <c r="E189" s="39"/>
      <c r="F189" s="217" t="s">
        <v>349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128</v>
      </c>
      <c r="AU189" s="16" t="s">
        <v>85</v>
      </c>
    </row>
    <row r="190" s="13" customFormat="1">
      <c r="A190" s="13"/>
      <c r="B190" s="221"/>
      <c r="C190" s="222"/>
      <c r="D190" s="223" t="s">
        <v>134</v>
      </c>
      <c r="E190" s="224" t="s">
        <v>19</v>
      </c>
      <c r="F190" s="225" t="s">
        <v>218</v>
      </c>
      <c r="G190" s="222"/>
      <c r="H190" s="226">
        <v>33</v>
      </c>
      <c r="I190" s="227"/>
      <c r="J190" s="222"/>
      <c r="K190" s="222"/>
      <c r="L190" s="228"/>
      <c r="M190" s="229"/>
      <c r="N190" s="230"/>
      <c r="O190" s="230"/>
      <c r="P190" s="230"/>
      <c r="Q190" s="230"/>
      <c r="R190" s="230"/>
      <c r="S190" s="230"/>
      <c r="T190" s="23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2" t="s">
        <v>134</v>
      </c>
      <c r="AU190" s="232" t="s">
        <v>85</v>
      </c>
      <c r="AV190" s="13" t="s">
        <v>85</v>
      </c>
      <c r="AW190" s="13" t="s">
        <v>35</v>
      </c>
      <c r="AX190" s="13" t="s">
        <v>75</v>
      </c>
      <c r="AY190" s="232" t="s">
        <v>119</v>
      </c>
    </row>
    <row r="191" s="2" customFormat="1" ht="16.5" customHeight="1">
      <c r="A191" s="37"/>
      <c r="B191" s="38"/>
      <c r="C191" s="203" t="s">
        <v>350</v>
      </c>
      <c r="D191" s="203" t="s">
        <v>121</v>
      </c>
      <c r="E191" s="204" t="s">
        <v>351</v>
      </c>
      <c r="F191" s="205" t="s">
        <v>352</v>
      </c>
      <c r="G191" s="206" t="s">
        <v>143</v>
      </c>
      <c r="H191" s="207">
        <v>5.5</v>
      </c>
      <c r="I191" s="208"/>
      <c r="J191" s="209">
        <f>ROUND(I191*H191,2)</f>
        <v>0</v>
      </c>
      <c r="K191" s="205" t="s">
        <v>125</v>
      </c>
      <c r="L191" s="43"/>
      <c r="M191" s="210" t="s">
        <v>19</v>
      </c>
      <c r="N191" s="211" t="s">
        <v>46</v>
      </c>
      <c r="O191" s="83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126</v>
      </c>
      <c r="AT191" s="214" t="s">
        <v>121</v>
      </c>
      <c r="AU191" s="214" t="s">
        <v>85</v>
      </c>
      <c r="AY191" s="16" t="s">
        <v>119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83</v>
      </c>
      <c r="BK191" s="215">
        <f>ROUND(I191*H191,2)</f>
        <v>0</v>
      </c>
      <c r="BL191" s="16" t="s">
        <v>126</v>
      </c>
      <c r="BM191" s="214" t="s">
        <v>353</v>
      </c>
    </row>
    <row r="192" s="2" customFormat="1">
      <c r="A192" s="37"/>
      <c r="B192" s="38"/>
      <c r="C192" s="39"/>
      <c r="D192" s="216" t="s">
        <v>128</v>
      </c>
      <c r="E192" s="39"/>
      <c r="F192" s="217" t="s">
        <v>354</v>
      </c>
      <c r="G192" s="39"/>
      <c r="H192" s="39"/>
      <c r="I192" s="218"/>
      <c r="J192" s="39"/>
      <c r="K192" s="39"/>
      <c r="L192" s="43"/>
      <c r="M192" s="219"/>
      <c r="N192" s="220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128</v>
      </c>
      <c r="AU192" s="16" t="s">
        <v>85</v>
      </c>
    </row>
    <row r="193" s="12" customFormat="1" ht="22.8" customHeight="1">
      <c r="A193" s="12"/>
      <c r="B193" s="187"/>
      <c r="C193" s="188"/>
      <c r="D193" s="189" t="s">
        <v>74</v>
      </c>
      <c r="E193" s="201" t="s">
        <v>355</v>
      </c>
      <c r="F193" s="201" t="s">
        <v>356</v>
      </c>
      <c r="G193" s="188"/>
      <c r="H193" s="188"/>
      <c r="I193" s="191"/>
      <c r="J193" s="202">
        <f>BK193</f>
        <v>0</v>
      </c>
      <c r="K193" s="188"/>
      <c r="L193" s="193"/>
      <c r="M193" s="194"/>
      <c r="N193" s="195"/>
      <c r="O193" s="195"/>
      <c r="P193" s="196">
        <f>SUM(P194:P205)</f>
        <v>0</v>
      </c>
      <c r="Q193" s="195"/>
      <c r="R193" s="196">
        <f>SUM(R194:R205)</f>
        <v>0</v>
      </c>
      <c r="S193" s="195"/>
      <c r="T193" s="197">
        <f>SUM(T194:T205)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8" t="s">
        <v>83</v>
      </c>
      <c r="AT193" s="199" t="s">
        <v>74</v>
      </c>
      <c r="AU193" s="199" t="s">
        <v>83</v>
      </c>
      <c r="AY193" s="198" t="s">
        <v>119</v>
      </c>
      <c r="BK193" s="200">
        <f>SUM(BK194:BK205)</f>
        <v>0</v>
      </c>
    </row>
    <row r="194" s="2" customFormat="1" ht="24.15" customHeight="1">
      <c r="A194" s="37"/>
      <c r="B194" s="38"/>
      <c r="C194" s="203" t="s">
        <v>357</v>
      </c>
      <c r="D194" s="203" t="s">
        <v>121</v>
      </c>
      <c r="E194" s="204" t="s">
        <v>358</v>
      </c>
      <c r="F194" s="205" t="s">
        <v>359</v>
      </c>
      <c r="G194" s="206" t="s">
        <v>176</v>
      </c>
      <c r="H194" s="207">
        <v>127.755</v>
      </c>
      <c r="I194" s="208"/>
      <c r="J194" s="209">
        <f>ROUND(I194*H194,2)</f>
        <v>0</v>
      </c>
      <c r="K194" s="205" t="s">
        <v>125</v>
      </c>
      <c r="L194" s="43"/>
      <c r="M194" s="210" t="s">
        <v>19</v>
      </c>
      <c r="N194" s="211" t="s">
        <v>46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126</v>
      </c>
      <c r="AT194" s="214" t="s">
        <v>121</v>
      </c>
      <c r="AU194" s="214" t="s">
        <v>85</v>
      </c>
      <c r="AY194" s="16" t="s">
        <v>119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83</v>
      </c>
      <c r="BK194" s="215">
        <f>ROUND(I194*H194,2)</f>
        <v>0</v>
      </c>
      <c r="BL194" s="16" t="s">
        <v>126</v>
      </c>
      <c r="BM194" s="214" t="s">
        <v>360</v>
      </c>
    </row>
    <row r="195" s="2" customFormat="1">
      <c r="A195" s="37"/>
      <c r="B195" s="38"/>
      <c r="C195" s="39"/>
      <c r="D195" s="216" t="s">
        <v>128</v>
      </c>
      <c r="E195" s="39"/>
      <c r="F195" s="217" t="s">
        <v>361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128</v>
      </c>
      <c r="AU195" s="16" t="s">
        <v>85</v>
      </c>
    </row>
    <row r="196" s="2" customFormat="1" ht="24.15" customHeight="1">
      <c r="A196" s="37"/>
      <c r="B196" s="38"/>
      <c r="C196" s="203" t="s">
        <v>362</v>
      </c>
      <c r="D196" s="203" t="s">
        <v>121</v>
      </c>
      <c r="E196" s="204" t="s">
        <v>363</v>
      </c>
      <c r="F196" s="205" t="s">
        <v>364</v>
      </c>
      <c r="G196" s="206" t="s">
        <v>176</v>
      </c>
      <c r="H196" s="207">
        <v>1149.7950000000001</v>
      </c>
      <c r="I196" s="208"/>
      <c r="J196" s="209">
        <f>ROUND(I196*H196,2)</f>
        <v>0</v>
      </c>
      <c r="K196" s="205" t="s">
        <v>125</v>
      </c>
      <c r="L196" s="43"/>
      <c r="M196" s="210" t="s">
        <v>19</v>
      </c>
      <c r="N196" s="211" t="s">
        <v>46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126</v>
      </c>
      <c r="AT196" s="214" t="s">
        <v>121</v>
      </c>
      <c r="AU196" s="214" t="s">
        <v>85</v>
      </c>
      <c r="AY196" s="16" t="s">
        <v>119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83</v>
      </c>
      <c r="BK196" s="215">
        <f>ROUND(I196*H196,2)</f>
        <v>0</v>
      </c>
      <c r="BL196" s="16" t="s">
        <v>126</v>
      </c>
      <c r="BM196" s="214" t="s">
        <v>365</v>
      </c>
    </row>
    <row r="197" s="2" customFormat="1">
      <c r="A197" s="37"/>
      <c r="B197" s="38"/>
      <c r="C197" s="39"/>
      <c r="D197" s="216" t="s">
        <v>128</v>
      </c>
      <c r="E197" s="39"/>
      <c r="F197" s="217" t="s">
        <v>366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128</v>
      </c>
      <c r="AU197" s="16" t="s">
        <v>85</v>
      </c>
    </row>
    <row r="198" s="2" customFormat="1">
      <c r="A198" s="37"/>
      <c r="B198" s="38"/>
      <c r="C198" s="39"/>
      <c r="D198" s="223" t="s">
        <v>251</v>
      </c>
      <c r="E198" s="39"/>
      <c r="F198" s="243" t="s">
        <v>367</v>
      </c>
      <c r="G198" s="39"/>
      <c r="H198" s="39"/>
      <c r="I198" s="218"/>
      <c r="J198" s="39"/>
      <c r="K198" s="39"/>
      <c r="L198" s="43"/>
      <c r="M198" s="219"/>
      <c r="N198" s="22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251</v>
      </c>
      <c r="AU198" s="16" t="s">
        <v>85</v>
      </c>
    </row>
    <row r="199" s="13" customFormat="1">
      <c r="A199" s="13"/>
      <c r="B199" s="221"/>
      <c r="C199" s="222"/>
      <c r="D199" s="223" t="s">
        <v>134</v>
      </c>
      <c r="E199" s="222"/>
      <c r="F199" s="225" t="s">
        <v>368</v>
      </c>
      <c r="G199" s="222"/>
      <c r="H199" s="226">
        <v>1149.7950000000001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2" t="s">
        <v>134</v>
      </c>
      <c r="AU199" s="232" t="s">
        <v>85</v>
      </c>
      <c r="AV199" s="13" t="s">
        <v>85</v>
      </c>
      <c r="AW199" s="13" t="s">
        <v>4</v>
      </c>
      <c r="AX199" s="13" t="s">
        <v>83</v>
      </c>
      <c r="AY199" s="232" t="s">
        <v>119</v>
      </c>
    </row>
    <row r="200" s="2" customFormat="1" ht="24.15" customHeight="1">
      <c r="A200" s="37"/>
      <c r="B200" s="38"/>
      <c r="C200" s="203" t="s">
        <v>369</v>
      </c>
      <c r="D200" s="203" t="s">
        <v>121</v>
      </c>
      <c r="E200" s="204" t="s">
        <v>370</v>
      </c>
      <c r="F200" s="205" t="s">
        <v>371</v>
      </c>
      <c r="G200" s="206" t="s">
        <v>176</v>
      </c>
      <c r="H200" s="207">
        <v>43.575000000000003</v>
      </c>
      <c r="I200" s="208"/>
      <c r="J200" s="209">
        <f>ROUND(I200*H200,2)</f>
        <v>0</v>
      </c>
      <c r="K200" s="205" t="s">
        <v>125</v>
      </c>
      <c r="L200" s="43"/>
      <c r="M200" s="210" t="s">
        <v>19</v>
      </c>
      <c r="N200" s="211" t="s">
        <v>46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126</v>
      </c>
      <c r="AT200" s="214" t="s">
        <v>121</v>
      </c>
      <c r="AU200" s="214" t="s">
        <v>85</v>
      </c>
      <c r="AY200" s="16" t="s">
        <v>119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83</v>
      </c>
      <c r="BK200" s="215">
        <f>ROUND(I200*H200,2)</f>
        <v>0</v>
      </c>
      <c r="BL200" s="16" t="s">
        <v>126</v>
      </c>
      <c r="BM200" s="214" t="s">
        <v>372</v>
      </c>
    </row>
    <row r="201" s="2" customFormat="1">
      <c r="A201" s="37"/>
      <c r="B201" s="38"/>
      <c r="C201" s="39"/>
      <c r="D201" s="216" t="s">
        <v>128</v>
      </c>
      <c r="E201" s="39"/>
      <c r="F201" s="217" t="s">
        <v>373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128</v>
      </c>
      <c r="AU201" s="16" t="s">
        <v>85</v>
      </c>
    </row>
    <row r="202" s="13" customFormat="1">
      <c r="A202" s="13"/>
      <c r="B202" s="221"/>
      <c r="C202" s="222"/>
      <c r="D202" s="223" t="s">
        <v>134</v>
      </c>
      <c r="E202" s="224" t="s">
        <v>19</v>
      </c>
      <c r="F202" s="225" t="s">
        <v>374</v>
      </c>
      <c r="G202" s="222"/>
      <c r="H202" s="226">
        <v>43.575000000000003</v>
      </c>
      <c r="I202" s="227"/>
      <c r="J202" s="222"/>
      <c r="K202" s="222"/>
      <c r="L202" s="228"/>
      <c r="M202" s="229"/>
      <c r="N202" s="230"/>
      <c r="O202" s="230"/>
      <c r="P202" s="230"/>
      <c r="Q202" s="230"/>
      <c r="R202" s="230"/>
      <c r="S202" s="230"/>
      <c r="T202" s="23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2" t="s">
        <v>134</v>
      </c>
      <c r="AU202" s="232" t="s">
        <v>85</v>
      </c>
      <c r="AV202" s="13" t="s">
        <v>85</v>
      </c>
      <c r="AW202" s="13" t="s">
        <v>35</v>
      </c>
      <c r="AX202" s="13" t="s">
        <v>75</v>
      </c>
      <c r="AY202" s="232" t="s">
        <v>119</v>
      </c>
    </row>
    <row r="203" s="2" customFormat="1" ht="24.15" customHeight="1">
      <c r="A203" s="37"/>
      <c r="B203" s="38"/>
      <c r="C203" s="203" t="s">
        <v>375</v>
      </c>
      <c r="D203" s="203" t="s">
        <v>121</v>
      </c>
      <c r="E203" s="204" t="s">
        <v>376</v>
      </c>
      <c r="F203" s="205" t="s">
        <v>377</v>
      </c>
      <c r="G203" s="206" t="s">
        <v>176</v>
      </c>
      <c r="H203" s="207">
        <v>84.180000000000007</v>
      </c>
      <c r="I203" s="208"/>
      <c r="J203" s="209">
        <f>ROUND(I203*H203,2)</f>
        <v>0</v>
      </c>
      <c r="K203" s="205" t="s">
        <v>125</v>
      </c>
      <c r="L203" s="43"/>
      <c r="M203" s="210" t="s">
        <v>19</v>
      </c>
      <c r="N203" s="211" t="s">
        <v>46</v>
      </c>
      <c r="O203" s="83"/>
      <c r="P203" s="212">
        <f>O203*H203</f>
        <v>0</v>
      </c>
      <c r="Q203" s="212">
        <v>0</v>
      </c>
      <c r="R203" s="212">
        <f>Q203*H203</f>
        <v>0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126</v>
      </c>
      <c r="AT203" s="214" t="s">
        <v>121</v>
      </c>
      <c r="AU203" s="214" t="s">
        <v>85</v>
      </c>
      <c r="AY203" s="16" t="s">
        <v>119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83</v>
      </c>
      <c r="BK203" s="215">
        <f>ROUND(I203*H203,2)</f>
        <v>0</v>
      </c>
      <c r="BL203" s="16" t="s">
        <v>126</v>
      </c>
      <c r="BM203" s="214" t="s">
        <v>378</v>
      </c>
    </row>
    <row r="204" s="2" customFormat="1">
      <c r="A204" s="37"/>
      <c r="B204" s="38"/>
      <c r="C204" s="39"/>
      <c r="D204" s="216" t="s">
        <v>128</v>
      </c>
      <c r="E204" s="39"/>
      <c r="F204" s="217" t="s">
        <v>379</v>
      </c>
      <c r="G204" s="39"/>
      <c r="H204" s="39"/>
      <c r="I204" s="218"/>
      <c r="J204" s="39"/>
      <c r="K204" s="39"/>
      <c r="L204" s="43"/>
      <c r="M204" s="219"/>
      <c r="N204" s="220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128</v>
      </c>
      <c r="AU204" s="16" t="s">
        <v>85</v>
      </c>
    </row>
    <row r="205" s="13" customFormat="1">
      <c r="A205" s="13"/>
      <c r="B205" s="221"/>
      <c r="C205" s="222"/>
      <c r="D205" s="223" t="s">
        <v>134</v>
      </c>
      <c r="E205" s="224" t="s">
        <v>19</v>
      </c>
      <c r="F205" s="225" t="s">
        <v>380</v>
      </c>
      <c r="G205" s="222"/>
      <c r="H205" s="226">
        <v>84.180000000000007</v>
      </c>
      <c r="I205" s="227"/>
      <c r="J205" s="222"/>
      <c r="K205" s="222"/>
      <c r="L205" s="228"/>
      <c r="M205" s="229"/>
      <c r="N205" s="230"/>
      <c r="O205" s="230"/>
      <c r="P205" s="230"/>
      <c r="Q205" s="230"/>
      <c r="R205" s="230"/>
      <c r="S205" s="230"/>
      <c r="T205" s="23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2" t="s">
        <v>134</v>
      </c>
      <c r="AU205" s="232" t="s">
        <v>85</v>
      </c>
      <c r="AV205" s="13" t="s">
        <v>85</v>
      </c>
      <c r="AW205" s="13" t="s">
        <v>35</v>
      </c>
      <c r="AX205" s="13" t="s">
        <v>75</v>
      </c>
      <c r="AY205" s="232" t="s">
        <v>119</v>
      </c>
    </row>
    <row r="206" s="12" customFormat="1" ht="22.8" customHeight="1">
      <c r="A206" s="12"/>
      <c r="B206" s="187"/>
      <c r="C206" s="188"/>
      <c r="D206" s="189" t="s">
        <v>74</v>
      </c>
      <c r="E206" s="201" t="s">
        <v>381</v>
      </c>
      <c r="F206" s="201" t="s">
        <v>382</v>
      </c>
      <c r="G206" s="188"/>
      <c r="H206" s="188"/>
      <c r="I206" s="191"/>
      <c r="J206" s="202">
        <f>BK206</f>
        <v>0</v>
      </c>
      <c r="K206" s="188"/>
      <c r="L206" s="193"/>
      <c r="M206" s="194"/>
      <c r="N206" s="195"/>
      <c r="O206" s="195"/>
      <c r="P206" s="196">
        <f>SUM(P207:P208)</f>
        <v>0</v>
      </c>
      <c r="Q206" s="195"/>
      <c r="R206" s="196">
        <f>SUM(R207:R208)</f>
        <v>0</v>
      </c>
      <c r="S206" s="195"/>
      <c r="T206" s="197">
        <f>SUM(T207:T208)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8" t="s">
        <v>83</v>
      </c>
      <c r="AT206" s="199" t="s">
        <v>74</v>
      </c>
      <c r="AU206" s="199" t="s">
        <v>83</v>
      </c>
      <c r="AY206" s="198" t="s">
        <v>119</v>
      </c>
      <c r="BK206" s="200">
        <f>SUM(BK207:BK208)</f>
        <v>0</v>
      </c>
    </row>
    <row r="207" s="2" customFormat="1" ht="24.15" customHeight="1">
      <c r="A207" s="37"/>
      <c r="B207" s="38"/>
      <c r="C207" s="203" t="s">
        <v>383</v>
      </c>
      <c r="D207" s="203" t="s">
        <v>121</v>
      </c>
      <c r="E207" s="204" t="s">
        <v>384</v>
      </c>
      <c r="F207" s="205" t="s">
        <v>385</v>
      </c>
      <c r="G207" s="206" t="s">
        <v>176</v>
      </c>
      <c r="H207" s="207">
        <v>60.944000000000003</v>
      </c>
      <c r="I207" s="208"/>
      <c r="J207" s="209">
        <f>ROUND(I207*H207,2)</f>
        <v>0</v>
      </c>
      <c r="K207" s="205" t="s">
        <v>125</v>
      </c>
      <c r="L207" s="43"/>
      <c r="M207" s="210" t="s">
        <v>19</v>
      </c>
      <c r="N207" s="211" t="s">
        <v>46</v>
      </c>
      <c r="O207" s="83"/>
      <c r="P207" s="212">
        <f>O207*H207</f>
        <v>0</v>
      </c>
      <c r="Q207" s="212">
        <v>0</v>
      </c>
      <c r="R207" s="212">
        <f>Q207*H207</f>
        <v>0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126</v>
      </c>
      <c r="AT207" s="214" t="s">
        <v>121</v>
      </c>
      <c r="AU207" s="214" t="s">
        <v>85</v>
      </c>
      <c r="AY207" s="16" t="s">
        <v>119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83</v>
      </c>
      <c r="BK207" s="215">
        <f>ROUND(I207*H207,2)</f>
        <v>0</v>
      </c>
      <c r="BL207" s="16" t="s">
        <v>126</v>
      </c>
      <c r="BM207" s="214" t="s">
        <v>386</v>
      </c>
    </row>
    <row r="208" s="2" customFormat="1">
      <c r="A208" s="37"/>
      <c r="B208" s="38"/>
      <c r="C208" s="39"/>
      <c r="D208" s="216" t="s">
        <v>128</v>
      </c>
      <c r="E208" s="39"/>
      <c r="F208" s="217" t="s">
        <v>387</v>
      </c>
      <c r="G208" s="39"/>
      <c r="H208" s="39"/>
      <c r="I208" s="218"/>
      <c r="J208" s="39"/>
      <c r="K208" s="39"/>
      <c r="L208" s="43"/>
      <c r="M208" s="219"/>
      <c r="N208" s="220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128</v>
      </c>
      <c r="AU208" s="16" t="s">
        <v>85</v>
      </c>
    </row>
    <row r="209" s="12" customFormat="1" ht="25.92" customHeight="1">
      <c r="A209" s="12"/>
      <c r="B209" s="187"/>
      <c r="C209" s="188"/>
      <c r="D209" s="189" t="s">
        <v>74</v>
      </c>
      <c r="E209" s="190" t="s">
        <v>173</v>
      </c>
      <c r="F209" s="190" t="s">
        <v>388</v>
      </c>
      <c r="G209" s="188"/>
      <c r="H209" s="188"/>
      <c r="I209" s="191"/>
      <c r="J209" s="192">
        <f>BK209</f>
        <v>0</v>
      </c>
      <c r="K209" s="188"/>
      <c r="L209" s="193"/>
      <c r="M209" s="194"/>
      <c r="N209" s="195"/>
      <c r="O209" s="195"/>
      <c r="P209" s="196">
        <f>P210</f>
        <v>0</v>
      </c>
      <c r="Q209" s="195"/>
      <c r="R209" s="196">
        <f>R210</f>
        <v>11.321669999999999</v>
      </c>
      <c r="S209" s="195"/>
      <c r="T209" s="197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98" t="s">
        <v>136</v>
      </c>
      <c r="AT209" s="199" t="s">
        <v>74</v>
      </c>
      <c r="AU209" s="199" t="s">
        <v>75</v>
      </c>
      <c r="AY209" s="198" t="s">
        <v>119</v>
      </c>
      <c r="BK209" s="200">
        <f>BK210</f>
        <v>0</v>
      </c>
    </row>
    <row r="210" s="12" customFormat="1" ht="22.8" customHeight="1">
      <c r="A210" s="12"/>
      <c r="B210" s="187"/>
      <c r="C210" s="188"/>
      <c r="D210" s="189" t="s">
        <v>74</v>
      </c>
      <c r="E210" s="201" t="s">
        <v>389</v>
      </c>
      <c r="F210" s="201" t="s">
        <v>390</v>
      </c>
      <c r="G210" s="188"/>
      <c r="H210" s="188"/>
      <c r="I210" s="191"/>
      <c r="J210" s="202">
        <f>BK210</f>
        <v>0</v>
      </c>
      <c r="K210" s="188"/>
      <c r="L210" s="193"/>
      <c r="M210" s="194"/>
      <c r="N210" s="195"/>
      <c r="O210" s="195"/>
      <c r="P210" s="196">
        <f>SUM(P211:P225)</f>
        <v>0</v>
      </c>
      <c r="Q210" s="195"/>
      <c r="R210" s="196">
        <f>SUM(R211:R225)</f>
        <v>11.321669999999999</v>
      </c>
      <c r="S210" s="195"/>
      <c r="T210" s="197">
        <f>SUM(T211:T225)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98" t="s">
        <v>136</v>
      </c>
      <c r="AT210" s="199" t="s">
        <v>74</v>
      </c>
      <c r="AU210" s="199" t="s">
        <v>83</v>
      </c>
      <c r="AY210" s="198" t="s">
        <v>119</v>
      </c>
      <c r="BK210" s="200">
        <f>SUM(BK211:BK225)</f>
        <v>0</v>
      </c>
    </row>
    <row r="211" s="2" customFormat="1" ht="37.8" customHeight="1">
      <c r="A211" s="37"/>
      <c r="B211" s="38"/>
      <c r="C211" s="203" t="s">
        <v>391</v>
      </c>
      <c r="D211" s="203" t="s">
        <v>121</v>
      </c>
      <c r="E211" s="204" t="s">
        <v>392</v>
      </c>
      <c r="F211" s="205" t="s">
        <v>393</v>
      </c>
      <c r="G211" s="206" t="s">
        <v>143</v>
      </c>
      <c r="H211" s="207">
        <v>50</v>
      </c>
      <c r="I211" s="208"/>
      <c r="J211" s="209">
        <f>ROUND(I211*H211,2)</f>
        <v>0</v>
      </c>
      <c r="K211" s="205" t="s">
        <v>125</v>
      </c>
      <c r="L211" s="43"/>
      <c r="M211" s="210" t="s">
        <v>19</v>
      </c>
      <c r="N211" s="211" t="s">
        <v>46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394</v>
      </c>
      <c r="AT211" s="214" t="s">
        <v>121</v>
      </c>
      <c r="AU211" s="214" t="s">
        <v>85</v>
      </c>
      <c r="AY211" s="16" t="s">
        <v>119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83</v>
      </c>
      <c r="BK211" s="215">
        <f>ROUND(I211*H211,2)</f>
        <v>0</v>
      </c>
      <c r="BL211" s="16" t="s">
        <v>394</v>
      </c>
      <c r="BM211" s="214" t="s">
        <v>395</v>
      </c>
    </row>
    <row r="212" s="2" customFormat="1">
      <c r="A212" s="37"/>
      <c r="B212" s="38"/>
      <c r="C212" s="39"/>
      <c r="D212" s="216" t="s">
        <v>128</v>
      </c>
      <c r="E212" s="39"/>
      <c r="F212" s="217" t="s">
        <v>396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128</v>
      </c>
      <c r="AU212" s="16" t="s">
        <v>85</v>
      </c>
    </row>
    <row r="213" s="2" customFormat="1" ht="24.15" customHeight="1">
      <c r="A213" s="37"/>
      <c r="B213" s="38"/>
      <c r="C213" s="203" t="s">
        <v>397</v>
      </c>
      <c r="D213" s="203" t="s">
        <v>121</v>
      </c>
      <c r="E213" s="204" t="s">
        <v>398</v>
      </c>
      <c r="F213" s="205" t="s">
        <v>399</v>
      </c>
      <c r="G213" s="206" t="s">
        <v>154</v>
      </c>
      <c r="H213" s="207">
        <v>7</v>
      </c>
      <c r="I213" s="208"/>
      <c r="J213" s="209">
        <f>ROUND(I213*H213,2)</f>
        <v>0</v>
      </c>
      <c r="K213" s="205" t="s">
        <v>125</v>
      </c>
      <c r="L213" s="43"/>
      <c r="M213" s="210" t="s">
        <v>19</v>
      </c>
      <c r="N213" s="211" t="s">
        <v>46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394</v>
      </c>
      <c r="AT213" s="214" t="s">
        <v>121</v>
      </c>
      <c r="AU213" s="214" t="s">
        <v>85</v>
      </c>
      <c r="AY213" s="16" t="s">
        <v>119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83</v>
      </c>
      <c r="BK213" s="215">
        <f>ROUND(I213*H213,2)</f>
        <v>0</v>
      </c>
      <c r="BL213" s="16" t="s">
        <v>394</v>
      </c>
      <c r="BM213" s="214" t="s">
        <v>400</v>
      </c>
    </row>
    <row r="214" s="2" customFormat="1">
      <c r="A214" s="37"/>
      <c r="B214" s="38"/>
      <c r="C214" s="39"/>
      <c r="D214" s="216" t="s">
        <v>128</v>
      </c>
      <c r="E214" s="39"/>
      <c r="F214" s="217" t="s">
        <v>401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128</v>
      </c>
      <c r="AU214" s="16" t="s">
        <v>85</v>
      </c>
    </row>
    <row r="215" s="13" customFormat="1">
      <c r="A215" s="13"/>
      <c r="B215" s="221"/>
      <c r="C215" s="222"/>
      <c r="D215" s="223" t="s">
        <v>134</v>
      </c>
      <c r="E215" s="224" t="s">
        <v>19</v>
      </c>
      <c r="F215" s="225" t="s">
        <v>402</v>
      </c>
      <c r="G215" s="222"/>
      <c r="H215" s="226">
        <v>7</v>
      </c>
      <c r="I215" s="227"/>
      <c r="J215" s="222"/>
      <c r="K215" s="222"/>
      <c r="L215" s="228"/>
      <c r="M215" s="229"/>
      <c r="N215" s="230"/>
      <c r="O215" s="230"/>
      <c r="P215" s="230"/>
      <c r="Q215" s="230"/>
      <c r="R215" s="230"/>
      <c r="S215" s="230"/>
      <c r="T215" s="23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2" t="s">
        <v>134</v>
      </c>
      <c r="AU215" s="232" t="s">
        <v>85</v>
      </c>
      <c r="AV215" s="13" t="s">
        <v>85</v>
      </c>
      <c r="AW215" s="13" t="s">
        <v>35</v>
      </c>
      <c r="AX215" s="13" t="s">
        <v>75</v>
      </c>
      <c r="AY215" s="232" t="s">
        <v>119</v>
      </c>
    </row>
    <row r="216" s="2" customFormat="1" ht="33" customHeight="1">
      <c r="A216" s="37"/>
      <c r="B216" s="38"/>
      <c r="C216" s="203" t="s">
        <v>403</v>
      </c>
      <c r="D216" s="203" t="s">
        <v>121</v>
      </c>
      <c r="E216" s="204" t="s">
        <v>404</v>
      </c>
      <c r="F216" s="205" t="s">
        <v>405</v>
      </c>
      <c r="G216" s="206" t="s">
        <v>154</v>
      </c>
      <c r="H216" s="207">
        <v>63</v>
      </c>
      <c r="I216" s="208"/>
      <c r="J216" s="209">
        <f>ROUND(I216*H216,2)</f>
        <v>0</v>
      </c>
      <c r="K216" s="205" t="s">
        <v>125</v>
      </c>
      <c r="L216" s="43"/>
      <c r="M216" s="210" t="s">
        <v>19</v>
      </c>
      <c r="N216" s="211" t="s">
        <v>46</v>
      </c>
      <c r="O216" s="83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394</v>
      </c>
      <c r="AT216" s="214" t="s">
        <v>121</v>
      </c>
      <c r="AU216" s="214" t="s">
        <v>85</v>
      </c>
      <c r="AY216" s="16" t="s">
        <v>119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83</v>
      </c>
      <c r="BK216" s="215">
        <f>ROUND(I216*H216,2)</f>
        <v>0</v>
      </c>
      <c r="BL216" s="16" t="s">
        <v>394</v>
      </c>
      <c r="BM216" s="214" t="s">
        <v>406</v>
      </c>
    </row>
    <row r="217" s="2" customFormat="1">
      <c r="A217" s="37"/>
      <c r="B217" s="38"/>
      <c r="C217" s="39"/>
      <c r="D217" s="216" t="s">
        <v>128</v>
      </c>
      <c r="E217" s="39"/>
      <c r="F217" s="217" t="s">
        <v>407</v>
      </c>
      <c r="G217" s="39"/>
      <c r="H217" s="39"/>
      <c r="I217" s="218"/>
      <c r="J217" s="39"/>
      <c r="K217" s="39"/>
      <c r="L217" s="43"/>
      <c r="M217" s="219"/>
      <c r="N217" s="22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128</v>
      </c>
      <c r="AU217" s="16" t="s">
        <v>85</v>
      </c>
    </row>
    <row r="218" s="13" customFormat="1">
      <c r="A218" s="13"/>
      <c r="B218" s="221"/>
      <c r="C218" s="222"/>
      <c r="D218" s="223" t="s">
        <v>134</v>
      </c>
      <c r="E218" s="222"/>
      <c r="F218" s="225" t="s">
        <v>408</v>
      </c>
      <c r="G218" s="222"/>
      <c r="H218" s="226">
        <v>63</v>
      </c>
      <c r="I218" s="227"/>
      <c r="J218" s="222"/>
      <c r="K218" s="222"/>
      <c r="L218" s="228"/>
      <c r="M218" s="229"/>
      <c r="N218" s="230"/>
      <c r="O218" s="230"/>
      <c r="P218" s="230"/>
      <c r="Q218" s="230"/>
      <c r="R218" s="230"/>
      <c r="S218" s="230"/>
      <c r="T218" s="23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2" t="s">
        <v>134</v>
      </c>
      <c r="AU218" s="232" t="s">
        <v>85</v>
      </c>
      <c r="AV218" s="13" t="s">
        <v>85</v>
      </c>
      <c r="AW218" s="13" t="s">
        <v>4</v>
      </c>
      <c r="AX218" s="13" t="s">
        <v>83</v>
      </c>
      <c r="AY218" s="232" t="s">
        <v>119</v>
      </c>
    </row>
    <row r="219" s="2" customFormat="1" ht="24.15" customHeight="1">
      <c r="A219" s="37"/>
      <c r="B219" s="38"/>
      <c r="C219" s="203" t="s">
        <v>409</v>
      </c>
      <c r="D219" s="203" t="s">
        <v>121</v>
      </c>
      <c r="E219" s="204" t="s">
        <v>410</v>
      </c>
      <c r="F219" s="205" t="s">
        <v>411</v>
      </c>
      <c r="G219" s="206" t="s">
        <v>176</v>
      </c>
      <c r="H219" s="207">
        <v>12.6</v>
      </c>
      <c r="I219" s="208"/>
      <c r="J219" s="209">
        <f>ROUND(I219*H219,2)</f>
        <v>0</v>
      </c>
      <c r="K219" s="205" t="s">
        <v>125</v>
      </c>
      <c r="L219" s="43"/>
      <c r="M219" s="210" t="s">
        <v>19</v>
      </c>
      <c r="N219" s="211" t="s">
        <v>46</v>
      </c>
      <c r="O219" s="83"/>
      <c r="P219" s="212">
        <f>O219*H219</f>
        <v>0</v>
      </c>
      <c r="Q219" s="212">
        <v>0</v>
      </c>
      <c r="R219" s="212">
        <f>Q219*H219</f>
        <v>0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394</v>
      </c>
      <c r="AT219" s="214" t="s">
        <v>121</v>
      </c>
      <c r="AU219" s="214" t="s">
        <v>85</v>
      </c>
      <c r="AY219" s="16" t="s">
        <v>119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83</v>
      </c>
      <c r="BK219" s="215">
        <f>ROUND(I219*H219,2)</f>
        <v>0</v>
      </c>
      <c r="BL219" s="16" t="s">
        <v>394</v>
      </c>
      <c r="BM219" s="214" t="s">
        <v>412</v>
      </c>
    </row>
    <row r="220" s="2" customFormat="1">
      <c r="A220" s="37"/>
      <c r="B220" s="38"/>
      <c r="C220" s="39"/>
      <c r="D220" s="216" t="s">
        <v>128</v>
      </c>
      <c r="E220" s="39"/>
      <c r="F220" s="217" t="s">
        <v>413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128</v>
      </c>
      <c r="AU220" s="16" t="s">
        <v>85</v>
      </c>
    </row>
    <row r="221" s="13" customFormat="1">
      <c r="A221" s="13"/>
      <c r="B221" s="221"/>
      <c r="C221" s="222"/>
      <c r="D221" s="223" t="s">
        <v>134</v>
      </c>
      <c r="E221" s="224" t="s">
        <v>19</v>
      </c>
      <c r="F221" s="225" t="s">
        <v>414</v>
      </c>
      <c r="G221" s="222"/>
      <c r="H221" s="226">
        <v>12.6</v>
      </c>
      <c r="I221" s="227"/>
      <c r="J221" s="222"/>
      <c r="K221" s="222"/>
      <c r="L221" s="228"/>
      <c r="M221" s="229"/>
      <c r="N221" s="230"/>
      <c r="O221" s="230"/>
      <c r="P221" s="230"/>
      <c r="Q221" s="230"/>
      <c r="R221" s="230"/>
      <c r="S221" s="230"/>
      <c r="T221" s="23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2" t="s">
        <v>134</v>
      </c>
      <c r="AU221" s="232" t="s">
        <v>85</v>
      </c>
      <c r="AV221" s="13" t="s">
        <v>85</v>
      </c>
      <c r="AW221" s="13" t="s">
        <v>35</v>
      </c>
      <c r="AX221" s="13" t="s">
        <v>75</v>
      </c>
      <c r="AY221" s="232" t="s">
        <v>119</v>
      </c>
    </row>
    <row r="222" s="2" customFormat="1" ht="24.15" customHeight="1">
      <c r="A222" s="37"/>
      <c r="B222" s="38"/>
      <c r="C222" s="203" t="s">
        <v>415</v>
      </c>
      <c r="D222" s="203" t="s">
        <v>121</v>
      </c>
      <c r="E222" s="204" t="s">
        <v>416</v>
      </c>
      <c r="F222" s="205" t="s">
        <v>417</v>
      </c>
      <c r="G222" s="206" t="s">
        <v>143</v>
      </c>
      <c r="H222" s="207">
        <v>50</v>
      </c>
      <c r="I222" s="208"/>
      <c r="J222" s="209">
        <f>ROUND(I222*H222,2)</f>
        <v>0</v>
      </c>
      <c r="K222" s="205" t="s">
        <v>125</v>
      </c>
      <c r="L222" s="43"/>
      <c r="M222" s="210" t="s">
        <v>19</v>
      </c>
      <c r="N222" s="211" t="s">
        <v>46</v>
      </c>
      <c r="O222" s="83"/>
      <c r="P222" s="212">
        <f>O222*H222</f>
        <v>0</v>
      </c>
      <c r="Q222" s="212">
        <v>0.22563</v>
      </c>
      <c r="R222" s="212">
        <f>Q222*H222</f>
        <v>11.281499999999999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394</v>
      </c>
      <c r="AT222" s="214" t="s">
        <v>121</v>
      </c>
      <c r="AU222" s="214" t="s">
        <v>85</v>
      </c>
      <c r="AY222" s="16" t="s">
        <v>119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83</v>
      </c>
      <c r="BK222" s="215">
        <f>ROUND(I222*H222,2)</f>
        <v>0</v>
      </c>
      <c r="BL222" s="16" t="s">
        <v>394</v>
      </c>
      <c r="BM222" s="214" t="s">
        <v>418</v>
      </c>
    </row>
    <row r="223" s="2" customFormat="1">
      <c r="A223" s="37"/>
      <c r="B223" s="38"/>
      <c r="C223" s="39"/>
      <c r="D223" s="216" t="s">
        <v>128</v>
      </c>
      <c r="E223" s="39"/>
      <c r="F223" s="217" t="s">
        <v>419</v>
      </c>
      <c r="G223" s="39"/>
      <c r="H223" s="39"/>
      <c r="I223" s="218"/>
      <c r="J223" s="39"/>
      <c r="K223" s="39"/>
      <c r="L223" s="43"/>
      <c r="M223" s="219"/>
      <c r="N223" s="220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128</v>
      </c>
      <c r="AU223" s="16" t="s">
        <v>85</v>
      </c>
    </row>
    <row r="224" s="2" customFormat="1" ht="16.5" customHeight="1">
      <c r="A224" s="37"/>
      <c r="B224" s="38"/>
      <c r="C224" s="233" t="s">
        <v>420</v>
      </c>
      <c r="D224" s="233" t="s">
        <v>173</v>
      </c>
      <c r="E224" s="234" t="s">
        <v>421</v>
      </c>
      <c r="F224" s="235" t="s">
        <v>422</v>
      </c>
      <c r="G224" s="236" t="s">
        <v>143</v>
      </c>
      <c r="H224" s="237">
        <v>51.5</v>
      </c>
      <c r="I224" s="238"/>
      <c r="J224" s="239">
        <f>ROUND(I224*H224,2)</f>
        <v>0</v>
      </c>
      <c r="K224" s="235" t="s">
        <v>125</v>
      </c>
      <c r="L224" s="240"/>
      <c r="M224" s="241" t="s">
        <v>19</v>
      </c>
      <c r="N224" s="242" t="s">
        <v>46</v>
      </c>
      <c r="O224" s="83"/>
      <c r="P224" s="212">
        <f>O224*H224</f>
        <v>0</v>
      </c>
      <c r="Q224" s="212">
        <v>0.00077999999999999999</v>
      </c>
      <c r="R224" s="212">
        <f>Q224*H224</f>
        <v>0.040169999999999997</v>
      </c>
      <c r="S224" s="212">
        <v>0</v>
      </c>
      <c r="T224" s="21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4" t="s">
        <v>423</v>
      </c>
      <c r="AT224" s="214" t="s">
        <v>173</v>
      </c>
      <c r="AU224" s="214" t="s">
        <v>85</v>
      </c>
      <c r="AY224" s="16" t="s">
        <v>119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6" t="s">
        <v>83</v>
      </c>
      <c r="BK224" s="215">
        <f>ROUND(I224*H224,2)</f>
        <v>0</v>
      </c>
      <c r="BL224" s="16" t="s">
        <v>423</v>
      </c>
      <c r="BM224" s="214" t="s">
        <v>424</v>
      </c>
    </row>
    <row r="225" s="13" customFormat="1">
      <c r="A225" s="13"/>
      <c r="B225" s="221"/>
      <c r="C225" s="222"/>
      <c r="D225" s="223" t="s">
        <v>134</v>
      </c>
      <c r="E225" s="222"/>
      <c r="F225" s="225" t="s">
        <v>425</v>
      </c>
      <c r="G225" s="222"/>
      <c r="H225" s="226">
        <v>51.5</v>
      </c>
      <c r="I225" s="227"/>
      <c r="J225" s="222"/>
      <c r="K225" s="222"/>
      <c r="L225" s="228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2" t="s">
        <v>134</v>
      </c>
      <c r="AU225" s="232" t="s">
        <v>85</v>
      </c>
      <c r="AV225" s="13" t="s">
        <v>85</v>
      </c>
      <c r="AW225" s="13" t="s">
        <v>4</v>
      </c>
      <c r="AX225" s="13" t="s">
        <v>83</v>
      </c>
      <c r="AY225" s="232" t="s">
        <v>119</v>
      </c>
    </row>
    <row r="226" s="2" customFormat="1" ht="6.96" customHeight="1">
      <c r="A226" s="37"/>
      <c r="B226" s="58"/>
      <c r="C226" s="59"/>
      <c r="D226" s="59"/>
      <c r="E226" s="59"/>
      <c r="F226" s="59"/>
      <c r="G226" s="59"/>
      <c r="H226" s="59"/>
      <c r="I226" s="59"/>
      <c r="J226" s="59"/>
      <c r="K226" s="59"/>
      <c r="L226" s="43"/>
      <c r="M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</sheetData>
  <sheetProtection sheet="1" autoFilter="0" formatColumns="0" formatRows="0" objects="1" scenarios="1" spinCount="100000" saltValue="jjx6MmBTAS9U381IBV4IEJJECSK6Cp0vvq7KRD0pDQHvc+luIWBMGlB44CSho/SYyRQIbIIalFIDEVxzZYPVNQ==" hashValue="cayBBjR/gsTdqFUGTMXPydhLVGFZSwksP2Wgif00K5DimW4/Lw5J37DQiytfRZzjq6zmIHk+JUYsv/WoTqe5eA==" algorithmName="SHA-512" password="CC35"/>
  <autoFilter ref="C86:K22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3_01/113106151"/>
    <hyperlink ref="F93" r:id="rId2" display="https://podminky.urs.cz/item/CS_URS_2023_01/113154114"/>
    <hyperlink ref="F96" r:id="rId3" display="https://podminky.urs.cz/item/CS_URS_2023_01/113154124"/>
    <hyperlink ref="F98" r:id="rId4" display="https://podminky.urs.cz/item/CS_URS_2023_01/113202111"/>
    <hyperlink ref="F100" r:id="rId5" display="https://podminky.urs.cz/item/CS_URS_2023_01/121151103"/>
    <hyperlink ref="F102" r:id="rId6" display="https://podminky.urs.cz/item/CS_URS_2023_01/122251101"/>
    <hyperlink ref="F106" r:id="rId7" display="https://podminky.urs.cz/item/CS_URS_2023_01/162251102"/>
    <hyperlink ref="F108" r:id="rId8" display="https://podminky.urs.cz/item/CS_URS_2023_01/162751117"/>
    <hyperlink ref="F115" r:id="rId9" display="https://podminky.urs.cz/item/CS_URS_2023_01/167111101"/>
    <hyperlink ref="F118" r:id="rId10" display="https://podminky.urs.cz/item/CS_URS_2023_01/171201231"/>
    <hyperlink ref="F121" r:id="rId11" display="https://podminky.urs.cz/item/CS_URS_2023_01/181311103"/>
    <hyperlink ref="F124" r:id="rId12" display="https://podminky.urs.cz/item/CS_URS_2023_01/181411141"/>
    <hyperlink ref="F128" r:id="rId13" display="https://podminky.urs.cz/item/CS_URS_2023_01/181911101"/>
    <hyperlink ref="F130" r:id="rId14" display="https://podminky.urs.cz/item/CS_URS_2023_01/181951112"/>
    <hyperlink ref="F134" r:id="rId15" display="https://podminky.urs.cz/item/CS_URS_2023_01/183403114"/>
    <hyperlink ref="F136" r:id="rId16" display="https://podminky.urs.cz/item/CS_URS_2023_01/183403161"/>
    <hyperlink ref="F139" r:id="rId17" display="https://podminky.urs.cz/item/CS_URS_2023_01/561121113"/>
    <hyperlink ref="F144" r:id="rId18" display="https://podminky.urs.cz/item/CS_URS_2023_01/564851011"/>
    <hyperlink ref="F147" r:id="rId19" display="https://podminky.urs.cz/item/CS_URS_2023_01/564821111"/>
    <hyperlink ref="F151" r:id="rId20" display="https://podminky.urs.cz/item/CS_URS_2023_01/573111112"/>
    <hyperlink ref="F154" r:id="rId21" display="https://podminky.urs.cz/item/CS_URS_2023_01/573211108"/>
    <hyperlink ref="F156" r:id="rId22" display="https://podminky.urs.cz/item/CS_URS_2023_01/577134211"/>
    <hyperlink ref="F159" r:id="rId23" display="https://podminky.urs.cz/item/CS_URS_2023_01/577134221"/>
    <hyperlink ref="F164" r:id="rId24" display="https://podminky.urs.cz/item/CS_URS_2023_01/596412210"/>
    <hyperlink ref="F169" r:id="rId25" display="https://podminky.urs.cz/item/CS_URS_2023_01/914111111"/>
    <hyperlink ref="F172" r:id="rId26" display="https://podminky.urs.cz/item/CS_URS_2023_01/914431112"/>
    <hyperlink ref="F175" r:id="rId27" display="https://podminky.urs.cz/item/CS_URS_2023_01/914511112"/>
    <hyperlink ref="F178" r:id="rId28" display="https://podminky.urs.cz/item/CS_URS_2023_01/916131213"/>
    <hyperlink ref="F183" r:id="rId29" display="https://podminky.urs.cz/item/CS_URS_2023_01/919112222"/>
    <hyperlink ref="F186" r:id="rId30" display="https://podminky.urs.cz/item/CS_URS_2023_01/919122121"/>
    <hyperlink ref="F189" r:id="rId31" display="https://podminky.urs.cz/item/CS_URS_2023_01/919726123"/>
    <hyperlink ref="F192" r:id="rId32" display="https://podminky.urs.cz/item/CS_URS_2023_01/919735112"/>
    <hyperlink ref="F195" r:id="rId33" display="https://podminky.urs.cz/item/CS_URS_2023_01/997221561"/>
    <hyperlink ref="F197" r:id="rId34" display="https://podminky.urs.cz/item/CS_URS_2023_01/997221569"/>
    <hyperlink ref="F201" r:id="rId35" display="https://podminky.urs.cz/item/CS_URS_2023_01/997221861"/>
    <hyperlink ref="F204" r:id="rId36" display="https://podminky.urs.cz/item/CS_URS_2023_01/997221875"/>
    <hyperlink ref="F208" r:id="rId37" display="https://podminky.urs.cz/item/CS_URS_2023_01/998225111"/>
    <hyperlink ref="F212" r:id="rId38" display="https://podminky.urs.cz/item/CS_URS_2023_01/460161132"/>
    <hyperlink ref="F214" r:id="rId39" display="https://podminky.urs.cz/item/CS_URS_2023_01/460341113"/>
    <hyperlink ref="F217" r:id="rId40" display="https://podminky.urs.cz/item/CS_URS_2023_01/460341121"/>
    <hyperlink ref="F220" r:id="rId41" display="https://podminky.urs.cz/item/CS_URS_2023_01/460361121"/>
    <hyperlink ref="F223" r:id="rId42" display="https://podminky.urs.cz/item/CS_URS_2023_01/46074213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Rekonstrukce dopravní plochy na p.č. 898/1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426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12. 4. 2023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33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37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38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ROUND(J82,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ROUND((SUM(BE82:BE100)),  2)</f>
        <v>0</v>
      </c>
      <c r="G33" s="37"/>
      <c r="H33" s="37"/>
      <c r="I33" s="147">
        <v>0.20999999999999999</v>
      </c>
      <c r="J33" s="146">
        <f>ROUND(((SUM(BE82:BE100))*I33),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ROUND((SUM(BF82:BF100)),  2)</f>
        <v>0</v>
      </c>
      <c r="G34" s="37"/>
      <c r="H34" s="37"/>
      <c r="I34" s="147">
        <v>0.14999999999999999</v>
      </c>
      <c r="J34" s="146">
        <f>ROUND(((SUM(BF82:BF100))*I34),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ROUND((SUM(BG82:BG100)),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ROUND((SUM(BH82:BH100)),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ROUND((SUM(BI82:BI100)),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Rekonstrukce dopravní plochy na p.č. 898/1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VON - Vedlejší a ostatní náklady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Račice</v>
      </c>
      <c r="G52" s="39"/>
      <c r="H52" s="39"/>
      <c r="I52" s="31" t="s">
        <v>23</v>
      </c>
      <c r="J52" s="71" t="str">
        <f>IF(J12="","",J12)</f>
        <v>12. 4. 2023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Obec Račice nad Trotinou</v>
      </c>
      <c r="G54" s="39"/>
      <c r="H54" s="39"/>
      <c r="I54" s="31" t="s">
        <v>32</v>
      </c>
      <c r="J54" s="35" t="str">
        <f>E21</f>
        <v>AllPlan Projekt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Václav Křišťál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J82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427</v>
      </c>
      <c r="E60" s="167"/>
      <c r="F60" s="167"/>
      <c r="G60" s="167"/>
      <c r="H60" s="167"/>
      <c r="I60" s="167"/>
      <c r="J60" s="168">
        <f>J83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428</v>
      </c>
      <c r="E61" s="173"/>
      <c r="F61" s="173"/>
      <c r="G61" s="173"/>
      <c r="H61" s="173"/>
      <c r="I61" s="173"/>
      <c r="J61" s="174">
        <f>J84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429</v>
      </c>
      <c r="E62" s="173"/>
      <c r="F62" s="173"/>
      <c r="G62" s="173"/>
      <c r="H62" s="173"/>
      <c r="I62" s="173"/>
      <c r="J62" s="174">
        <f>J94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="2" customFormat="1" ht="6.96" customHeight="1">
      <c r="A64" s="37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="2" customFormat="1" ht="6.96" customHeight="1">
      <c r="A68" s="37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24.96" customHeight="1">
      <c r="A69" s="37"/>
      <c r="B69" s="38"/>
      <c r="C69" s="22" t="s">
        <v>104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16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159" t="str">
        <f>E7</f>
        <v>Rekonstrukce dopravní plochy na p.č. 898/1</v>
      </c>
      <c r="F72" s="31"/>
      <c r="G72" s="31"/>
      <c r="H72" s="31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90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68" t="str">
        <f>E9</f>
        <v>VON - Vedlejší a ostatní náklady</v>
      </c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21</v>
      </c>
      <c r="D76" s="39"/>
      <c r="E76" s="39"/>
      <c r="F76" s="26" t="str">
        <f>F12</f>
        <v>Račice</v>
      </c>
      <c r="G76" s="39"/>
      <c r="H76" s="39"/>
      <c r="I76" s="31" t="s">
        <v>23</v>
      </c>
      <c r="J76" s="71" t="str">
        <f>IF(J12="","",J12)</f>
        <v>12. 4. 2023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25</v>
      </c>
      <c r="D78" s="39"/>
      <c r="E78" s="39"/>
      <c r="F78" s="26" t="str">
        <f>E15</f>
        <v>Obec Račice nad Trotinou</v>
      </c>
      <c r="G78" s="39"/>
      <c r="H78" s="39"/>
      <c r="I78" s="31" t="s">
        <v>32</v>
      </c>
      <c r="J78" s="35" t="str">
        <f>E21</f>
        <v>AllPlan Projekt s.r.o.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30</v>
      </c>
      <c r="D79" s="39"/>
      <c r="E79" s="39"/>
      <c r="F79" s="26" t="str">
        <f>IF(E18="","",E18)</f>
        <v>Vyplň údaj</v>
      </c>
      <c r="G79" s="39"/>
      <c r="H79" s="39"/>
      <c r="I79" s="31" t="s">
        <v>36</v>
      </c>
      <c r="J79" s="35" t="str">
        <f>E24</f>
        <v>Václav Křišťál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0.32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1" customFormat="1" ht="29.28" customHeight="1">
      <c r="A81" s="176"/>
      <c r="B81" s="177"/>
      <c r="C81" s="178" t="s">
        <v>105</v>
      </c>
      <c r="D81" s="179" t="s">
        <v>60</v>
      </c>
      <c r="E81" s="179" t="s">
        <v>56</v>
      </c>
      <c r="F81" s="179" t="s">
        <v>57</v>
      </c>
      <c r="G81" s="179" t="s">
        <v>106</v>
      </c>
      <c r="H81" s="179" t="s">
        <v>107</v>
      </c>
      <c r="I81" s="179" t="s">
        <v>108</v>
      </c>
      <c r="J81" s="179" t="s">
        <v>94</v>
      </c>
      <c r="K81" s="180" t="s">
        <v>109</v>
      </c>
      <c r="L81" s="181"/>
      <c r="M81" s="91" t="s">
        <v>19</v>
      </c>
      <c r="N81" s="92" t="s">
        <v>45</v>
      </c>
      <c r="O81" s="92" t="s">
        <v>110</v>
      </c>
      <c r="P81" s="92" t="s">
        <v>111</v>
      </c>
      <c r="Q81" s="92" t="s">
        <v>112</v>
      </c>
      <c r="R81" s="92" t="s">
        <v>113</v>
      </c>
      <c r="S81" s="92" t="s">
        <v>114</v>
      </c>
      <c r="T81" s="93" t="s">
        <v>115</v>
      </c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</row>
    <row r="82" s="2" customFormat="1" ht="22.8" customHeight="1">
      <c r="A82" s="37"/>
      <c r="B82" s="38"/>
      <c r="C82" s="98" t="s">
        <v>116</v>
      </c>
      <c r="D82" s="39"/>
      <c r="E82" s="39"/>
      <c r="F82" s="39"/>
      <c r="G82" s="39"/>
      <c r="H82" s="39"/>
      <c r="I82" s="39"/>
      <c r="J82" s="182">
        <f>BK82</f>
        <v>0</v>
      </c>
      <c r="K82" s="39"/>
      <c r="L82" s="43"/>
      <c r="M82" s="94"/>
      <c r="N82" s="183"/>
      <c r="O82" s="95"/>
      <c r="P82" s="184">
        <f>P83</f>
        <v>0</v>
      </c>
      <c r="Q82" s="95"/>
      <c r="R82" s="184">
        <f>R83</f>
        <v>0</v>
      </c>
      <c r="S82" s="95"/>
      <c r="T82" s="185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16" t="s">
        <v>74</v>
      </c>
      <c r="AU82" s="16" t="s">
        <v>95</v>
      </c>
      <c r="BK82" s="186">
        <f>BK83</f>
        <v>0</v>
      </c>
    </row>
    <row r="83" s="12" customFormat="1" ht="25.92" customHeight="1">
      <c r="A83" s="12"/>
      <c r="B83" s="187"/>
      <c r="C83" s="188"/>
      <c r="D83" s="189" t="s">
        <v>74</v>
      </c>
      <c r="E83" s="190" t="s">
        <v>430</v>
      </c>
      <c r="F83" s="190" t="s">
        <v>431</v>
      </c>
      <c r="G83" s="188"/>
      <c r="H83" s="188"/>
      <c r="I83" s="191"/>
      <c r="J83" s="192">
        <f>BK83</f>
        <v>0</v>
      </c>
      <c r="K83" s="188"/>
      <c r="L83" s="193"/>
      <c r="M83" s="194"/>
      <c r="N83" s="195"/>
      <c r="O83" s="195"/>
      <c r="P83" s="196">
        <f>P84+P94</f>
        <v>0</v>
      </c>
      <c r="Q83" s="195"/>
      <c r="R83" s="196">
        <f>R84+R94</f>
        <v>0</v>
      </c>
      <c r="S83" s="195"/>
      <c r="T83" s="197">
        <f>T84+T94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146</v>
      </c>
      <c r="AT83" s="199" t="s">
        <v>74</v>
      </c>
      <c r="AU83" s="199" t="s">
        <v>75</v>
      </c>
      <c r="AY83" s="198" t="s">
        <v>119</v>
      </c>
      <c r="BK83" s="200">
        <f>BK84+BK94</f>
        <v>0</v>
      </c>
    </row>
    <row r="84" s="12" customFormat="1" ht="22.8" customHeight="1">
      <c r="A84" s="12"/>
      <c r="B84" s="187"/>
      <c r="C84" s="188"/>
      <c r="D84" s="189" t="s">
        <v>74</v>
      </c>
      <c r="E84" s="201" t="s">
        <v>432</v>
      </c>
      <c r="F84" s="201" t="s">
        <v>433</v>
      </c>
      <c r="G84" s="188"/>
      <c r="H84" s="188"/>
      <c r="I84" s="191"/>
      <c r="J84" s="202">
        <f>BK84</f>
        <v>0</v>
      </c>
      <c r="K84" s="188"/>
      <c r="L84" s="193"/>
      <c r="M84" s="194"/>
      <c r="N84" s="195"/>
      <c r="O84" s="195"/>
      <c r="P84" s="196">
        <f>SUM(P85:P93)</f>
        <v>0</v>
      </c>
      <c r="Q84" s="195"/>
      <c r="R84" s="196">
        <f>SUM(R85:R93)</f>
        <v>0</v>
      </c>
      <c r="S84" s="195"/>
      <c r="T84" s="197">
        <f>SUM(T85:T93)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146</v>
      </c>
      <c r="AT84" s="199" t="s">
        <v>74</v>
      </c>
      <c r="AU84" s="199" t="s">
        <v>83</v>
      </c>
      <c r="AY84" s="198" t="s">
        <v>119</v>
      </c>
      <c r="BK84" s="200">
        <f>SUM(BK85:BK93)</f>
        <v>0</v>
      </c>
    </row>
    <row r="85" s="2" customFormat="1" ht="16.5" customHeight="1">
      <c r="A85" s="37"/>
      <c r="B85" s="38"/>
      <c r="C85" s="203" t="s">
        <v>83</v>
      </c>
      <c r="D85" s="203" t="s">
        <v>121</v>
      </c>
      <c r="E85" s="204" t="s">
        <v>434</v>
      </c>
      <c r="F85" s="205" t="s">
        <v>435</v>
      </c>
      <c r="G85" s="206" t="s">
        <v>298</v>
      </c>
      <c r="H85" s="207">
        <v>5</v>
      </c>
      <c r="I85" s="208"/>
      <c r="J85" s="209">
        <f>ROUND(I85*H85,2)</f>
        <v>0</v>
      </c>
      <c r="K85" s="205" t="s">
        <v>125</v>
      </c>
      <c r="L85" s="43"/>
      <c r="M85" s="210" t="s">
        <v>19</v>
      </c>
      <c r="N85" s="211" t="s">
        <v>46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436</v>
      </c>
      <c r="AT85" s="214" t="s">
        <v>121</v>
      </c>
      <c r="AU85" s="214" t="s">
        <v>85</v>
      </c>
      <c r="AY85" s="16" t="s">
        <v>119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83</v>
      </c>
      <c r="BK85" s="215">
        <f>ROUND(I85*H85,2)</f>
        <v>0</v>
      </c>
      <c r="BL85" s="16" t="s">
        <v>436</v>
      </c>
      <c r="BM85" s="214" t="s">
        <v>437</v>
      </c>
    </row>
    <row r="86" s="2" customFormat="1">
      <c r="A86" s="37"/>
      <c r="B86" s="38"/>
      <c r="C86" s="39"/>
      <c r="D86" s="216" t="s">
        <v>128</v>
      </c>
      <c r="E86" s="39"/>
      <c r="F86" s="217" t="s">
        <v>438</v>
      </c>
      <c r="G86" s="39"/>
      <c r="H86" s="39"/>
      <c r="I86" s="218"/>
      <c r="J86" s="39"/>
      <c r="K86" s="39"/>
      <c r="L86" s="43"/>
      <c r="M86" s="219"/>
      <c r="N86" s="220"/>
      <c r="O86" s="83"/>
      <c r="P86" s="83"/>
      <c r="Q86" s="83"/>
      <c r="R86" s="83"/>
      <c r="S86" s="83"/>
      <c r="T86" s="8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128</v>
      </c>
      <c r="AU86" s="16" t="s">
        <v>85</v>
      </c>
    </row>
    <row r="87" s="2" customFormat="1">
      <c r="A87" s="37"/>
      <c r="B87" s="38"/>
      <c r="C87" s="39"/>
      <c r="D87" s="223" t="s">
        <v>251</v>
      </c>
      <c r="E87" s="39"/>
      <c r="F87" s="243" t="s">
        <v>439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251</v>
      </c>
      <c r="AU87" s="16" t="s">
        <v>85</v>
      </c>
    </row>
    <row r="88" s="2" customFormat="1" ht="16.5" customHeight="1">
      <c r="A88" s="37"/>
      <c r="B88" s="38"/>
      <c r="C88" s="203" t="s">
        <v>85</v>
      </c>
      <c r="D88" s="203" t="s">
        <v>121</v>
      </c>
      <c r="E88" s="204" t="s">
        <v>440</v>
      </c>
      <c r="F88" s="205" t="s">
        <v>441</v>
      </c>
      <c r="G88" s="206" t="s">
        <v>442</v>
      </c>
      <c r="H88" s="207">
        <v>1</v>
      </c>
      <c r="I88" s="208"/>
      <c r="J88" s="209">
        <f>ROUND(I88*H88,2)</f>
        <v>0</v>
      </c>
      <c r="K88" s="205" t="s">
        <v>125</v>
      </c>
      <c r="L88" s="43"/>
      <c r="M88" s="210" t="s">
        <v>19</v>
      </c>
      <c r="N88" s="211" t="s">
        <v>46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436</v>
      </c>
      <c r="AT88" s="214" t="s">
        <v>121</v>
      </c>
      <c r="AU88" s="214" t="s">
        <v>85</v>
      </c>
      <c r="AY88" s="16" t="s">
        <v>119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83</v>
      </c>
      <c r="BK88" s="215">
        <f>ROUND(I88*H88,2)</f>
        <v>0</v>
      </c>
      <c r="BL88" s="16" t="s">
        <v>436</v>
      </c>
      <c r="BM88" s="214" t="s">
        <v>443</v>
      </c>
    </row>
    <row r="89" s="2" customFormat="1">
      <c r="A89" s="37"/>
      <c r="B89" s="38"/>
      <c r="C89" s="39"/>
      <c r="D89" s="216" t="s">
        <v>128</v>
      </c>
      <c r="E89" s="39"/>
      <c r="F89" s="217" t="s">
        <v>444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128</v>
      </c>
      <c r="AU89" s="16" t="s">
        <v>85</v>
      </c>
    </row>
    <row r="90" s="2" customFormat="1">
      <c r="A90" s="37"/>
      <c r="B90" s="38"/>
      <c r="C90" s="39"/>
      <c r="D90" s="223" t="s">
        <v>251</v>
      </c>
      <c r="E90" s="39"/>
      <c r="F90" s="243" t="s">
        <v>445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251</v>
      </c>
      <c r="AU90" s="16" t="s">
        <v>85</v>
      </c>
    </row>
    <row r="91" s="2" customFormat="1" ht="16.5" customHeight="1">
      <c r="A91" s="37"/>
      <c r="B91" s="38"/>
      <c r="C91" s="203" t="s">
        <v>136</v>
      </c>
      <c r="D91" s="203" t="s">
        <v>121</v>
      </c>
      <c r="E91" s="204" t="s">
        <v>446</v>
      </c>
      <c r="F91" s="205" t="s">
        <v>447</v>
      </c>
      <c r="G91" s="206" t="s">
        <v>442</v>
      </c>
      <c r="H91" s="207">
        <v>1</v>
      </c>
      <c r="I91" s="208"/>
      <c r="J91" s="209">
        <f>ROUND(I91*H91,2)</f>
        <v>0</v>
      </c>
      <c r="K91" s="205" t="s">
        <v>125</v>
      </c>
      <c r="L91" s="43"/>
      <c r="M91" s="210" t="s">
        <v>19</v>
      </c>
      <c r="N91" s="211" t="s">
        <v>46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436</v>
      </c>
      <c r="AT91" s="214" t="s">
        <v>121</v>
      </c>
      <c r="AU91" s="214" t="s">
        <v>85</v>
      </c>
      <c r="AY91" s="16" t="s">
        <v>119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83</v>
      </c>
      <c r="BK91" s="215">
        <f>ROUND(I91*H91,2)</f>
        <v>0</v>
      </c>
      <c r="BL91" s="16" t="s">
        <v>436</v>
      </c>
      <c r="BM91" s="214" t="s">
        <v>448</v>
      </c>
    </row>
    <row r="92" s="2" customFormat="1">
      <c r="A92" s="37"/>
      <c r="B92" s="38"/>
      <c r="C92" s="39"/>
      <c r="D92" s="216" t="s">
        <v>128</v>
      </c>
      <c r="E92" s="39"/>
      <c r="F92" s="217" t="s">
        <v>449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128</v>
      </c>
      <c r="AU92" s="16" t="s">
        <v>85</v>
      </c>
    </row>
    <row r="93" s="2" customFormat="1">
      <c r="A93" s="37"/>
      <c r="B93" s="38"/>
      <c r="C93" s="39"/>
      <c r="D93" s="223" t="s">
        <v>251</v>
      </c>
      <c r="E93" s="39"/>
      <c r="F93" s="243" t="s">
        <v>450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251</v>
      </c>
      <c r="AU93" s="16" t="s">
        <v>85</v>
      </c>
    </row>
    <row r="94" s="12" customFormat="1" ht="22.8" customHeight="1">
      <c r="A94" s="12"/>
      <c r="B94" s="187"/>
      <c r="C94" s="188"/>
      <c r="D94" s="189" t="s">
        <v>74</v>
      </c>
      <c r="E94" s="201" t="s">
        <v>451</v>
      </c>
      <c r="F94" s="201" t="s">
        <v>452</v>
      </c>
      <c r="G94" s="188"/>
      <c r="H94" s="188"/>
      <c r="I94" s="191"/>
      <c r="J94" s="202">
        <f>BK94</f>
        <v>0</v>
      </c>
      <c r="K94" s="188"/>
      <c r="L94" s="193"/>
      <c r="M94" s="194"/>
      <c r="N94" s="195"/>
      <c r="O94" s="195"/>
      <c r="P94" s="196">
        <f>SUM(P95:P100)</f>
        <v>0</v>
      </c>
      <c r="Q94" s="195"/>
      <c r="R94" s="196">
        <f>SUM(R95:R100)</f>
        <v>0</v>
      </c>
      <c r="S94" s="195"/>
      <c r="T94" s="197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8" t="s">
        <v>146</v>
      </c>
      <c r="AT94" s="199" t="s">
        <v>74</v>
      </c>
      <c r="AU94" s="199" t="s">
        <v>83</v>
      </c>
      <c r="AY94" s="198" t="s">
        <v>119</v>
      </c>
      <c r="BK94" s="200">
        <f>SUM(BK95:BK100)</f>
        <v>0</v>
      </c>
    </row>
    <row r="95" s="2" customFormat="1" ht="16.5" customHeight="1">
      <c r="A95" s="37"/>
      <c r="B95" s="38"/>
      <c r="C95" s="203" t="s">
        <v>126</v>
      </c>
      <c r="D95" s="203" t="s">
        <v>121</v>
      </c>
      <c r="E95" s="204" t="s">
        <v>453</v>
      </c>
      <c r="F95" s="205" t="s">
        <v>452</v>
      </c>
      <c r="G95" s="206" t="s">
        <v>442</v>
      </c>
      <c r="H95" s="207">
        <v>1</v>
      </c>
      <c r="I95" s="208"/>
      <c r="J95" s="209">
        <f>ROUND(I95*H95,2)</f>
        <v>0</v>
      </c>
      <c r="K95" s="205" t="s">
        <v>125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436</v>
      </c>
      <c r="AT95" s="214" t="s">
        <v>121</v>
      </c>
      <c r="AU95" s="214" t="s">
        <v>85</v>
      </c>
      <c r="AY95" s="16" t="s">
        <v>119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436</v>
      </c>
      <c r="BM95" s="214" t="s">
        <v>454</v>
      </c>
    </row>
    <row r="96" s="2" customFormat="1">
      <c r="A96" s="37"/>
      <c r="B96" s="38"/>
      <c r="C96" s="39"/>
      <c r="D96" s="216" t="s">
        <v>128</v>
      </c>
      <c r="E96" s="39"/>
      <c r="F96" s="217" t="s">
        <v>455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128</v>
      </c>
      <c r="AU96" s="16" t="s">
        <v>85</v>
      </c>
    </row>
    <row r="97" s="2" customFormat="1">
      <c r="A97" s="37"/>
      <c r="B97" s="38"/>
      <c r="C97" s="39"/>
      <c r="D97" s="223" t="s">
        <v>251</v>
      </c>
      <c r="E97" s="39"/>
      <c r="F97" s="243" t="s">
        <v>456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251</v>
      </c>
      <c r="AU97" s="16" t="s">
        <v>85</v>
      </c>
    </row>
    <row r="98" s="2" customFormat="1" ht="16.5" customHeight="1">
      <c r="A98" s="37"/>
      <c r="B98" s="38"/>
      <c r="C98" s="203" t="s">
        <v>146</v>
      </c>
      <c r="D98" s="203" t="s">
        <v>121</v>
      </c>
      <c r="E98" s="204" t="s">
        <v>457</v>
      </c>
      <c r="F98" s="205" t="s">
        <v>458</v>
      </c>
      <c r="G98" s="206" t="s">
        <v>442</v>
      </c>
      <c r="H98" s="207">
        <v>1</v>
      </c>
      <c r="I98" s="208"/>
      <c r="J98" s="209">
        <f>ROUND(I98*H98,2)</f>
        <v>0</v>
      </c>
      <c r="K98" s="205" t="s">
        <v>125</v>
      </c>
      <c r="L98" s="43"/>
      <c r="M98" s="210" t="s">
        <v>19</v>
      </c>
      <c r="N98" s="211" t="s">
        <v>46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436</v>
      </c>
      <c r="AT98" s="214" t="s">
        <v>121</v>
      </c>
      <c r="AU98" s="214" t="s">
        <v>85</v>
      </c>
      <c r="AY98" s="16" t="s">
        <v>119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83</v>
      </c>
      <c r="BK98" s="215">
        <f>ROUND(I98*H98,2)</f>
        <v>0</v>
      </c>
      <c r="BL98" s="16" t="s">
        <v>436</v>
      </c>
      <c r="BM98" s="214" t="s">
        <v>459</v>
      </c>
    </row>
    <row r="99" s="2" customFormat="1">
      <c r="A99" s="37"/>
      <c r="B99" s="38"/>
      <c r="C99" s="39"/>
      <c r="D99" s="216" t="s">
        <v>128</v>
      </c>
      <c r="E99" s="39"/>
      <c r="F99" s="217" t="s">
        <v>460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128</v>
      </c>
      <c r="AU99" s="16" t="s">
        <v>85</v>
      </c>
    </row>
    <row r="100" s="2" customFormat="1">
      <c r="A100" s="37"/>
      <c r="B100" s="38"/>
      <c r="C100" s="39"/>
      <c r="D100" s="223" t="s">
        <v>251</v>
      </c>
      <c r="E100" s="39"/>
      <c r="F100" s="243" t="s">
        <v>461</v>
      </c>
      <c r="G100" s="39"/>
      <c r="H100" s="39"/>
      <c r="I100" s="218"/>
      <c r="J100" s="39"/>
      <c r="K100" s="39"/>
      <c r="L100" s="43"/>
      <c r="M100" s="247"/>
      <c r="N100" s="248"/>
      <c r="O100" s="249"/>
      <c r="P100" s="249"/>
      <c r="Q100" s="249"/>
      <c r="R100" s="249"/>
      <c r="S100" s="249"/>
      <c r="T100" s="250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251</v>
      </c>
      <c r="AU100" s="16" t="s">
        <v>85</v>
      </c>
    </row>
    <row r="101" s="2" customFormat="1" ht="6.96" customHeight="1">
      <c r="A101" s="37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43"/>
      <c r="M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</sheetData>
  <sheetProtection sheet="1" autoFilter="0" formatColumns="0" formatRows="0" objects="1" scenarios="1" spinCount="100000" saltValue="TWgsVr/Zdd57E48ZHygIEoEMgO8pFLPAnstnepSSbz9sWAk7VxNnpuAD76ZC2c0YMhwuB7l+C0JwUUZwljaU2Q==" hashValue="eTsfygheJpT+5HCfTkRJMYBpCqQxekr5m0GEtcsSP24+j9t/VhcuM9cWke2sLvMnOZQ1aumsM62KqhWiJo/QiA==" algorithmName="SHA-512" password="CC35"/>
  <autoFilter ref="C81:K10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3_01/011002000"/>
    <hyperlink ref="F89" r:id="rId2" display="https://podminky.urs.cz/item/CS_URS_2023_01/012103000"/>
    <hyperlink ref="F92" r:id="rId3" display="https://podminky.urs.cz/item/CS_URS_2023_01/012303000"/>
    <hyperlink ref="F96" r:id="rId4" display="https://podminky.urs.cz/item/CS_URS_2023_01/030001000"/>
    <hyperlink ref="F99" r:id="rId5" display="https://podminky.urs.cz/item/CS_URS_2023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51" customWidth="1"/>
    <col min="2" max="2" width="1.667969" style="251" customWidth="1"/>
    <col min="3" max="4" width="5" style="251" customWidth="1"/>
    <col min="5" max="5" width="11.66016" style="251" customWidth="1"/>
    <col min="6" max="6" width="9.160156" style="251" customWidth="1"/>
    <col min="7" max="7" width="5" style="251" customWidth="1"/>
    <col min="8" max="8" width="77.83203" style="251" customWidth="1"/>
    <col min="9" max="10" width="20" style="251" customWidth="1"/>
    <col min="11" max="11" width="1.667969" style="251" customWidth="1"/>
  </cols>
  <sheetData>
    <row r="1" s="1" customFormat="1" ht="37.5" customHeight="1"/>
    <row r="2" s="1" customFormat="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="14" customFormat="1" ht="45" customHeight="1">
      <c r="B3" s="255"/>
      <c r="C3" s="256" t="s">
        <v>462</v>
      </c>
      <c r="D3" s="256"/>
      <c r="E3" s="256"/>
      <c r="F3" s="256"/>
      <c r="G3" s="256"/>
      <c r="H3" s="256"/>
      <c r="I3" s="256"/>
      <c r="J3" s="256"/>
      <c r="K3" s="257"/>
    </row>
    <row r="4" s="1" customFormat="1" ht="25.5" customHeight="1">
      <c r="B4" s="258"/>
      <c r="C4" s="259" t="s">
        <v>463</v>
      </c>
      <c r="D4" s="259"/>
      <c r="E4" s="259"/>
      <c r="F4" s="259"/>
      <c r="G4" s="259"/>
      <c r="H4" s="259"/>
      <c r="I4" s="259"/>
      <c r="J4" s="259"/>
      <c r="K4" s="260"/>
    </row>
    <row r="5" s="1" customFormat="1" ht="5.25" customHeight="1">
      <c r="B5" s="258"/>
      <c r="C5" s="261"/>
      <c r="D5" s="261"/>
      <c r="E5" s="261"/>
      <c r="F5" s="261"/>
      <c r="G5" s="261"/>
      <c r="H5" s="261"/>
      <c r="I5" s="261"/>
      <c r="J5" s="261"/>
      <c r="K5" s="260"/>
    </row>
    <row r="6" s="1" customFormat="1" ht="15" customHeight="1">
      <c r="B6" s="258"/>
      <c r="C6" s="262" t="s">
        <v>464</v>
      </c>
      <c r="D6" s="262"/>
      <c r="E6" s="262"/>
      <c r="F6" s="262"/>
      <c r="G6" s="262"/>
      <c r="H6" s="262"/>
      <c r="I6" s="262"/>
      <c r="J6" s="262"/>
      <c r="K6" s="260"/>
    </row>
    <row r="7" s="1" customFormat="1" ht="15" customHeight="1">
      <c r="B7" s="263"/>
      <c r="C7" s="262" t="s">
        <v>465</v>
      </c>
      <c r="D7" s="262"/>
      <c r="E7" s="262"/>
      <c r="F7" s="262"/>
      <c r="G7" s="262"/>
      <c r="H7" s="262"/>
      <c r="I7" s="262"/>
      <c r="J7" s="262"/>
      <c r="K7" s="260"/>
    </row>
    <row r="8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="1" customFormat="1" ht="15" customHeight="1">
      <c r="B9" s="263"/>
      <c r="C9" s="262" t="s">
        <v>466</v>
      </c>
      <c r="D9" s="262"/>
      <c r="E9" s="262"/>
      <c r="F9" s="262"/>
      <c r="G9" s="262"/>
      <c r="H9" s="262"/>
      <c r="I9" s="262"/>
      <c r="J9" s="262"/>
      <c r="K9" s="260"/>
    </row>
    <row r="10" s="1" customFormat="1" ht="15" customHeight="1">
      <c r="B10" s="263"/>
      <c r="C10" s="262"/>
      <c r="D10" s="262" t="s">
        <v>467</v>
      </c>
      <c r="E10" s="262"/>
      <c r="F10" s="262"/>
      <c r="G10" s="262"/>
      <c r="H10" s="262"/>
      <c r="I10" s="262"/>
      <c r="J10" s="262"/>
      <c r="K10" s="260"/>
    </row>
    <row r="11" s="1" customFormat="1" ht="15" customHeight="1">
      <c r="B11" s="263"/>
      <c r="C11" s="264"/>
      <c r="D11" s="262" t="s">
        <v>468</v>
      </c>
      <c r="E11" s="262"/>
      <c r="F11" s="262"/>
      <c r="G11" s="262"/>
      <c r="H11" s="262"/>
      <c r="I11" s="262"/>
      <c r="J11" s="262"/>
      <c r="K11" s="260"/>
    </row>
    <row r="12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="1" customFormat="1" ht="15" customHeight="1">
      <c r="B13" s="263"/>
      <c r="C13" s="264"/>
      <c r="D13" s="265" t="s">
        <v>469</v>
      </c>
      <c r="E13" s="262"/>
      <c r="F13" s="262"/>
      <c r="G13" s="262"/>
      <c r="H13" s="262"/>
      <c r="I13" s="262"/>
      <c r="J13" s="262"/>
      <c r="K13" s="260"/>
    </row>
    <row r="14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="1" customFormat="1" ht="15" customHeight="1">
      <c r="B15" s="263"/>
      <c r="C15" s="264"/>
      <c r="D15" s="262" t="s">
        <v>470</v>
      </c>
      <c r="E15" s="262"/>
      <c r="F15" s="262"/>
      <c r="G15" s="262"/>
      <c r="H15" s="262"/>
      <c r="I15" s="262"/>
      <c r="J15" s="262"/>
      <c r="K15" s="260"/>
    </row>
    <row r="16" s="1" customFormat="1" ht="15" customHeight="1">
      <c r="B16" s="263"/>
      <c r="C16" s="264"/>
      <c r="D16" s="262" t="s">
        <v>471</v>
      </c>
      <c r="E16" s="262"/>
      <c r="F16" s="262"/>
      <c r="G16" s="262"/>
      <c r="H16" s="262"/>
      <c r="I16" s="262"/>
      <c r="J16" s="262"/>
      <c r="K16" s="260"/>
    </row>
    <row r="17" s="1" customFormat="1" ht="15" customHeight="1">
      <c r="B17" s="263"/>
      <c r="C17" s="264"/>
      <c r="D17" s="262" t="s">
        <v>472</v>
      </c>
      <c r="E17" s="262"/>
      <c r="F17" s="262"/>
      <c r="G17" s="262"/>
      <c r="H17" s="262"/>
      <c r="I17" s="262"/>
      <c r="J17" s="262"/>
      <c r="K17" s="260"/>
    </row>
    <row r="18" s="1" customFormat="1" ht="15" customHeight="1">
      <c r="B18" s="263"/>
      <c r="C18" s="264"/>
      <c r="D18" s="264"/>
      <c r="E18" s="266" t="s">
        <v>82</v>
      </c>
      <c r="F18" s="262" t="s">
        <v>473</v>
      </c>
      <c r="G18" s="262"/>
      <c r="H18" s="262"/>
      <c r="I18" s="262"/>
      <c r="J18" s="262"/>
      <c r="K18" s="260"/>
    </row>
    <row r="19" s="1" customFormat="1" ht="15" customHeight="1">
      <c r="B19" s="263"/>
      <c r="C19" s="264"/>
      <c r="D19" s="264"/>
      <c r="E19" s="266" t="s">
        <v>474</v>
      </c>
      <c r="F19" s="262" t="s">
        <v>475</v>
      </c>
      <c r="G19" s="262"/>
      <c r="H19" s="262"/>
      <c r="I19" s="262"/>
      <c r="J19" s="262"/>
      <c r="K19" s="260"/>
    </row>
    <row r="20" s="1" customFormat="1" ht="15" customHeight="1">
      <c r="B20" s="263"/>
      <c r="C20" s="264"/>
      <c r="D20" s="264"/>
      <c r="E20" s="266" t="s">
        <v>476</v>
      </c>
      <c r="F20" s="262" t="s">
        <v>477</v>
      </c>
      <c r="G20" s="262"/>
      <c r="H20" s="262"/>
      <c r="I20" s="262"/>
      <c r="J20" s="262"/>
      <c r="K20" s="260"/>
    </row>
    <row r="21" s="1" customFormat="1" ht="15" customHeight="1">
      <c r="B21" s="263"/>
      <c r="C21" s="264"/>
      <c r="D21" s="264"/>
      <c r="E21" s="266" t="s">
        <v>86</v>
      </c>
      <c r="F21" s="262" t="s">
        <v>87</v>
      </c>
      <c r="G21" s="262"/>
      <c r="H21" s="262"/>
      <c r="I21" s="262"/>
      <c r="J21" s="262"/>
      <c r="K21" s="260"/>
    </row>
    <row r="22" s="1" customFormat="1" ht="15" customHeight="1">
      <c r="B22" s="263"/>
      <c r="C22" s="264"/>
      <c r="D22" s="264"/>
      <c r="E22" s="266" t="s">
        <v>478</v>
      </c>
      <c r="F22" s="262" t="s">
        <v>479</v>
      </c>
      <c r="G22" s="262"/>
      <c r="H22" s="262"/>
      <c r="I22" s="262"/>
      <c r="J22" s="262"/>
      <c r="K22" s="260"/>
    </row>
    <row r="23" s="1" customFormat="1" ht="15" customHeight="1">
      <c r="B23" s="263"/>
      <c r="C23" s="264"/>
      <c r="D23" s="264"/>
      <c r="E23" s="266" t="s">
        <v>480</v>
      </c>
      <c r="F23" s="262" t="s">
        <v>481</v>
      </c>
      <c r="G23" s="262"/>
      <c r="H23" s="262"/>
      <c r="I23" s="262"/>
      <c r="J23" s="262"/>
      <c r="K23" s="260"/>
    </row>
    <row r="24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="1" customFormat="1" ht="15" customHeight="1">
      <c r="B25" s="263"/>
      <c r="C25" s="262" t="s">
        <v>482</v>
      </c>
      <c r="D25" s="262"/>
      <c r="E25" s="262"/>
      <c r="F25" s="262"/>
      <c r="G25" s="262"/>
      <c r="H25" s="262"/>
      <c r="I25" s="262"/>
      <c r="J25" s="262"/>
      <c r="K25" s="260"/>
    </row>
    <row r="26" s="1" customFormat="1" ht="15" customHeight="1">
      <c r="B26" s="263"/>
      <c r="C26" s="262" t="s">
        <v>483</v>
      </c>
      <c r="D26" s="262"/>
      <c r="E26" s="262"/>
      <c r="F26" s="262"/>
      <c r="G26" s="262"/>
      <c r="H26" s="262"/>
      <c r="I26" s="262"/>
      <c r="J26" s="262"/>
      <c r="K26" s="260"/>
    </row>
    <row r="27" s="1" customFormat="1" ht="15" customHeight="1">
      <c r="B27" s="263"/>
      <c r="C27" s="262"/>
      <c r="D27" s="262" t="s">
        <v>484</v>
      </c>
      <c r="E27" s="262"/>
      <c r="F27" s="262"/>
      <c r="G27" s="262"/>
      <c r="H27" s="262"/>
      <c r="I27" s="262"/>
      <c r="J27" s="262"/>
      <c r="K27" s="260"/>
    </row>
    <row r="28" s="1" customFormat="1" ht="15" customHeight="1">
      <c r="B28" s="263"/>
      <c r="C28" s="264"/>
      <c r="D28" s="262" t="s">
        <v>485</v>
      </c>
      <c r="E28" s="262"/>
      <c r="F28" s="262"/>
      <c r="G28" s="262"/>
      <c r="H28" s="262"/>
      <c r="I28" s="262"/>
      <c r="J28" s="262"/>
      <c r="K28" s="260"/>
    </row>
    <row r="29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="1" customFormat="1" ht="15" customHeight="1">
      <c r="B30" s="263"/>
      <c r="C30" s="264"/>
      <c r="D30" s="262" t="s">
        <v>486</v>
      </c>
      <c r="E30" s="262"/>
      <c r="F30" s="262"/>
      <c r="G30" s="262"/>
      <c r="H30" s="262"/>
      <c r="I30" s="262"/>
      <c r="J30" s="262"/>
      <c r="K30" s="260"/>
    </row>
    <row r="31" s="1" customFormat="1" ht="15" customHeight="1">
      <c r="B31" s="263"/>
      <c r="C31" s="264"/>
      <c r="D31" s="262" t="s">
        <v>487</v>
      </c>
      <c r="E31" s="262"/>
      <c r="F31" s="262"/>
      <c r="G31" s="262"/>
      <c r="H31" s="262"/>
      <c r="I31" s="262"/>
      <c r="J31" s="262"/>
      <c r="K31" s="260"/>
    </row>
    <row r="32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="1" customFormat="1" ht="15" customHeight="1">
      <c r="B33" s="263"/>
      <c r="C33" s="264"/>
      <c r="D33" s="262" t="s">
        <v>488</v>
      </c>
      <c r="E33" s="262"/>
      <c r="F33" s="262"/>
      <c r="G33" s="262"/>
      <c r="H33" s="262"/>
      <c r="I33" s="262"/>
      <c r="J33" s="262"/>
      <c r="K33" s="260"/>
    </row>
    <row r="34" s="1" customFormat="1" ht="15" customHeight="1">
      <c r="B34" s="263"/>
      <c r="C34" s="264"/>
      <c r="D34" s="262" t="s">
        <v>489</v>
      </c>
      <c r="E34" s="262"/>
      <c r="F34" s="262"/>
      <c r="G34" s="262"/>
      <c r="H34" s="262"/>
      <c r="I34" s="262"/>
      <c r="J34" s="262"/>
      <c r="K34" s="260"/>
    </row>
    <row r="35" s="1" customFormat="1" ht="15" customHeight="1">
      <c r="B35" s="263"/>
      <c r="C35" s="264"/>
      <c r="D35" s="262" t="s">
        <v>490</v>
      </c>
      <c r="E35" s="262"/>
      <c r="F35" s="262"/>
      <c r="G35" s="262"/>
      <c r="H35" s="262"/>
      <c r="I35" s="262"/>
      <c r="J35" s="262"/>
      <c r="K35" s="260"/>
    </row>
    <row r="36" s="1" customFormat="1" ht="15" customHeight="1">
      <c r="B36" s="263"/>
      <c r="C36" s="264"/>
      <c r="D36" s="262"/>
      <c r="E36" s="265" t="s">
        <v>105</v>
      </c>
      <c r="F36" s="262"/>
      <c r="G36" s="262" t="s">
        <v>491</v>
      </c>
      <c r="H36" s="262"/>
      <c r="I36" s="262"/>
      <c r="J36" s="262"/>
      <c r="K36" s="260"/>
    </row>
    <row r="37" s="1" customFormat="1" ht="30.75" customHeight="1">
      <c r="B37" s="263"/>
      <c r="C37" s="264"/>
      <c r="D37" s="262"/>
      <c r="E37" s="265" t="s">
        <v>492</v>
      </c>
      <c r="F37" s="262"/>
      <c r="G37" s="262" t="s">
        <v>493</v>
      </c>
      <c r="H37" s="262"/>
      <c r="I37" s="262"/>
      <c r="J37" s="262"/>
      <c r="K37" s="260"/>
    </row>
    <row r="38" s="1" customFormat="1" ht="15" customHeight="1">
      <c r="B38" s="263"/>
      <c r="C38" s="264"/>
      <c r="D38" s="262"/>
      <c r="E38" s="265" t="s">
        <v>56</v>
      </c>
      <c r="F38" s="262"/>
      <c r="G38" s="262" t="s">
        <v>494</v>
      </c>
      <c r="H38" s="262"/>
      <c r="I38" s="262"/>
      <c r="J38" s="262"/>
      <c r="K38" s="260"/>
    </row>
    <row r="39" s="1" customFormat="1" ht="15" customHeight="1">
      <c r="B39" s="263"/>
      <c r="C39" s="264"/>
      <c r="D39" s="262"/>
      <c r="E39" s="265" t="s">
        <v>57</v>
      </c>
      <c r="F39" s="262"/>
      <c r="G39" s="262" t="s">
        <v>495</v>
      </c>
      <c r="H39" s="262"/>
      <c r="I39" s="262"/>
      <c r="J39" s="262"/>
      <c r="K39" s="260"/>
    </row>
    <row r="40" s="1" customFormat="1" ht="15" customHeight="1">
      <c r="B40" s="263"/>
      <c r="C40" s="264"/>
      <c r="D40" s="262"/>
      <c r="E40" s="265" t="s">
        <v>106</v>
      </c>
      <c r="F40" s="262"/>
      <c r="G40" s="262" t="s">
        <v>496</v>
      </c>
      <c r="H40" s="262"/>
      <c r="I40" s="262"/>
      <c r="J40" s="262"/>
      <c r="K40" s="260"/>
    </row>
    <row r="41" s="1" customFormat="1" ht="15" customHeight="1">
      <c r="B41" s="263"/>
      <c r="C41" s="264"/>
      <c r="D41" s="262"/>
      <c r="E41" s="265" t="s">
        <v>107</v>
      </c>
      <c r="F41" s="262"/>
      <c r="G41" s="262" t="s">
        <v>497</v>
      </c>
      <c r="H41" s="262"/>
      <c r="I41" s="262"/>
      <c r="J41" s="262"/>
      <c r="K41" s="260"/>
    </row>
    <row r="42" s="1" customFormat="1" ht="15" customHeight="1">
      <c r="B42" s="263"/>
      <c r="C42" s="264"/>
      <c r="D42" s="262"/>
      <c r="E42" s="265" t="s">
        <v>498</v>
      </c>
      <c r="F42" s="262"/>
      <c r="G42" s="262" t="s">
        <v>499</v>
      </c>
      <c r="H42" s="262"/>
      <c r="I42" s="262"/>
      <c r="J42" s="262"/>
      <c r="K42" s="260"/>
    </row>
    <row r="43" s="1" customFormat="1" ht="15" customHeight="1">
      <c r="B43" s="263"/>
      <c r="C43" s="264"/>
      <c r="D43" s="262"/>
      <c r="E43" s="265"/>
      <c r="F43" s="262"/>
      <c r="G43" s="262" t="s">
        <v>500</v>
      </c>
      <c r="H43" s="262"/>
      <c r="I43" s="262"/>
      <c r="J43" s="262"/>
      <c r="K43" s="260"/>
    </row>
    <row r="44" s="1" customFormat="1" ht="15" customHeight="1">
      <c r="B44" s="263"/>
      <c r="C44" s="264"/>
      <c r="D44" s="262"/>
      <c r="E44" s="265" t="s">
        <v>501</v>
      </c>
      <c r="F44" s="262"/>
      <c r="G44" s="262" t="s">
        <v>502</v>
      </c>
      <c r="H44" s="262"/>
      <c r="I44" s="262"/>
      <c r="J44" s="262"/>
      <c r="K44" s="260"/>
    </row>
    <row r="45" s="1" customFormat="1" ht="15" customHeight="1">
      <c r="B45" s="263"/>
      <c r="C45" s="264"/>
      <c r="D45" s="262"/>
      <c r="E45" s="265" t="s">
        <v>109</v>
      </c>
      <c r="F45" s="262"/>
      <c r="G45" s="262" t="s">
        <v>503</v>
      </c>
      <c r="H45" s="262"/>
      <c r="I45" s="262"/>
      <c r="J45" s="262"/>
      <c r="K45" s="260"/>
    </row>
    <row r="46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="1" customFormat="1" ht="15" customHeight="1">
      <c r="B47" s="263"/>
      <c r="C47" s="264"/>
      <c r="D47" s="262" t="s">
        <v>504</v>
      </c>
      <c r="E47" s="262"/>
      <c r="F47" s="262"/>
      <c r="G47" s="262"/>
      <c r="H47" s="262"/>
      <c r="I47" s="262"/>
      <c r="J47" s="262"/>
      <c r="K47" s="260"/>
    </row>
    <row r="48" s="1" customFormat="1" ht="15" customHeight="1">
      <c r="B48" s="263"/>
      <c r="C48" s="264"/>
      <c r="D48" s="264"/>
      <c r="E48" s="262" t="s">
        <v>505</v>
      </c>
      <c r="F48" s="262"/>
      <c r="G48" s="262"/>
      <c r="H48" s="262"/>
      <c r="I48" s="262"/>
      <c r="J48" s="262"/>
      <c r="K48" s="260"/>
    </row>
    <row r="49" s="1" customFormat="1" ht="15" customHeight="1">
      <c r="B49" s="263"/>
      <c r="C49" s="264"/>
      <c r="D49" s="264"/>
      <c r="E49" s="262" t="s">
        <v>506</v>
      </c>
      <c r="F49" s="262"/>
      <c r="G49" s="262"/>
      <c r="H49" s="262"/>
      <c r="I49" s="262"/>
      <c r="J49" s="262"/>
      <c r="K49" s="260"/>
    </row>
    <row r="50" s="1" customFormat="1" ht="15" customHeight="1">
      <c r="B50" s="263"/>
      <c r="C50" s="264"/>
      <c r="D50" s="264"/>
      <c r="E50" s="262" t="s">
        <v>507</v>
      </c>
      <c r="F50" s="262"/>
      <c r="G50" s="262"/>
      <c r="H50" s="262"/>
      <c r="I50" s="262"/>
      <c r="J50" s="262"/>
      <c r="K50" s="260"/>
    </row>
    <row r="51" s="1" customFormat="1" ht="15" customHeight="1">
      <c r="B51" s="263"/>
      <c r="C51" s="264"/>
      <c r="D51" s="262" t="s">
        <v>508</v>
      </c>
      <c r="E51" s="262"/>
      <c r="F51" s="262"/>
      <c r="G51" s="262"/>
      <c r="H51" s="262"/>
      <c r="I51" s="262"/>
      <c r="J51" s="262"/>
      <c r="K51" s="260"/>
    </row>
    <row r="52" s="1" customFormat="1" ht="25.5" customHeight="1">
      <c r="B52" s="258"/>
      <c r="C52" s="259" t="s">
        <v>509</v>
      </c>
      <c r="D52" s="259"/>
      <c r="E52" s="259"/>
      <c r="F52" s="259"/>
      <c r="G52" s="259"/>
      <c r="H52" s="259"/>
      <c r="I52" s="259"/>
      <c r="J52" s="259"/>
      <c r="K52" s="260"/>
    </row>
    <row r="53" s="1" customFormat="1" ht="5.25" customHeight="1">
      <c r="B53" s="258"/>
      <c r="C53" s="261"/>
      <c r="D53" s="261"/>
      <c r="E53" s="261"/>
      <c r="F53" s="261"/>
      <c r="G53" s="261"/>
      <c r="H53" s="261"/>
      <c r="I53" s="261"/>
      <c r="J53" s="261"/>
      <c r="K53" s="260"/>
    </row>
    <row r="54" s="1" customFormat="1" ht="15" customHeight="1">
      <c r="B54" s="258"/>
      <c r="C54" s="262" t="s">
        <v>510</v>
      </c>
      <c r="D54" s="262"/>
      <c r="E54" s="262"/>
      <c r="F54" s="262"/>
      <c r="G54" s="262"/>
      <c r="H54" s="262"/>
      <c r="I54" s="262"/>
      <c r="J54" s="262"/>
      <c r="K54" s="260"/>
    </row>
    <row r="55" s="1" customFormat="1" ht="15" customHeight="1">
      <c r="B55" s="258"/>
      <c r="C55" s="262" t="s">
        <v>511</v>
      </c>
      <c r="D55" s="262"/>
      <c r="E55" s="262"/>
      <c r="F55" s="262"/>
      <c r="G55" s="262"/>
      <c r="H55" s="262"/>
      <c r="I55" s="262"/>
      <c r="J55" s="262"/>
      <c r="K55" s="260"/>
    </row>
    <row r="56" s="1" customFormat="1" ht="12.75" customHeight="1">
      <c r="B56" s="258"/>
      <c r="C56" s="262"/>
      <c r="D56" s="262"/>
      <c r="E56" s="262"/>
      <c r="F56" s="262"/>
      <c r="G56" s="262"/>
      <c r="H56" s="262"/>
      <c r="I56" s="262"/>
      <c r="J56" s="262"/>
      <c r="K56" s="260"/>
    </row>
    <row r="57" s="1" customFormat="1" ht="15" customHeight="1">
      <c r="B57" s="258"/>
      <c r="C57" s="262" t="s">
        <v>512</v>
      </c>
      <c r="D57" s="262"/>
      <c r="E57" s="262"/>
      <c r="F57" s="262"/>
      <c r="G57" s="262"/>
      <c r="H57" s="262"/>
      <c r="I57" s="262"/>
      <c r="J57" s="262"/>
      <c r="K57" s="260"/>
    </row>
    <row r="58" s="1" customFormat="1" ht="15" customHeight="1">
      <c r="B58" s="258"/>
      <c r="C58" s="264"/>
      <c r="D58" s="262" t="s">
        <v>513</v>
      </c>
      <c r="E58" s="262"/>
      <c r="F58" s="262"/>
      <c r="G58" s="262"/>
      <c r="H58" s="262"/>
      <c r="I58" s="262"/>
      <c r="J58" s="262"/>
      <c r="K58" s="260"/>
    </row>
    <row r="59" s="1" customFormat="1" ht="15" customHeight="1">
      <c r="B59" s="258"/>
      <c r="C59" s="264"/>
      <c r="D59" s="262" t="s">
        <v>514</v>
      </c>
      <c r="E59" s="262"/>
      <c r="F59" s="262"/>
      <c r="G59" s="262"/>
      <c r="H59" s="262"/>
      <c r="I59" s="262"/>
      <c r="J59" s="262"/>
      <c r="K59" s="260"/>
    </row>
    <row r="60" s="1" customFormat="1" ht="15" customHeight="1">
      <c r="B60" s="258"/>
      <c r="C60" s="264"/>
      <c r="D60" s="262" t="s">
        <v>515</v>
      </c>
      <c r="E60" s="262"/>
      <c r="F60" s="262"/>
      <c r="G60" s="262"/>
      <c r="H60" s="262"/>
      <c r="I60" s="262"/>
      <c r="J60" s="262"/>
      <c r="K60" s="260"/>
    </row>
    <row r="61" s="1" customFormat="1" ht="15" customHeight="1">
      <c r="B61" s="258"/>
      <c r="C61" s="264"/>
      <c r="D61" s="262" t="s">
        <v>516</v>
      </c>
      <c r="E61" s="262"/>
      <c r="F61" s="262"/>
      <c r="G61" s="262"/>
      <c r="H61" s="262"/>
      <c r="I61" s="262"/>
      <c r="J61" s="262"/>
      <c r="K61" s="260"/>
    </row>
    <row r="62" s="1" customFormat="1" ht="15" customHeight="1">
      <c r="B62" s="258"/>
      <c r="C62" s="264"/>
      <c r="D62" s="267" t="s">
        <v>517</v>
      </c>
      <c r="E62" s="267"/>
      <c r="F62" s="267"/>
      <c r="G62" s="267"/>
      <c r="H62" s="267"/>
      <c r="I62" s="267"/>
      <c r="J62" s="267"/>
      <c r="K62" s="260"/>
    </row>
    <row r="63" s="1" customFormat="1" ht="15" customHeight="1">
      <c r="B63" s="258"/>
      <c r="C63" s="264"/>
      <c r="D63" s="262" t="s">
        <v>518</v>
      </c>
      <c r="E63" s="262"/>
      <c r="F63" s="262"/>
      <c r="G63" s="262"/>
      <c r="H63" s="262"/>
      <c r="I63" s="262"/>
      <c r="J63" s="262"/>
      <c r="K63" s="260"/>
    </row>
    <row r="64" s="1" customFormat="1" ht="12.75" customHeight="1">
      <c r="B64" s="258"/>
      <c r="C64" s="264"/>
      <c r="D64" s="264"/>
      <c r="E64" s="268"/>
      <c r="F64" s="264"/>
      <c r="G64" s="264"/>
      <c r="H64" s="264"/>
      <c r="I64" s="264"/>
      <c r="J64" s="264"/>
      <c r="K64" s="260"/>
    </row>
    <row r="65" s="1" customFormat="1" ht="15" customHeight="1">
      <c r="B65" s="258"/>
      <c r="C65" s="264"/>
      <c r="D65" s="262" t="s">
        <v>519</v>
      </c>
      <c r="E65" s="262"/>
      <c r="F65" s="262"/>
      <c r="G65" s="262"/>
      <c r="H65" s="262"/>
      <c r="I65" s="262"/>
      <c r="J65" s="262"/>
      <c r="K65" s="260"/>
    </row>
    <row r="66" s="1" customFormat="1" ht="15" customHeight="1">
      <c r="B66" s="258"/>
      <c r="C66" s="264"/>
      <c r="D66" s="267" t="s">
        <v>520</v>
      </c>
      <c r="E66" s="267"/>
      <c r="F66" s="267"/>
      <c r="G66" s="267"/>
      <c r="H66" s="267"/>
      <c r="I66" s="267"/>
      <c r="J66" s="267"/>
      <c r="K66" s="260"/>
    </row>
    <row r="67" s="1" customFormat="1" ht="15" customHeight="1">
      <c r="B67" s="258"/>
      <c r="C67" s="264"/>
      <c r="D67" s="262" t="s">
        <v>521</v>
      </c>
      <c r="E67" s="262"/>
      <c r="F67" s="262"/>
      <c r="G67" s="262"/>
      <c r="H67" s="262"/>
      <c r="I67" s="262"/>
      <c r="J67" s="262"/>
      <c r="K67" s="260"/>
    </row>
    <row r="68" s="1" customFormat="1" ht="15" customHeight="1">
      <c r="B68" s="258"/>
      <c r="C68" s="264"/>
      <c r="D68" s="262" t="s">
        <v>522</v>
      </c>
      <c r="E68" s="262"/>
      <c r="F68" s="262"/>
      <c r="G68" s="262"/>
      <c r="H68" s="262"/>
      <c r="I68" s="262"/>
      <c r="J68" s="262"/>
      <c r="K68" s="260"/>
    </row>
    <row r="69" s="1" customFormat="1" ht="15" customHeight="1">
      <c r="B69" s="258"/>
      <c r="C69" s="264"/>
      <c r="D69" s="262" t="s">
        <v>523</v>
      </c>
      <c r="E69" s="262"/>
      <c r="F69" s="262"/>
      <c r="G69" s="262"/>
      <c r="H69" s="262"/>
      <c r="I69" s="262"/>
      <c r="J69" s="262"/>
      <c r="K69" s="260"/>
    </row>
    <row r="70" s="1" customFormat="1" ht="15" customHeight="1">
      <c r="B70" s="258"/>
      <c r="C70" s="264"/>
      <c r="D70" s="262" t="s">
        <v>524</v>
      </c>
      <c r="E70" s="262"/>
      <c r="F70" s="262"/>
      <c r="G70" s="262"/>
      <c r="H70" s="262"/>
      <c r="I70" s="262"/>
      <c r="J70" s="262"/>
      <c r="K70" s="260"/>
    </row>
    <row r="7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="1" customFormat="1" ht="45" customHeight="1">
      <c r="B75" s="277"/>
      <c r="C75" s="278" t="s">
        <v>525</v>
      </c>
      <c r="D75" s="278"/>
      <c r="E75" s="278"/>
      <c r="F75" s="278"/>
      <c r="G75" s="278"/>
      <c r="H75" s="278"/>
      <c r="I75" s="278"/>
      <c r="J75" s="278"/>
      <c r="K75" s="279"/>
    </row>
    <row r="76" s="1" customFormat="1" ht="17.25" customHeight="1">
      <c r="B76" s="277"/>
      <c r="C76" s="280" t="s">
        <v>526</v>
      </c>
      <c r="D76" s="280"/>
      <c r="E76" s="280"/>
      <c r="F76" s="280" t="s">
        <v>527</v>
      </c>
      <c r="G76" s="281"/>
      <c r="H76" s="280" t="s">
        <v>57</v>
      </c>
      <c r="I76" s="280" t="s">
        <v>60</v>
      </c>
      <c r="J76" s="280" t="s">
        <v>528</v>
      </c>
      <c r="K76" s="279"/>
    </row>
    <row r="77" s="1" customFormat="1" ht="17.25" customHeight="1">
      <c r="B77" s="277"/>
      <c r="C77" s="282" t="s">
        <v>529</v>
      </c>
      <c r="D77" s="282"/>
      <c r="E77" s="282"/>
      <c r="F77" s="283" t="s">
        <v>530</v>
      </c>
      <c r="G77" s="284"/>
      <c r="H77" s="282"/>
      <c r="I77" s="282"/>
      <c r="J77" s="282" t="s">
        <v>531</v>
      </c>
      <c r="K77" s="279"/>
    </row>
    <row r="78" s="1" customFormat="1" ht="5.25" customHeight="1">
      <c r="B78" s="277"/>
      <c r="C78" s="285"/>
      <c r="D78" s="285"/>
      <c r="E78" s="285"/>
      <c r="F78" s="285"/>
      <c r="G78" s="286"/>
      <c r="H78" s="285"/>
      <c r="I78" s="285"/>
      <c r="J78" s="285"/>
      <c r="K78" s="279"/>
    </row>
    <row r="79" s="1" customFormat="1" ht="15" customHeight="1">
      <c r="B79" s="277"/>
      <c r="C79" s="265" t="s">
        <v>56</v>
      </c>
      <c r="D79" s="287"/>
      <c r="E79" s="287"/>
      <c r="F79" s="288" t="s">
        <v>532</v>
      </c>
      <c r="G79" s="289"/>
      <c r="H79" s="265" t="s">
        <v>533</v>
      </c>
      <c r="I79" s="265" t="s">
        <v>534</v>
      </c>
      <c r="J79" s="265">
        <v>20</v>
      </c>
      <c r="K79" s="279"/>
    </row>
    <row r="80" s="1" customFormat="1" ht="15" customHeight="1">
      <c r="B80" s="277"/>
      <c r="C80" s="265" t="s">
        <v>535</v>
      </c>
      <c r="D80" s="265"/>
      <c r="E80" s="265"/>
      <c r="F80" s="288" t="s">
        <v>532</v>
      </c>
      <c r="G80" s="289"/>
      <c r="H80" s="265" t="s">
        <v>536</v>
      </c>
      <c r="I80" s="265" t="s">
        <v>534</v>
      </c>
      <c r="J80" s="265">
        <v>120</v>
      </c>
      <c r="K80" s="279"/>
    </row>
    <row r="81" s="1" customFormat="1" ht="15" customHeight="1">
      <c r="B81" s="290"/>
      <c r="C81" s="265" t="s">
        <v>537</v>
      </c>
      <c r="D81" s="265"/>
      <c r="E81" s="265"/>
      <c r="F81" s="288" t="s">
        <v>538</v>
      </c>
      <c r="G81" s="289"/>
      <c r="H81" s="265" t="s">
        <v>539</v>
      </c>
      <c r="I81" s="265" t="s">
        <v>534</v>
      </c>
      <c r="J81" s="265">
        <v>50</v>
      </c>
      <c r="K81" s="279"/>
    </row>
    <row r="82" s="1" customFormat="1" ht="15" customHeight="1">
      <c r="B82" s="290"/>
      <c r="C82" s="265" t="s">
        <v>540</v>
      </c>
      <c r="D82" s="265"/>
      <c r="E82" s="265"/>
      <c r="F82" s="288" t="s">
        <v>532</v>
      </c>
      <c r="G82" s="289"/>
      <c r="H82" s="265" t="s">
        <v>541</v>
      </c>
      <c r="I82" s="265" t="s">
        <v>542</v>
      </c>
      <c r="J82" s="265"/>
      <c r="K82" s="279"/>
    </row>
    <row r="83" s="1" customFormat="1" ht="15" customHeight="1">
      <c r="B83" s="290"/>
      <c r="C83" s="291" t="s">
        <v>543</v>
      </c>
      <c r="D83" s="291"/>
      <c r="E83" s="291"/>
      <c r="F83" s="292" t="s">
        <v>538</v>
      </c>
      <c r="G83" s="291"/>
      <c r="H83" s="291" t="s">
        <v>544</v>
      </c>
      <c r="I83" s="291" t="s">
        <v>534</v>
      </c>
      <c r="J83" s="291">
        <v>15</v>
      </c>
      <c r="K83" s="279"/>
    </row>
    <row r="84" s="1" customFormat="1" ht="15" customHeight="1">
      <c r="B84" s="290"/>
      <c r="C84" s="291" t="s">
        <v>545</v>
      </c>
      <c r="D84" s="291"/>
      <c r="E84" s="291"/>
      <c r="F84" s="292" t="s">
        <v>538</v>
      </c>
      <c r="G84" s="291"/>
      <c r="H84" s="291" t="s">
        <v>546</v>
      </c>
      <c r="I84" s="291" t="s">
        <v>534</v>
      </c>
      <c r="J84" s="291">
        <v>15</v>
      </c>
      <c r="K84" s="279"/>
    </row>
    <row r="85" s="1" customFormat="1" ht="15" customHeight="1">
      <c r="B85" s="290"/>
      <c r="C85" s="291" t="s">
        <v>547</v>
      </c>
      <c r="D85" s="291"/>
      <c r="E85" s="291"/>
      <c r="F85" s="292" t="s">
        <v>538</v>
      </c>
      <c r="G85" s="291"/>
      <c r="H85" s="291" t="s">
        <v>548</v>
      </c>
      <c r="I85" s="291" t="s">
        <v>534</v>
      </c>
      <c r="J85" s="291">
        <v>20</v>
      </c>
      <c r="K85" s="279"/>
    </row>
    <row r="86" s="1" customFormat="1" ht="15" customHeight="1">
      <c r="B86" s="290"/>
      <c r="C86" s="291" t="s">
        <v>549</v>
      </c>
      <c r="D86" s="291"/>
      <c r="E86" s="291"/>
      <c r="F86" s="292" t="s">
        <v>538</v>
      </c>
      <c r="G86" s="291"/>
      <c r="H86" s="291" t="s">
        <v>550</v>
      </c>
      <c r="I86" s="291" t="s">
        <v>534</v>
      </c>
      <c r="J86" s="291">
        <v>20</v>
      </c>
      <c r="K86" s="279"/>
    </row>
    <row r="87" s="1" customFormat="1" ht="15" customHeight="1">
      <c r="B87" s="290"/>
      <c r="C87" s="265" t="s">
        <v>551</v>
      </c>
      <c r="D87" s="265"/>
      <c r="E87" s="265"/>
      <c r="F87" s="288" t="s">
        <v>538</v>
      </c>
      <c r="G87" s="289"/>
      <c r="H87" s="265" t="s">
        <v>552</v>
      </c>
      <c r="I87" s="265" t="s">
        <v>534</v>
      </c>
      <c r="J87" s="265">
        <v>50</v>
      </c>
      <c r="K87" s="279"/>
    </row>
    <row r="88" s="1" customFormat="1" ht="15" customHeight="1">
      <c r="B88" s="290"/>
      <c r="C88" s="265" t="s">
        <v>553</v>
      </c>
      <c r="D88" s="265"/>
      <c r="E88" s="265"/>
      <c r="F88" s="288" t="s">
        <v>538</v>
      </c>
      <c r="G88" s="289"/>
      <c r="H88" s="265" t="s">
        <v>554</v>
      </c>
      <c r="I88" s="265" t="s">
        <v>534</v>
      </c>
      <c r="J88" s="265">
        <v>20</v>
      </c>
      <c r="K88" s="279"/>
    </row>
    <row r="89" s="1" customFormat="1" ht="15" customHeight="1">
      <c r="B89" s="290"/>
      <c r="C89" s="265" t="s">
        <v>555</v>
      </c>
      <c r="D89" s="265"/>
      <c r="E89" s="265"/>
      <c r="F89" s="288" t="s">
        <v>538</v>
      </c>
      <c r="G89" s="289"/>
      <c r="H89" s="265" t="s">
        <v>556</v>
      </c>
      <c r="I89" s="265" t="s">
        <v>534</v>
      </c>
      <c r="J89" s="265">
        <v>20</v>
      </c>
      <c r="K89" s="279"/>
    </row>
    <row r="90" s="1" customFormat="1" ht="15" customHeight="1">
      <c r="B90" s="290"/>
      <c r="C90" s="265" t="s">
        <v>557</v>
      </c>
      <c r="D90" s="265"/>
      <c r="E90" s="265"/>
      <c r="F90" s="288" t="s">
        <v>538</v>
      </c>
      <c r="G90" s="289"/>
      <c r="H90" s="265" t="s">
        <v>558</v>
      </c>
      <c r="I90" s="265" t="s">
        <v>534</v>
      </c>
      <c r="J90" s="265">
        <v>50</v>
      </c>
      <c r="K90" s="279"/>
    </row>
    <row r="91" s="1" customFormat="1" ht="15" customHeight="1">
      <c r="B91" s="290"/>
      <c r="C91" s="265" t="s">
        <v>559</v>
      </c>
      <c r="D91" s="265"/>
      <c r="E91" s="265"/>
      <c r="F91" s="288" t="s">
        <v>538</v>
      </c>
      <c r="G91" s="289"/>
      <c r="H91" s="265" t="s">
        <v>559</v>
      </c>
      <c r="I91" s="265" t="s">
        <v>534</v>
      </c>
      <c r="J91" s="265">
        <v>50</v>
      </c>
      <c r="K91" s="279"/>
    </row>
    <row r="92" s="1" customFormat="1" ht="15" customHeight="1">
      <c r="B92" s="290"/>
      <c r="C92" s="265" t="s">
        <v>560</v>
      </c>
      <c r="D92" s="265"/>
      <c r="E92" s="265"/>
      <c r="F92" s="288" t="s">
        <v>538</v>
      </c>
      <c r="G92" s="289"/>
      <c r="H92" s="265" t="s">
        <v>561</v>
      </c>
      <c r="I92" s="265" t="s">
        <v>534</v>
      </c>
      <c r="J92" s="265">
        <v>255</v>
      </c>
      <c r="K92" s="279"/>
    </row>
    <row r="93" s="1" customFormat="1" ht="15" customHeight="1">
      <c r="B93" s="290"/>
      <c r="C93" s="265" t="s">
        <v>562</v>
      </c>
      <c r="D93" s="265"/>
      <c r="E93" s="265"/>
      <c r="F93" s="288" t="s">
        <v>532</v>
      </c>
      <c r="G93" s="289"/>
      <c r="H93" s="265" t="s">
        <v>563</v>
      </c>
      <c r="I93" s="265" t="s">
        <v>564</v>
      </c>
      <c r="J93" s="265"/>
      <c r="K93" s="279"/>
    </row>
    <row r="94" s="1" customFormat="1" ht="15" customHeight="1">
      <c r="B94" s="290"/>
      <c r="C94" s="265" t="s">
        <v>565</v>
      </c>
      <c r="D94" s="265"/>
      <c r="E94" s="265"/>
      <c r="F94" s="288" t="s">
        <v>532</v>
      </c>
      <c r="G94" s="289"/>
      <c r="H94" s="265" t="s">
        <v>566</v>
      </c>
      <c r="I94" s="265" t="s">
        <v>567</v>
      </c>
      <c r="J94" s="265"/>
      <c r="K94" s="279"/>
    </row>
    <row r="95" s="1" customFormat="1" ht="15" customHeight="1">
      <c r="B95" s="290"/>
      <c r="C95" s="265" t="s">
        <v>568</v>
      </c>
      <c r="D95" s="265"/>
      <c r="E95" s="265"/>
      <c r="F95" s="288" t="s">
        <v>532</v>
      </c>
      <c r="G95" s="289"/>
      <c r="H95" s="265" t="s">
        <v>568</v>
      </c>
      <c r="I95" s="265" t="s">
        <v>567</v>
      </c>
      <c r="J95" s="265"/>
      <c r="K95" s="279"/>
    </row>
    <row r="96" s="1" customFormat="1" ht="15" customHeight="1">
      <c r="B96" s="290"/>
      <c r="C96" s="265" t="s">
        <v>41</v>
      </c>
      <c r="D96" s="265"/>
      <c r="E96" s="265"/>
      <c r="F96" s="288" t="s">
        <v>532</v>
      </c>
      <c r="G96" s="289"/>
      <c r="H96" s="265" t="s">
        <v>569</v>
      </c>
      <c r="I96" s="265" t="s">
        <v>567</v>
      </c>
      <c r="J96" s="265"/>
      <c r="K96" s="279"/>
    </row>
    <row r="97" s="1" customFormat="1" ht="15" customHeight="1">
      <c r="B97" s="290"/>
      <c r="C97" s="265" t="s">
        <v>51</v>
      </c>
      <c r="D97" s="265"/>
      <c r="E97" s="265"/>
      <c r="F97" s="288" t="s">
        <v>532</v>
      </c>
      <c r="G97" s="289"/>
      <c r="H97" s="265" t="s">
        <v>570</v>
      </c>
      <c r="I97" s="265" t="s">
        <v>567</v>
      </c>
      <c r="J97" s="265"/>
      <c r="K97" s="279"/>
    </row>
    <row r="98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="1" customFormat="1" ht="45" customHeight="1">
      <c r="B102" s="277"/>
      <c r="C102" s="278" t="s">
        <v>571</v>
      </c>
      <c r="D102" s="278"/>
      <c r="E102" s="278"/>
      <c r="F102" s="278"/>
      <c r="G102" s="278"/>
      <c r="H102" s="278"/>
      <c r="I102" s="278"/>
      <c r="J102" s="278"/>
      <c r="K102" s="279"/>
    </row>
    <row r="103" s="1" customFormat="1" ht="17.25" customHeight="1">
      <c r="B103" s="277"/>
      <c r="C103" s="280" t="s">
        <v>526</v>
      </c>
      <c r="D103" s="280"/>
      <c r="E103" s="280"/>
      <c r="F103" s="280" t="s">
        <v>527</v>
      </c>
      <c r="G103" s="281"/>
      <c r="H103" s="280" t="s">
        <v>57</v>
      </c>
      <c r="I103" s="280" t="s">
        <v>60</v>
      </c>
      <c r="J103" s="280" t="s">
        <v>528</v>
      </c>
      <c r="K103" s="279"/>
    </row>
    <row r="104" s="1" customFormat="1" ht="17.25" customHeight="1">
      <c r="B104" s="277"/>
      <c r="C104" s="282" t="s">
        <v>529</v>
      </c>
      <c r="D104" s="282"/>
      <c r="E104" s="282"/>
      <c r="F104" s="283" t="s">
        <v>530</v>
      </c>
      <c r="G104" s="284"/>
      <c r="H104" s="282"/>
      <c r="I104" s="282"/>
      <c r="J104" s="282" t="s">
        <v>531</v>
      </c>
      <c r="K104" s="279"/>
    </row>
    <row r="105" s="1" customFormat="1" ht="5.25" customHeight="1">
      <c r="B105" s="277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="1" customFormat="1" ht="15" customHeight="1">
      <c r="B106" s="277"/>
      <c r="C106" s="265" t="s">
        <v>56</v>
      </c>
      <c r="D106" s="287"/>
      <c r="E106" s="287"/>
      <c r="F106" s="288" t="s">
        <v>532</v>
      </c>
      <c r="G106" s="265"/>
      <c r="H106" s="265" t="s">
        <v>572</v>
      </c>
      <c r="I106" s="265" t="s">
        <v>534</v>
      </c>
      <c r="J106" s="265">
        <v>20</v>
      </c>
      <c r="K106" s="279"/>
    </row>
    <row r="107" s="1" customFormat="1" ht="15" customHeight="1">
      <c r="B107" s="277"/>
      <c r="C107" s="265" t="s">
        <v>535</v>
      </c>
      <c r="D107" s="265"/>
      <c r="E107" s="265"/>
      <c r="F107" s="288" t="s">
        <v>532</v>
      </c>
      <c r="G107" s="265"/>
      <c r="H107" s="265" t="s">
        <v>572</v>
      </c>
      <c r="I107" s="265" t="s">
        <v>534</v>
      </c>
      <c r="J107" s="265">
        <v>120</v>
      </c>
      <c r="K107" s="279"/>
    </row>
    <row r="108" s="1" customFormat="1" ht="15" customHeight="1">
      <c r="B108" s="290"/>
      <c r="C108" s="265" t="s">
        <v>537</v>
      </c>
      <c r="D108" s="265"/>
      <c r="E108" s="265"/>
      <c r="F108" s="288" t="s">
        <v>538</v>
      </c>
      <c r="G108" s="265"/>
      <c r="H108" s="265" t="s">
        <v>572</v>
      </c>
      <c r="I108" s="265" t="s">
        <v>534</v>
      </c>
      <c r="J108" s="265">
        <v>50</v>
      </c>
      <c r="K108" s="279"/>
    </row>
    <row r="109" s="1" customFormat="1" ht="15" customHeight="1">
      <c r="B109" s="290"/>
      <c r="C109" s="265" t="s">
        <v>540</v>
      </c>
      <c r="D109" s="265"/>
      <c r="E109" s="265"/>
      <c r="F109" s="288" t="s">
        <v>532</v>
      </c>
      <c r="G109" s="265"/>
      <c r="H109" s="265" t="s">
        <v>572</v>
      </c>
      <c r="I109" s="265" t="s">
        <v>542</v>
      </c>
      <c r="J109" s="265"/>
      <c r="K109" s="279"/>
    </row>
    <row r="110" s="1" customFormat="1" ht="15" customHeight="1">
      <c r="B110" s="290"/>
      <c r="C110" s="265" t="s">
        <v>551</v>
      </c>
      <c r="D110" s="265"/>
      <c r="E110" s="265"/>
      <c r="F110" s="288" t="s">
        <v>538</v>
      </c>
      <c r="G110" s="265"/>
      <c r="H110" s="265" t="s">
        <v>572</v>
      </c>
      <c r="I110" s="265" t="s">
        <v>534</v>
      </c>
      <c r="J110" s="265">
        <v>50</v>
      </c>
      <c r="K110" s="279"/>
    </row>
    <row r="111" s="1" customFormat="1" ht="15" customHeight="1">
      <c r="B111" s="290"/>
      <c r="C111" s="265" t="s">
        <v>559</v>
      </c>
      <c r="D111" s="265"/>
      <c r="E111" s="265"/>
      <c r="F111" s="288" t="s">
        <v>538</v>
      </c>
      <c r="G111" s="265"/>
      <c r="H111" s="265" t="s">
        <v>572</v>
      </c>
      <c r="I111" s="265" t="s">
        <v>534</v>
      </c>
      <c r="J111" s="265">
        <v>50</v>
      </c>
      <c r="K111" s="279"/>
    </row>
    <row r="112" s="1" customFormat="1" ht="15" customHeight="1">
      <c r="B112" s="290"/>
      <c r="C112" s="265" t="s">
        <v>557</v>
      </c>
      <c r="D112" s="265"/>
      <c r="E112" s="265"/>
      <c r="F112" s="288" t="s">
        <v>538</v>
      </c>
      <c r="G112" s="265"/>
      <c r="H112" s="265" t="s">
        <v>572</v>
      </c>
      <c r="I112" s="265" t="s">
        <v>534</v>
      </c>
      <c r="J112" s="265">
        <v>50</v>
      </c>
      <c r="K112" s="279"/>
    </row>
    <row r="113" s="1" customFormat="1" ht="15" customHeight="1">
      <c r="B113" s="290"/>
      <c r="C113" s="265" t="s">
        <v>56</v>
      </c>
      <c r="D113" s="265"/>
      <c r="E113" s="265"/>
      <c r="F113" s="288" t="s">
        <v>532</v>
      </c>
      <c r="G113" s="265"/>
      <c r="H113" s="265" t="s">
        <v>573</v>
      </c>
      <c r="I113" s="265" t="s">
        <v>534</v>
      </c>
      <c r="J113" s="265">
        <v>20</v>
      </c>
      <c r="K113" s="279"/>
    </row>
    <row r="114" s="1" customFormat="1" ht="15" customHeight="1">
      <c r="B114" s="290"/>
      <c r="C114" s="265" t="s">
        <v>574</v>
      </c>
      <c r="D114" s="265"/>
      <c r="E114" s="265"/>
      <c r="F114" s="288" t="s">
        <v>532</v>
      </c>
      <c r="G114" s="265"/>
      <c r="H114" s="265" t="s">
        <v>575</v>
      </c>
      <c r="I114" s="265" t="s">
        <v>534</v>
      </c>
      <c r="J114" s="265">
        <v>120</v>
      </c>
      <c r="K114" s="279"/>
    </row>
    <row r="115" s="1" customFormat="1" ht="15" customHeight="1">
      <c r="B115" s="290"/>
      <c r="C115" s="265" t="s">
        <v>41</v>
      </c>
      <c r="D115" s="265"/>
      <c r="E115" s="265"/>
      <c r="F115" s="288" t="s">
        <v>532</v>
      </c>
      <c r="G115" s="265"/>
      <c r="H115" s="265" t="s">
        <v>576</v>
      </c>
      <c r="I115" s="265" t="s">
        <v>567</v>
      </c>
      <c r="J115" s="265"/>
      <c r="K115" s="279"/>
    </row>
    <row r="116" s="1" customFormat="1" ht="15" customHeight="1">
      <c r="B116" s="290"/>
      <c r="C116" s="265" t="s">
        <v>51</v>
      </c>
      <c r="D116" s="265"/>
      <c r="E116" s="265"/>
      <c r="F116" s="288" t="s">
        <v>532</v>
      </c>
      <c r="G116" s="265"/>
      <c r="H116" s="265" t="s">
        <v>577</v>
      </c>
      <c r="I116" s="265" t="s">
        <v>567</v>
      </c>
      <c r="J116" s="265"/>
      <c r="K116" s="279"/>
    </row>
    <row r="117" s="1" customFormat="1" ht="15" customHeight="1">
      <c r="B117" s="290"/>
      <c r="C117" s="265" t="s">
        <v>60</v>
      </c>
      <c r="D117" s="265"/>
      <c r="E117" s="265"/>
      <c r="F117" s="288" t="s">
        <v>532</v>
      </c>
      <c r="G117" s="265"/>
      <c r="H117" s="265" t="s">
        <v>578</v>
      </c>
      <c r="I117" s="265" t="s">
        <v>579</v>
      </c>
      <c r="J117" s="265"/>
      <c r="K117" s="279"/>
    </row>
    <row r="118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="1" customFormat="1" ht="45" customHeight="1">
      <c r="B122" s="306"/>
      <c r="C122" s="256" t="s">
        <v>580</v>
      </c>
      <c r="D122" s="256"/>
      <c r="E122" s="256"/>
      <c r="F122" s="256"/>
      <c r="G122" s="256"/>
      <c r="H122" s="256"/>
      <c r="I122" s="256"/>
      <c r="J122" s="256"/>
      <c r="K122" s="307"/>
    </row>
    <row r="123" s="1" customFormat="1" ht="17.25" customHeight="1">
      <c r="B123" s="308"/>
      <c r="C123" s="280" t="s">
        <v>526</v>
      </c>
      <c r="D123" s="280"/>
      <c r="E123" s="280"/>
      <c r="F123" s="280" t="s">
        <v>527</v>
      </c>
      <c r="G123" s="281"/>
      <c r="H123" s="280" t="s">
        <v>57</v>
      </c>
      <c r="I123" s="280" t="s">
        <v>60</v>
      </c>
      <c r="J123" s="280" t="s">
        <v>528</v>
      </c>
      <c r="K123" s="309"/>
    </row>
    <row r="124" s="1" customFormat="1" ht="17.25" customHeight="1">
      <c r="B124" s="308"/>
      <c r="C124" s="282" t="s">
        <v>529</v>
      </c>
      <c r="D124" s="282"/>
      <c r="E124" s="282"/>
      <c r="F124" s="283" t="s">
        <v>530</v>
      </c>
      <c r="G124" s="284"/>
      <c r="H124" s="282"/>
      <c r="I124" s="282"/>
      <c r="J124" s="282" t="s">
        <v>531</v>
      </c>
      <c r="K124" s="309"/>
    </row>
    <row r="125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="1" customFormat="1" ht="15" customHeight="1">
      <c r="B126" s="310"/>
      <c r="C126" s="265" t="s">
        <v>535</v>
      </c>
      <c r="D126" s="287"/>
      <c r="E126" s="287"/>
      <c r="F126" s="288" t="s">
        <v>532</v>
      </c>
      <c r="G126" s="265"/>
      <c r="H126" s="265" t="s">
        <v>572</v>
      </c>
      <c r="I126" s="265" t="s">
        <v>534</v>
      </c>
      <c r="J126" s="265">
        <v>120</v>
      </c>
      <c r="K126" s="313"/>
    </row>
    <row r="127" s="1" customFormat="1" ht="15" customHeight="1">
      <c r="B127" s="310"/>
      <c r="C127" s="265" t="s">
        <v>581</v>
      </c>
      <c r="D127" s="265"/>
      <c r="E127" s="265"/>
      <c r="F127" s="288" t="s">
        <v>532</v>
      </c>
      <c r="G127" s="265"/>
      <c r="H127" s="265" t="s">
        <v>582</v>
      </c>
      <c r="I127" s="265" t="s">
        <v>534</v>
      </c>
      <c r="J127" s="265" t="s">
        <v>583</v>
      </c>
      <c r="K127" s="313"/>
    </row>
    <row r="128" s="1" customFormat="1" ht="15" customHeight="1">
      <c r="B128" s="310"/>
      <c r="C128" s="265" t="s">
        <v>480</v>
      </c>
      <c r="D128" s="265"/>
      <c r="E128" s="265"/>
      <c r="F128" s="288" t="s">
        <v>532</v>
      </c>
      <c r="G128" s="265"/>
      <c r="H128" s="265" t="s">
        <v>584</v>
      </c>
      <c r="I128" s="265" t="s">
        <v>534</v>
      </c>
      <c r="J128" s="265" t="s">
        <v>583</v>
      </c>
      <c r="K128" s="313"/>
    </row>
    <row r="129" s="1" customFormat="1" ht="15" customHeight="1">
      <c r="B129" s="310"/>
      <c r="C129" s="265" t="s">
        <v>543</v>
      </c>
      <c r="D129" s="265"/>
      <c r="E129" s="265"/>
      <c r="F129" s="288" t="s">
        <v>538</v>
      </c>
      <c r="G129" s="265"/>
      <c r="H129" s="265" t="s">
        <v>544</v>
      </c>
      <c r="I129" s="265" t="s">
        <v>534</v>
      </c>
      <c r="J129" s="265">
        <v>15</v>
      </c>
      <c r="K129" s="313"/>
    </row>
    <row r="130" s="1" customFormat="1" ht="15" customHeight="1">
      <c r="B130" s="310"/>
      <c r="C130" s="291" t="s">
        <v>545</v>
      </c>
      <c r="D130" s="291"/>
      <c r="E130" s="291"/>
      <c r="F130" s="292" t="s">
        <v>538</v>
      </c>
      <c r="G130" s="291"/>
      <c r="H130" s="291" t="s">
        <v>546</v>
      </c>
      <c r="I130" s="291" t="s">
        <v>534</v>
      </c>
      <c r="J130" s="291">
        <v>15</v>
      </c>
      <c r="K130" s="313"/>
    </row>
    <row r="131" s="1" customFormat="1" ht="15" customHeight="1">
      <c r="B131" s="310"/>
      <c r="C131" s="291" t="s">
        <v>547</v>
      </c>
      <c r="D131" s="291"/>
      <c r="E131" s="291"/>
      <c r="F131" s="292" t="s">
        <v>538</v>
      </c>
      <c r="G131" s="291"/>
      <c r="H131" s="291" t="s">
        <v>548</v>
      </c>
      <c r="I131" s="291" t="s">
        <v>534</v>
      </c>
      <c r="J131" s="291">
        <v>20</v>
      </c>
      <c r="K131" s="313"/>
    </row>
    <row r="132" s="1" customFormat="1" ht="15" customHeight="1">
      <c r="B132" s="310"/>
      <c r="C132" s="291" t="s">
        <v>549</v>
      </c>
      <c r="D132" s="291"/>
      <c r="E132" s="291"/>
      <c r="F132" s="292" t="s">
        <v>538</v>
      </c>
      <c r="G132" s="291"/>
      <c r="H132" s="291" t="s">
        <v>550</v>
      </c>
      <c r="I132" s="291" t="s">
        <v>534</v>
      </c>
      <c r="J132" s="291">
        <v>20</v>
      </c>
      <c r="K132" s="313"/>
    </row>
    <row r="133" s="1" customFormat="1" ht="15" customHeight="1">
      <c r="B133" s="310"/>
      <c r="C133" s="265" t="s">
        <v>537</v>
      </c>
      <c r="D133" s="265"/>
      <c r="E133" s="265"/>
      <c r="F133" s="288" t="s">
        <v>538</v>
      </c>
      <c r="G133" s="265"/>
      <c r="H133" s="265" t="s">
        <v>572</v>
      </c>
      <c r="I133" s="265" t="s">
        <v>534</v>
      </c>
      <c r="J133" s="265">
        <v>50</v>
      </c>
      <c r="K133" s="313"/>
    </row>
    <row r="134" s="1" customFormat="1" ht="15" customHeight="1">
      <c r="B134" s="310"/>
      <c r="C134" s="265" t="s">
        <v>551</v>
      </c>
      <c r="D134" s="265"/>
      <c r="E134" s="265"/>
      <c r="F134" s="288" t="s">
        <v>538</v>
      </c>
      <c r="G134" s="265"/>
      <c r="H134" s="265" t="s">
        <v>572</v>
      </c>
      <c r="I134" s="265" t="s">
        <v>534</v>
      </c>
      <c r="J134" s="265">
        <v>50</v>
      </c>
      <c r="K134" s="313"/>
    </row>
    <row r="135" s="1" customFormat="1" ht="15" customHeight="1">
      <c r="B135" s="310"/>
      <c r="C135" s="265" t="s">
        <v>557</v>
      </c>
      <c r="D135" s="265"/>
      <c r="E135" s="265"/>
      <c r="F135" s="288" t="s">
        <v>538</v>
      </c>
      <c r="G135" s="265"/>
      <c r="H135" s="265" t="s">
        <v>572</v>
      </c>
      <c r="I135" s="265" t="s">
        <v>534</v>
      </c>
      <c r="J135" s="265">
        <v>50</v>
      </c>
      <c r="K135" s="313"/>
    </row>
    <row r="136" s="1" customFormat="1" ht="15" customHeight="1">
      <c r="B136" s="310"/>
      <c r="C136" s="265" t="s">
        <v>559</v>
      </c>
      <c r="D136" s="265"/>
      <c r="E136" s="265"/>
      <c r="F136" s="288" t="s">
        <v>538</v>
      </c>
      <c r="G136" s="265"/>
      <c r="H136" s="265" t="s">
        <v>572</v>
      </c>
      <c r="I136" s="265" t="s">
        <v>534</v>
      </c>
      <c r="J136" s="265">
        <v>50</v>
      </c>
      <c r="K136" s="313"/>
    </row>
    <row r="137" s="1" customFormat="1" ht="15" customHeight="1">
      <c r="B137" s="310"/>
      <c r="C137" s="265" t="s">
        <v>560</v>
      </c>
      <c r="D137" s="265"/>
      <c r="E137" s="265"/>
      <c r="F137" s="288" t="s">
        <v>538</v>
      </c>
      <c r="G137" s="265"/>
      <c r="H137" s="265" t="s">
        <v>585</v>
      </c>
      <c r="I137" s="265" t="s">
        <v>534</v>
      </c>
      <c r="J137" s="265">
        <v>255</v>
      </c>
      <c r="K137" s="313"/>
    </row>
    <row r="138" s="1" customFormat="1" ht="15" customHeight="1">
      <c r="B138" s="310"/>
      <c r="C138" s="265" t="s">
        <v>562</v>
      </c>
      <c r="D138" s="265"/>
      <c r="E138" s="265"/>
      <c r="F138" s="288" t="s">
        <v>532</v>
      </c>
      <c r="G138" s="265"/>
      <c r="H138" s="265" t="s">
        <v>586</v>
      </c>
      <c r="I138" s="265" t="s">
        <v>564</v>
      </c>
      <c r="J138" s="265"/>
      <c r="K138" s="313"/>
    </row>
    <row r="139" s="1" customFormat="1" ht="15" customHeight="1">
      <c r="B139" s="310"/>
      <c r="C139" s="265" t="s">
        <v>565</v>
      </c>
      <c r="D139" s="265"/>
      <c r="E139" s="265"/>
      <c r="F139" s="288" t="s">
        <v>532</v>
      </c>
      <c r="G139" s="265"/>
      <c r="H139" s="265" t="s">
        <v>587</v>
      </c>
      <c r="I139" s="265" t="s">
        <v>567</v>
      </c>
      <c r="J139" s="265"/>
      <c r="K139" s="313"/>
    </row>
    <row r="140" s="1" customFormat="1" ht="15" customHeight="1">
      <c r="B140" s="310"/>
      <c r="C140" s="265" t="s">
        <v>568</v>
      </c>
      <c r="D140" s="265"/>
      <c r="E140" s="265"/>
      <c r="F140" s="288" t="s">
        <v>532</v>
      </c>
      <c r="G140" s="265"/>
      <c r="H140" s="265" t="s">
        <v>568</v>
      </c>
      <c r="I140" s="265" t="s">
        <v>567</v>
      </c>
      <c r="J140" s="265"/>
      <c r="K140" s="313"/>
    </row>
    <row r="141" s="1" customFormat="1" ht="15" customHeight="1">
      <c r="B141" s="310"/>
      <c r="C141" s="265" t="s">
        <v>41</v>
      </c>
      <c r="D141" s="265"/>
      <c r="E141" s="265"/>
      <c r="F141" s="288" t="s">
        <v>532</v>
      </c>
      <c r="G141" s="265"/>
      <c r="H141" s="265" t="s">
        <v>588</v>
      </c>
      <c r="I141" s="265" t="s">
        <v>567</v>
      </c>
      <c r="J141" s="265"/>
      <c r="K141" s="313"/>
    </row>
    <row r="142" s="1" customFormat="1" ht="15" customHeight="1">
      <c r="B142" s="310"/>
      <c r="C142" s="265" t="s">
        <v>589</v>
      </c>
      <c r="D142" s="265"/>
      <c r="E142" s="265"/>
      <c r="F142" s="288" t="s">
        <v>532</v>
      </c>
      <c r="G142" s="265"/>
      <c r="H142" s="265" t="s">
        <v>590</v>
      </c>
      <c r="I142" s="265" t="s">
        <v>567</v>
      </c>
      <c r="J142" s="265"/>
      <c r="K142" s="313"/>
    </row>
    <row r="143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="1" customFormat="1" ht="45" customHeight="1">
      <c r="B147" s="277"/>
      <c r="C147" s="278" t="s">
        <v>591</v>
      </c>
      <c r="D147" s="278"/>
      <c r="E147" s="278"/>
      <c r="F147" s="278"/>
      <c r="G147" s="278"/>
      <c r="H147" s="278"/>
      <c r="I147" s="278"/>
      <c r="J147" s="278"/>
      <c r="K147" s="279"/>
    </row>
    <row r="148" s="1" customFormat="1" ht="17.25" customHeight="1">
      <c r="B148" s="277"/>
      <c r="C148" s="280" t="s">
        <v>526</v>
      </c>
      <c r="D148" s="280"/>
      <c r="E148" s="280"/>
      <c r="F148" s="280" t="s">
        <v>527</v>
      </c>
      <c r="G148" s="281"/>
      <c r="H148" s="280" t="s">
        <v>57</v>
      </c>
      <c r="I148" s="280" t="s">
        <v>60</v>
      </c>
      <c r="J148" s="280" t="s">
        <v>528</v>
      </c>
      <c r="K148" s="279"/>
    </row>
    <row r="149" s="1" customFormat="1" ht="17.25" customHeight="1">
      <c r="B149" s="277"/>
      <c r="C149" s="282" t="s">
        <v>529</v>
      </c>
      <c r="D149" s="282"/>
      <c r="E149" s="282"/>
      <c r="F149" s="283" t="s">
        <v>530</v>
      </c>
      <c r="G149" s="284"/>
      <c r="H149" s="282"/>
      <c r="I149" s="282"/>
      <c r="J149" s="282" t="s">
        <v>531</v>
      </c>
      <c r="K149" s="279"/>
    </row>
    <row r="150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="1" customFormat="1" ht="15" customHeight="1">
      <c r="B151" s="290"/>
      <c r="C151" s="317" t="s">
        <v>535</v>
      </c>
      <c r="D151" s="265"/>
      <c r="E151" s="265"/>
      <c r="F151" s="318" t="s">
        <v>532</v>
      </c>
      <c r="G151" s="265"/>
      <c r="H151" s="317" t="s">
        <v>572</v>
      </c>
      <c r="I151" s="317" t="s">
        <v>534</v>
      </c>
      <c r="J151" s="317">
        <v>120</v>
      </c>
      <c r="K151" s="313"/>
    </row>
    <row r="152" s="1" customFormat="1" ht="15" customHeight="1">
      <c r="B152" s="290"/>
      <c r="C152" s="317" t="s">
        <v>581</v>
      </c>
      <c r="D152" s="265"/>
      <c r="E152" s="265"/>
      <c r="F152" s="318" t="s">
        <v>532</v>
      </c>
      <c r="G152" s="265"/>
      <c r="H152" s="317" t="s">
        <v>592</v>
      </c>
      <c r="I152" s="317" t="s">
        <v>534</v>
      </c>
      <c r="J152" s="317" t="s">
        <v>583</v>
      </c>
      <c r="K152" s="313"/>
    </row>
    <row r="153" s="1" customFormat="1" ht="15" customHeight="1">
      <c r="B153" s="290"/>
      <c r="C153" s="317" t="s">
        <v>480</v>
      </c>
      <c r="D153" s="265"/>
      <c r="E153" s="265"/>
      <c r="F153" s="318" t="s">
        <v>532</v>
      </c>
      <c r="G153" s="265"/>
      <c r="H153" s="317" t="s">
        <v>593</v>
      </c>
      <c r="I153" s="317" t="s">
        <v>534</v>
      </c>
      <c r="J153" s="317" t="s">
        <v>583</v>
      </c>
      <c r="K153" s="313"/>
    </row>
    <row r="154" s="1" customFormat="1" ht="15" customHeight="1">
      <c r="B154" s="290"/>
      <c r="C154" s="317" t="s">
        <v>537</v>
      </c>
      <c r="D154" s="265"/>
      <c r="E154" s="265"/>
      <c r="F154" s="318" t="s">
        <v>538</v>
      </c>
      <c r="G154" s="265"/>
      <c r="H154" s="317" t="s">
        <v>572</v>
      </c>
      <c r="I154" s="317" t="s">
        <v>534</v>
      </c>
      <c r="J154" s="317">
        <v>50</v>
      </c>
      <c r="K154" s="313"/>
    </row>
    <row r="155" s="1" customFormat="1" ht="15" customHeight="1">
      <c r="B155" s="290"/>
      <c r="C155" s="317" t="s">
        <v>540</v>
      </c>
      <c r="D155" s="265"/>
      <c r="E155" s="265"/>
      <c r="F155" s="318" t="s">
        <v>532</v>
      </c>
      <c r="G155" s="265"/>
      <c r="H155" s="317" t="s">
        <v>572</v>
      </c>
      <c r="I155" s="317" t="s">
        <v>542</v>
      </c>
      <c r="J155" s="317"/>
      <c r="K155" s="313"/>
    </row>
    <row r="156" s="1" customFormat="1" ht="15" customHeight="1">
      <c r="B156" s="290"/>
      <c r="C156" s="317" t="s">
        <v>551</v>
      </c>
      <c r="D156" s="265"/>
      <c r="E156" s="265"/>
      <c r="F156" s="318" t="s">
        <v>538</v>
      </c>
      <c r="G156" s="265"/>
      <c r="H156" s="317" t="s">
        <v>572</v>
      </c>
      <c r="I156" s="317" t="s">
        <v>534</v>
      </c>
      <c r="J156" s="317">
        <v>50</v>
      </c>
      <c r="K156" s="313"/>
    </row>
    <row r="157" s="1" customFormat="1" ht="15" customHeight="1">
      <c r="B157" s="290"/>
      <c r="C157" s="317" t="s">
        <v>559</v>
      </c>
      <c r="D157" s="265"/>
      <c r="E157" s="265"/>
      <c r="F157" s="318" t="s">
        <v>538</v>
      </c>
      <c r="G157" s="265"/>
      <c r="H157" s="317" t="s">
        <v>572</v>
      </c>
      <c r="I157" s="317" t="s">
        <v>534</v>
      </c>
      <c r="J157" s="317">
        <v>50</v>
      </c>
      <c r="K157" s="313"/>
    </row>
    <row r="158" s="1" customFormat="1" ht="15" customHeight="1">
      <c r="B158" s="290"/>
      <c r="C158" s="317" t="s">
        <v>557</v>
      </c>
      <c r="D158" s="265"/>
      <c r="E158" s="265"/>
      <c r="F158" s="318" t="s">
        <v>538</v>
      </c>
      <c r="G158" s="265"/>
      <c r="H158" s="317" t="s">
        <v>572</v>
      </c>
      <c r="I158" s="317" t="s">
        <v>534</v>
      </c>
      <c r="J158" s="317">
        <v>50</v>
      </c>
      <c r="K158" s="313"/>
    </row>
    <row r="159" s="1" customFormat="1" ht="15" customHeight="1">
      <c r="B159" s="290"/>
      <c r="C159" s="317" t="s">
        <v>93</v>
      </c>
      <c r="D159" s="265"/>
      <c r="E159" s="265"/>
      <c r="F159" s="318" t="s">
        <v>532</v>
      </c>
      <c r="G159" s="265"/>
      <c r="H159" s="317" t="s">
        <v>594</v>
      </c>
      <c r="I159" s="317" t="s">
        <v>534</v>
      </c>
      <c r="J159" s="317" t="s">
        <v>595</v>
      </c>
      <c r="K159" s="313"/>
    </row>
    <row r="160" s="1" customFormat="1" ht="15" customHeight="1">
      <c r="B160" s="290"/>
      <c r="C160" s="317" t="s">
        <v>596</v>
      </c>
      <c r="D160" s="265"/>
      <c r="E160" s="265"/>
      <c r="F160" s="318" t="s">
        <v>532</v>
      </c>
      <c r="G160" s="265"/>
      <c r="H160" s="317" t="s">
        <v>597</v>
      </c>
      <c r="I160" s="317" t="s">
        <v>567</v>
      </c>
      <c r="J160" s="317"/>
      <c r="K160" s="313"/>
    </row>
    <row r="16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="1" customFormat="1" ht="7.5" customHeight="1">
      <c r="B164" s="252"/>
      <c r="C164" s="253"/>
      <c r="D164" s="253"/>
      <c r="E164" s="253"/>
      <c r="F164" s="253"/>
      <c r="G164" s="253"/>
      <c r="H164" s="253"/>
      <c r="I164" s="253"/>
      <c r="J164" s="253"/>
      <c r="K164" s="254"/>
    </row>
    <row r="165" s="1" customFormat="1" ht="45" customHeight="1">
      <c r="B165" s="255"/>
      <c r="C165" s="256" t="s">
        <v>598</v>
      </c>
      <c r="D165" s="256"/>
      <c r="E165" s="256"/>
      <c r="F165" s="256"/>
      <c r="G165" s="256"/>
      <c r="H165" s="256"/>
      <c r="I165" s="256"/>
      <c r="J165" s="256"/>
      <c r="K165" s="257"/>
    </row>
    <row r="166" s="1" customFormat="1" ht="17.25" customHeight="1">
      <c r="B166" s="255"/>
      <c r="C166" s="280" t="s">
        <v>526</v>
      </c>
      <c r="D166" s="280"/>
      <c r="E166" s="280"/>
      <c r="F166" s="280" t="s">
        <v>527</v>
      </c>
      <c r="G166" s="322"/>
      <c r="H166" s="323" t="s">
        <v>57</v>
      </c>
      <c r="I166" s="323" t="s">
        <v>60</v>
      </c>
      <c r="J166" s="280" t="s">
        <v>528</v>
      </c>
      <c r="K166" s="257"/>
    </row>
    <row r="167" s="1" customFormat="1" ht="17.25" customHeight="1">
      <c r="B167" s="258"/>
      <c r="C167" s="282" t="s">
        <v>529</v>
      </c>
      <c r="D167" s="282"/>
      <c r="E167" s="282"/>
      <c r="F167" s="283" t="s">
        <v>530</v>
      </c>
      <c r="G167" s="324"/>
      <c r="H167" s="325"/>
      <c r="I167" s="325"/>
      <c r="J167" s="282" t="s">
        <v>531</v>
      </c>
      <c r="K167" s="260"/>
    </row>
    <row r="168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="1" customFormat="1" ht="15" customHeight="1">
      <c r="B169" s="290"/>
      <c r="C169" s="265" t="s">
        <v>535</v>
      </c>
      <c r="D169" s="265"/>
      <c r="E169" s="265"/>
      <c r="F169" s="288" t="s">
        <v>532</v>
      </c>
      <c r="G169" s="265"/>
      <c r="H169" s="265" t="s">
        <v>572</v>
      </c>
      <c r="I169" s="265" t="s">
        <v>534</v>
      </c>
      <c r="J169" s="265">
        <v>120</v>
      </c>
      <c r="K169" s="313"/>
    </row>
    <row r="170" s="1" customFormat="1" ht="15" customHeight="1">
      <c r="B170" s="290"/>
      <c r="C170" s="265" t="s">
        <v>581</v>
      </c>
      <c r="D170" s="265"/>
      <c r="E170" s="265"/>
      <c r="F170" s="288" t="s">
        <v>532</v>
      </c>
      <c r="G170" s="265"/>
      <c r="H170" s="265" t="s">
        <v>582</v>
      </c>
      <c r="I170" s="265" t="s">
        <v>534</v>
      </c>
      <c r="J170" s="265" t="s">
        <v>583</v>
      </c>
      <c r="K170" s="313"/>
    </row>
    <row r="171" s="1" customFormat="1" ht="15" customHeight="1">
      <c r="B171" s="290"/>
      <c r="C171" s="265" t="s">
        <v>480</v>
      </c>
      <c r="D171" s="265"/>
      <c r="E171" s="265"/>
      <c r="F171" s="288" t="s">
        <v>532</v>
      </c>
      <c r="G171" s="265"/>
      <c r="H171" s="265" t="s">
        <v>599</v>
      </c>
      <c r="I171" s="265" t="s">
        <v>534</v>
      </c>
      <c r="J171" s="265" t="s">
        <v>583</v>
      </c>
      <c r="K171" s="313"/>
    </row>
    <row r="172" s="1" customFormat="1" ht="15" customHeight="1">
      <c r="B172" s="290"/>
      <c r="C172" s="265" t="s">
        <v>537</v>
      </c>
      <c r="D172" s="265"/>
      <c r="E172" s="265"/>
      <c r="F172" s="288" t="s">
        <v>538</v>
      </c>
      <c r="G172" s="265"/>
      <c r="H172" s="265" t="s">
        <v>599</v>
      </c>
      <c r="I172" s="265" t="s">
        <v>534</v>
      </c>
      <c r="J172" s="265">
        <v>50</v>
      </c>
      <c r="K172" s="313"/>
    </row>
    <row r="173" s="1" customFormat="1" ht="15" customHeight="1">
      <c r="B173" s="290"/>
      <c r="C173" s="265" t="s">
        <v>540</v>
      </c>
      <c r="D173" s="265"/>
      <c r="E173" s="265"/>
      <c r="F173" s="288" t="s">
        <v>532</v>
      </c>
      <c r="G173" s="265"/>
      <c r="H173" s="265" t="s">
        <v>599</v>
      </c>
      <c r="I173" s="265" t="s">
        <v>542</v>
      </c>
      <c r="J173" s="265"/>
      <c r="K173" s="313"/>
    </row>
    <row r="174" s="1" customFormat="1" ht="15" customHeight="1">
      <c r="B174" s="290"/>
      <c r="C174" s="265" t="s">
        <v>551</v>
      </c>
      <c r="D174" s="265"/>
      <c r="E174" s="265"/>
      <c r="F174" s="288" t="s">
        <v>538</v>
      </c>
      <c r="G174" s="265"/>
      <c r="H174" s="265" t="s">
        <v>599</v>
      </c>
      <c r="I174" s="265" t="s">
        <v>534</v>
      </c>
      <c r="J174" s="265">
        <v>50</v>
      </c>
      <c r="K174" s="313"/>
    </row>
    <row r="175" s="1" customFormat="1" ht="15" customHeight="1">
      <c r="B175" s="290"/>
      <c r="C175" s="265" t="s">
        <v>559</v>
      </c>
      <c r="D175" s="265"/>
      <c r="E175" s="265"/>
      <c r="F175" s="288" t="s">
        <v>538</v>
      </c>
      <c r="G175" s="265"/>
      <c r="H175" s="265" t="s">
        <v>599</v>
      </c>
      <c r="I175" s="265" t="s">
        <v>534</v>
      </c>
      <c r="J175" s="265">
        <v>50</v>
      </c>
      <c r="K175" s="313"/>
    </row>
    <row r="176" s="1" customFormat="1" ht="15" customHeight="1">
      <c r="B176" s="290"/>
      <c r="C176" s="265" t="s">
        <v>557</v>
      </c>
      <c r="D176" s="265"/>
      <c r="E176" s="265"/>
      <c r="F176" s="288" t="s">
        <v>538</v>
      </c>
      <c r="G176" s="265"/>
      <c r="H176" s="265" t="s">
        <v>599</v>
      </c>
      <c r="I176" s="265" t="s">
        <v>534</v>
      </c>
      <c r="J176" s="265">
        <v>50</v>
      </c>
      <c r="K176" s="313"/>
    </row>
    <row r="177" s="1" customFormat="1" ht="15" customHeight="1">
      <c r="B177" s="290"/>
      <c r="C177" s="265" t="s">
        <v>105</v>
      </c>
      <c r="D177" s="265"/>
      <c r="E177" s="265"/>
      <c r="F177" s="288" t="s">
        <v>532</v>
      </c>
      <c r="G177" s="265"/>
      <c r="H177" s="265" t="s">
        <v>600</v>
      </c>
      <c r="I177" s="265" t="s">
        <v>601</v>
      </c>
      <c r="J177" s="265"/>
      <c r="K177" s="313"/>
    </row>
    <row r="178" s="1" customFormat="1" ht="15" customHeight="1">
      <c r="B178" s="290"/>
      <c r="C178" s="265" t="s">
        <v>60</v>
      </c>
      <c r="D178" s="265"/>
      <c r="E178" s="265"/>
      <c r="F178" s="288" t="s">
        <v>532</v>
      </c>
      <c r="G178" s="265"/>
      <c r="H178" s="265" t="s">
        <v>602</v>
      </c>
      <c r="I178" s="265" t="s">
        <v>603</v>
      </c>
      <c r="J178" s="265">
        <v>1</v>
      </c>
      <c r="K178" s="313"/>
    </row>
    <row r="179" s="1" customFormat="1" ht="15" customHeight="1">
      <c r="B179" s="290"/>
      <c r="C179" s="265" t="s">
        <v>56</v>
      </c>
      <c r="D179" s="265"/>
      <c r="E179" s="265"/>
      <c r="F179" s="288" t="s">
        <v>532</v>
      </c>
      <c r="G179" s="265"/>
      <c r="H179" s="265" t="s">
        <v>604</v>
      </c>
      <c r="I179" s="265" t="s">
        <v>534</v>
      </c>
      <c r="J179" s="265">
        <v>20</v>
      </c>
      <c r="K179" s="313"/>
    </row>
    <row r="180" s="1" customFormat="1" ht="15" customHeight="1">
      <c r="B180" s="290"/>
      <c r="C180" s="265" t="s">
        <v>57</v>
      </c>
      <c r="D180" s="265"/>
      <c r="E180" s="265"/>
      <c r="F180" s="288" t="s">
        <v>532</v>
      </c>
      <c r="G180" s="265"/>
      <c r="H180" s="265" t="s">
        <v>605</v>
      </c>
      <c r="I180" s="265" t="s">
        <v>534</v>
      </c>
      <c r="J180" s="265">
        <v>255</v>
      </c>
      <c r="K180" s="313"/>
    </row>
    <row r="181" s="1" customFormat="1" ht="15" customHeight="1">
      <c r="B181" s="290"/>
      <c r="C181" s="265" t="s">
        <v>106</v>
      </c>
      <c r="D181" s="265"/>
      <c r="E181" s="265"/>
      <c r="F181" s="288" t="s">
        <v>532</v>
      </c>
      <c r="G181" s="265"/>
      <c r="H181" s="265" t="s">
        <v>496</v>
      </c>
      <c r="I181" s="265" t="s">
        <v>534</v>
      </c>
      <c r="J181" s="265">
        <v>10</v>
      </c>
      <c r="K181" s="313"/>
    </row>
    <row r="182" s="1" customFormat="1" ht="15" customHeight="1">
      <c r="B182" s="290"/>
      <c r="C182" s="265" t="s">
        <v>107</v>
      </c>
      <c r="D182" s="265"/>
      <c r="E182" s="265"/>
      <c r="F182" s="288" t="s">
        <v>532</v>
      </c>
      <c r="G182" s="265"/>
      <c r="H182" s="265" t="s">
        <v>606</v>
      </c>
      <c r="I182" s="265" t="s">
        <v>567</v>
      </c>
      <c r="J182" s="265"/>
      <c r="K182" s="313"/>
    </row>
    <row r="183" s="1" customFormat="1" ht="15" customHeight="1">
      <c r="B183" s="290"/>
      <c r="C183" s="265" t="s">
        <v>607</v>
      </c>
      <c r="D183" s="265"/>
      <c r="E183" s="265"/>
      <c r="F183" s="288" t="s">
        <v>532</v>
      </c>
      <c r="G183" s="265"/>
      <c r="H183" s="265" t="s">
        <v>608</v>
      </c>
      <c r="I183" s="265" t="s">
        <v>567</v>
      </c>
      <c r="J183" s="265"/>
      <c r="K183" s="313"/>
    </row>
    <row r="184" s="1" customFormat="1" ht="15" customHeight="1">
      <c r="B184" s="290"/>
      <c r="C184" s="265" t="s">
        <v>596</v>
      </c>
      <c r="D184" s="265"/>
      <c r="E184" s="265"/>
      <c r="F184" s="288" t="s">
        <v>532</v>
      </c>
      <c r="G184" s="265"/>
      <c r="H184" s="265" t="s">
        <v>609</v>
      </c>
      <c r="I184" s="265" t="s">
        <v>567</v>
      </c>
      <c r="J184" s="265"/>
      <c r="K184" s="313"/>
    </row>
    <row r="185" s="1" customFormat="1" ht="15" customHeight="1">
      <c r="B185" s="290"/>
      <c r="C185" s="265" t="s">
        <v>109</v>
      </c>
      <c r="D185" s="265"/>
      <c r="E185" s="265"/>
      <c r="F185" s="288" t="s">
        <v>538</v>
      </c>
      <c r="G185" s="265"/>
      <c r="H185" s="265" t="s">
        <v>610</v>
      </c>
      <c r="I185" s="265" t="s">
        <v>534</v>
      </c>
      <c r="J185" s="265">
        <v>50</v>
      </c>
      <c r="K185" s="313"/>
    </row>
    <row r="186" s="1" customFormat="1" ht="15" customHeight="1">
      <c r="B186" s="290"/>
      <c r="C186" s="265" t="s">
        <v>611</v>
      </c>
      <c r="D186" s="265"/>
      <c r="E186" s="265"/>
      <c r="F186" s="288" t="s">
        <v>538</v>
      </c>
      <c r="G186" s="265"/>
      <c r="H186" s="265" t="s">
        <v>612</v>
      </c>
      <c r="I186" s="265" t="s">
        <v>613</v>
      </c>
      <c r="J186" s="265"/>
      <c r="K186" s="313"/>
    </row>
    <row r="187" s="1" customFormat="1" ht="15" customHeight="1">
      <c r="B187" s="290"/>
      <c r="C187" s="265" t="s">
        <v>614</v>
      </c>
      <c r="D187" s="265"/>
      <c r="E187" s="265"/>
      <c r="F187" s="288" t="s">
        <v>538</v>
      </c>
      <c r="G187" s="265"/>
      <c r="H187" s="265" t="s">
        <v>615</v>
      </c>
      <c r="I187" s="265" t="s">
        <v>613</v>
      </c>
      <c r="J187" s="265"/>
      <c r="K187" s="313"/>
    </row>
    <row r="188" s="1" customFormat="1" ht="15" customHeight="1">
      <c r="B188" s="290"/>
      <c r="C188" s="265" t="s">
        <v>616</v>
      </c>
      <c r="D188" s="265"/>
      <c r="E188" s="265"/>
      <c r="F188" s="288" t="s">
        <v>538</v>
      </c>
      <c r="G188" s="265"/>
      <c r="H188" s="265" t="s">
        <v>617</v>
      </c>
      <c r="I188" s="265" t="s">
        <v>613</v>
      </c>
      <c r="J188" s="265"/>
      <c r="K188" s="313"/>
    </row>
    <row r="189" s="1" customFormat="1" ht="15" customHeight="1">
      <c r="B189" s="290"/>
      <c r="C189" s="326" t="s">
        <v>618</v>
      </c>
      <c r="D189" s="265"/>
      <c r="E189" s="265"/>
      <c r="F189" s="288" t="s">
        <v>538</v>
      </c>
      <c r="G189" s="265"/>
      <c r="H189" s="265" t="s">
        <v>619</v>
      </c>
      <c r="I189" s="265" t="s">
        <v>620</v>
      </c>
      <c r="J189" s="327" t="s">
        <v>621</v>
      </c>
      <c r="K189" s="313"/>
    </row>
    <row r="190" s="1" customFormat="1" ht="15" customHeight="1">
      <c r="B190" s="290"/>
      <c r="C190" s="326" t="s">
        <v>45</v>
      </c>
      <c r="D190" s="265"/>
      <c r="E190" s="265"/>
      <c r="F190" s="288" t="s">
        <v>532</v>
      </c>
      <c r="G190" s="265"/>
      <c r="H190" s="262" t="s">
        <v>622</v>
      </c>
      <c r="I190" s="265" t="s">
        <v>623</v>
      </c>
      <c r="J190" s="265"/>
      <c r="K190" s="313"/>
    </row>
    <row r="191" s="1" customFormat="1" ht="15" customHeight="1">
      <c r="B191" s="290"/>
      <c r="C191" s="326" t="s">
        <v>624</v>
      </c>
      <c r="D191" s="265"/>
      <c r="E191" s="265"/>
      <c r="F191" s="288" t="s">
        <v>532</v>
      </c>
      <c r="G191" s="265"/>
      <c r="H191" s="265" t="s">
        <v>625</v>
      </c>
      <c r="I191" s="265" t="s">
        <v>567</v>
      </c>
      <c r="J191" s="265"/>
      <c r="K191" s="313"/>
    </row>
    <row r="192" s="1" customFormat="1" ht="15" customHeight="1">
      <c r="B192" s="290"/>
      <c r="C192" s="326" t="s">
        <v>626</v>
      </c>
      <c r="D192" s="265"/>
      <c r="E192" s="265"/>
      <c r="F192" s="288" t="s">
        <v>532</v>
      </c>
      <c r="G192" s="265"/>
      <c r="H192" s="265" t="s">
        <v>627</v>
      </c>
      <c r="I192" s="265" t="s">
        <v>567</v>
      </c>
      <c r="J192" s="265"/>
      <c r="K192" s="313"/>
    </row>
    <row r="193" s="1" customFormat="1" ht="15" customHeight="1">
      <c r="B193" s="290"/>
      <c r="C193" s="326" t="s">
        <v>628</v>
      </c>
      <c r="D193" s="265"/>
      <c r="E193" s="265"/>
      <c r="F193" s="288" t="s">
        <v>538</v>
      </c>
      <c r="G193" s="265"/>
      <c r="H193" s="265" t="s">
        <v>629</v>
      </c>
      <c r="I193" s="265" t="s">
        <v>567</v>
      </c>
      <c r="J193" s="265"/>
      <c r="K193" s="313"/>
    </row>
    <row r="194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="1" customFormat="1" ht="18.75" customHeight="1">
      <c r="B197" s="273"/>
      <c r="C197" s="273"/>
      <c r="D197" s="273"/>
      <c r="E197" s="273"/>
      <c r="F197" s="273"/>
      <c r="G197" s="273"/>
      <c r="H197" s="273"/>
      <c r="I197" s="273"/>
      <c r="J197" s="273"/>
      <c r="K197" s="273"/>
    </row>
    <row r="198" s="1" customFormat="1" ht="13.5">
      <c r="B198" s="252"/>
      <c r="C198" s="253"/>
      <c r="D198" s="253"/>
      <c r="E198" s="253"/>
      <c r="F198" s="253"/>
      <c r="G198" s="253"/>
      <c r="H198" s="253"/>
      <c r="I198" s="253"/>
      <c r="J198" s="253"/>
      <c r="K198" s="254"/>
    </row>
    <row r="199" s="1" customFormat="1" ht="21">
      <c r="B199" s="255"/>
      <c r="C199" s="256" t="s">
        <v>630</v>
      </c>
      <c r="D199" s="256"/>
      <c r="E199" s="256"/>
      <c r="F199" s="256"/>
      <c r="G199" s="256"/>
      <c r="H199" s="256"/>
      <c r="I199" s="256"/>
      <c r="J199" s="256"/>
      <c r="K199" s="257"/>
    </row>
    <row r="200" s="1" customFormat="1" ht="25.5" customHeight="1">
      <c r="B200" s="255"/>
      <c r="C200" s="329" t="s">
        <v>631</v>
      </c>
      <c r="D200" s="329"/>
      <c r="E200" s="329"/>
      <c r="F200" s="329" t="s">
        <v>632</v>
      </c>
      <c r="G200" s="330"/>
      <c r="H200" s="329" t="s">
        <v>633</v>
      </c>
      <c r="I200" s="329"/>
      <c r="J200" s="329"/>
      <c r="K200" s="257"/>
    </row>
    <row r="20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="1" customFormat="1" ht="15" customHeight="1">
      <c r="B202" s="290"/>
      <c r="C202" s="265" t="s">
        <v>623</v>
      </c>
      <c r="D202" s="265"/>
      <c r="E202" s="265"/>
      <c r="F202" s="288" t="s">
        <v>46</v>
      </c>
      <c r="G202" s="265"/>
      <c r="H202" s="265" t="s">
        <v>634</v>
      </c>
      <c r="I202" s="265"/>
      <c r="J202" s="265"/>
      <c r="K202" s="313"/>
    </row>
    <row r="203" s="1" customFormat="1" ht="15" customHeight="1">
      <c r="B203" s="290"/>
      <c r="C203" s="265"/>
      <c r="D203" s="265"/>
      <c r="E203" s="265"/>
      <c r="F203" s="288" t="s">
        <v>47</v>
      </c>
      <c r="G203" s="265"/>
      <c r="H203" s="265" t="s">
        <v>635</v>
      </c>
      <c r="I203" s="265"/>
      <c r="J203" s="265"/>
      <c r="K203" s="313"/>
    </row>
    <row r="204" s="1" customFormat="1" ht="15" customHeight="1">
      <c r="B204" s="290"/>
      <c r="C204" s="265"/>
      <c r="D204" s="265"/>
      <c r="E204" s="265"/>
      <c r="F204" s="288" t="s">
        <v>50</v>
      </c>
      <c r="G204" s="265"/>
      <c r="H204" s="265" t="s">
        <v>636</v>
      </c>
      <c r="I204" s="265"/>
      <c r="J204" s="265"/>
      <c r="K204" s="313"/>
    </row>
    <row r="205" s="1" customFormat="1" ht="15" customHeight="1">
      <c r="B205" s="290"/>
      <c r="C205" s="265"/>
      <c r="D205" s="265"/>
      <c r="E205" s="265"/>
      <c r="F205" s="288" t="s">
        <v>48</v>
      </c>
      <c r="G205" s="265"/>
      <c r="H205" s="265" t="s">
        <v>637</v>
      </c>
      <c r="I205" s="265"/>
      <c r="J205" s="265"/>
      <c r="K205" s="313"/>
    </row>
    <row r="206" s="1" customFormat="1" ht="15" customHeight="1">
      <c r="B206" s="290"/>
      <c r="C206" s="265"/>
      <c r="D206" s="265"/>
      <c r="E206" s="265"/>
      <c r="F206" s="288" t="s">
        <v>49</v>
      </c>
      <c r="G206" s="265"/>
      <c r="H206" s="265" t="s">
        <v>638</v>
      </c>
      <c r="I206" s="265"/>
      <c r="J206" s="265"/>
      <c r="K206" s="313"/>
    </row>
    <row r="207" s="1" customFormat="1" ht="15" customHeight="1">
      <c r="B207" s="290"/>
      <c r="C207" s="265"/>
      <c r="D207" s="265"/>
      <c r="E207" s="265"/>
      <c r="F207" s="288"/>
      <c r="G207" s="265"/>
      <c r="H207" s="265"/>
      <c r="I207" s="265"/>
      <c r="J207" s="265"/>
      <c r="K207" s="313"/>
    </row>
    <row r="208" s="1" customFormat="1" ht="15" customHeight="1">
      <c r="B208" s="290"/>
      <c r="C208" s="265" t="s">
        <v>579</v>
      </c>
      <c r="D208" s="265"/>
      <c r="E208" s="265"/>
      <c r="F208" s="288" t="s">
        <v>82</v>
      </c>
      <c r="G208" s="265"/>
      <c r="H208" s="265" t="s">
        <v>639</v>
      </c>
      <c r="I208" s="265"/>
      <c r="J208" s="265"/>
      <c r="K208" s="313"/>
    </row>
    <row r="209" s="1" customFormat="1" ht="15" customHeight="1">
      <c r="B209" s="290"/>
      <c r="C209" s="265"/>
      <c r="D209" s="265"/>
      <c r="E209" s="265"/>
      <c r="F209" s="288" t="s">
        <v>476</v>
      </c>
      <c r="G209" s="265"/>
      <c r="H209" s="265" t="s">
        <v>477</v>
      </c>
      <c r="I209" s="265"/>
      <c r="J209" s="265"/>
      <c r="K209" s="313"/>
    </row>
    <row r="210" s="1" customFormat="1" ht="15" customHeight="1">
      <c r="B210" s="290"/>
      <c r="C210" s="265"/>
      <c r="D210" s="265"/>
      <c r="E210" s="265"/>
      <c r="F210" s="288" t="s">
        <v>474</v>
      </c>
      <c r="G210" s="265"/>
      <c r="H210" s="265" t="s">
        <v>640</v>
      </c>
      <c r="I210" s="265"/>
      <c r="J210" s="265"/>
      <c r="K210" s="313"/>
    </row>
    <row r="211" s="1" customFormat="1" ht="15" customHeight="1">
      <c r="B211" s="331"/>
      <c r="C211" s="265"/>
      <c r="D211" s="265"/>
      <c r="E211" s="265"/>
      <c r="F211" s="288" t="s">
        <v>86</v>
      </c>
      <c r="G211" s="326"/>
      <c r="H211" s="317" t="s">
        <v>87</v>
      </c>
      <c r="I211" s="317"/>
      <c r="J211" s="317"/>
      <c r="K211" s="332"/>
    </row>
    <row r="212" s="1" customFormat="1" ht="15" customHeight="1">
      <c r="B212" s="331"/>
      <c r="C212" s="265"/>
      <c r="D212" s="265"/>
      <c r="E212" s="265"/>
      <c r="F212" s="288" t="s">
        <v>478</v>
      </c>
      <c r="G212" s="326"/>
      <c r="H212" s="317" t="s">
        <v>641</v>
      </c>
      <c r="I212" s="317"/>
      <c r="J212" s="317"/>
      <c r="K212" s="332"/>
    </row>
    <row r="213" s="1" customFormat="1" ht="15" customHeight="1">
      <c r="B213" s="331"/>
      <c r="C213" s="265"/>
      <c r="D213" s="265"/>
      <c r="E213" s="265"/>
      <c r="F213" s="288"/>
      <c r="G213" s="326"/>
      <c r="H213" s="317"/>
      <c r="I213" s="317"/>
      <c r="J213" s="317"/>
      <c r="K213" s="332"/>
    </row>
    <row r="214" s="1" customFormat="1" ht="15" customHeight="1">
      <c r="B214" s="331"/>
      <c r="C214" s="265" t="s">
        <v>603</v>
      </c>
      <c r="D214" s="265"/>
      <c r="E214" s="265"/>
      <c r="F214" s="288">
        <v>1</v>
      </c>
      <c r="G214" s="326"/>
      <c r="H214" s="317" t="s">
        <v>642</v>
      </c>
      <c r="I214" s="317"/>
      <c r="J214" s="317"/>
      <c r="K214" s="332"/>
    </row>
    <row r="215" s="1" customFormat="1" ht="15" customHeight="1">
      <c r="B215" s="331"/>
      <c r="C215" s="265"/>
      <c r="D215" s="265"/>
      <c r="E215" s="265"/>
      <c r="F215" s="288">
        <v>2</v>
      </c>
      <c r="G215" s="326"/>
      <c r="H215" s="317" t="s">
        <v>643</v>
      </c>
      <c r="I215" s="317"/>
      <c r="J215" s="317"/>
      <c r="K215" s="332"/>
    </row>
    <row r="216" s="1" customFormat="1" ht="15" customHeight="1">
      <c r="B216" s="331"/>
      <c r="C216" s="265"/>
      <c r="D216" s="265"/>
      <c r="E216" s="265"/>
      <c r="F216" s="288">
        <v>3</v>
      </c>
      <c r="G216" s="326"/>
      <c r="H216" s="317" t="s">
        <v>644</v>
      </c>
      <c r="I216" s="317"/>
      <c r="J216" s="317"/>
      <c r="K216" s="332"/>
    </row>
    <row r="217" s="1" customFormat="1" ht="15" customHeight="1">
      <c r="B217" s="331"/>
      <c r="C217" s="265"/>
      <c r="D217" s="265"/>
      <c r="E217" s="265"/>
      <c r="F217" s="288">
        <v>4</v>
      </c>
      <c r="G217" s="326"/>
      <c r="H217" s="317" t="s">
        <v>645</v>
      </c>
      <c r="I217" s="317"/>
      <c r="J217" s="317"/>
      <c r="K217" s="332"/>
    </row>
    <row r="218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Křišťál</dc:creator>
  <cp:lastModifiedBy>Václav Křišťál</cp:lastModifiedBy>
  <dcterms:created xsi:type="dcterms:W3CDTF">2023-04-13T12:07:14Z</dcterms:created>
  <dcterms:modified xsi:type="dcterms:W3CDTF">2023-04-13T12:07:26Z</dcterms:modified>
</cp:coreProperties>
</file>