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4120" windowHeight="13620"/>
  </bookViews>
  <sheets>
    <sheet name="SUMARIZACE" sheetId="3" r:id="rId1"/>
    <sheet name="Veřejné osvětlení - elektroins" sheetId="2" r:id="rId2"/>
  </sheets>
  <definedNames>
    <definedName name="_xlnm.Print_Area" localSheetId="1">'Veřejné osvětlení - elektroins'!$A$1:$I$77</definedName>
  </definedNames>
  <calcPr calcId="114210"/>
</workbook>
</file>

<file path=xl/calcChain.xml><?xml version="1.0" encoding="utf-8"?>
<calcChain xmlns="http://schemas.openxmlformats.org/spreadsheetml/2006/main">
  <c r="G26" i="2"/>
  <c r="G27"/>
  <c r="G28"/>
  <c r="G29"/>
  <c r="G30"/>
  <c r="D12" i="3"/>
  <c r="G72" i="2"/>
  <c r="G71"/>
  <c r="G23"/>
  <c r="G11"/>
  <c r="G12"/>
  <c r="G61"/>
  <c r="G62"/>
  <c r="G63"/>
  <c r="G64"/>
  <c r="G65"/>
  <c r="G66"/>
  <c r="G67"/>
  <c r="G68"/>
  <c r="G69"/>
  <c r="G70"/>
  <c r="G39"/>
  <c r="A19" i="3"/>
  <c r="A18"/>
  <c r="A17"/>
  <c r="A16"/>
  <c r="A15"/>
  <c r="A14"/>
  <c r="A13"/>
  <c r="A12"/>
  <c r="A11"/>
  <c r="A10"/>
  <c r="A9"/>
  <c r="A8"/>
  <c r="A7"/>
  <c r="A6"/>
  <c r="A5"/>
  <c r="A4"/>
  <c r="A3"/>
  <c r="G58" i="2"/>
  <c r="G56"/>
  <c r="G55"/>
  <c r="G54"/>
  <c r="G53"/>
  <c r="G52"/>
  <c r="G50"/>
  <c r="G59"/>
  <c r="D17" i="3"/>
  <c r="G47" i="2"/>
  <c r="G48"/>
  <c r="D16" i="3"/>
  <c r="G46" i="2"/>
  <c r="G45"/>
  <c r="G44"/>
  <c r="G41"/>
  <c r="G38"/>
  <c r="G37"/>
  <c r="G36"/>
  <c r="G42"/>
  <c r="G22"/>
  <c r="G24"/>
  <c r="G19"/>
  <c r="G20"/>
  <c r="D10" i="3"/>
  <c r="G16" i="2"/>
  <c r="G15"/>
  <c r="G14"/>
  <c r="G17"/>
  <c r="D9" i="3"/>
  <c r="D8"/>
  <c r="G8" i="2"/>
  <c r="G7"/>
  <c r="G9"/>
  <c r="D7" i="3"/>
  <c r="G74" i="2"/>
  <c r="D18" i="3"/>
  <c r="D15"/>
  <c r="D11"/>
  <c r="G31" i="2"/>
  <c r="D13" i="3"/>
  <c r="D19"/>
  <c r="D20"/>
  <c r="D22"/>
  <c r="G75" i="2"/>
  <c r="G77"/>
</calcChain>
</file>

<file path=xl/sharedStrings.xml><?xml version="1.0" encoding="utf-8"?>
<sst xmlns="http://schemas.openxmlformats.org/spreadsheetml/2006/main" count="156" uniqueCount="90">
  <si>
    <t>Název nabídky:</t>
  </si>
  <si>
    <t>Materiál</t>
  </si>
  <si>
    <t>p.č.</t>
  </si>
  <si>
    <t>číslo položky</t>
  </si>
  <si>
    <t>název položky</t>
  </si>
  <si>
    <t>mj.</t>
  </si>
  <si>
    <t>množství</t>
  </si>
  <si>
    <t>cena za m.j.</t>
  </si>
  <si>
    <t>cena celkem</t>
  </si>
  <si>
    <t>Nosné prvky pro uložení vodičů (CPV 284 223 00-9)</t>
  </si>
  <si>
    <t>M</t>
  </si>
  <si>
    <t>m</t>
  </si>
  <si>
    <t>Celkem za :</t>
  </si>
  <si>
    <t>Přístrojová náplň</t>
  </si>
  <si>
    <t>ks</t>
  </si>
  <si>
    <t>Stožáry a příslušenství</t>
  </si>
  <si>
    <t>Elektrovýzbroj stožáru</t>
  </si>
  <si>
    <t>Svítidla (CPV 315 000 00-1)</t>
  </si>
  <si>
    <t>Vodiče (CPV 313 000 00-9)</t>
  </si>
  <si>
    <t>Zemnění, hromosvod (CPV 312 162 00-5)</t>
  </si>
  <si>
    <t>DRAT ZEMNICI FeZn 10mm s PVC izolací</t>
  </si>
  <si>
    <t>H SVORKA SR 2a (pásek /pásek)</t>
  </si>
  <si>
    <t>H SVORKA SR 3a (pásek/kruhový vodič)</t>
  </si>
  <si>
    <t>PASOVINA FEZN 30/4</t>
  </si>
  <si>
    <t>Montáž (CPV 453 100 00-3)</t>
  </si>
  <si>
    <t>Hodinové zúčtovací sazby</t>
  </si>
  <si>
    <t>Koordinace s profesemi</t>
  </si>
  <si>
    <t>hod</t>
  </si>
  <si>
    <t>Pomocné práce,kompletace</t>
  </si>
  <si>
    <t>Práce ve výškách, použití montážní plošiny</t>
  </si>
  <si>
    <t>Montáž hromosvodu a uzemnění</t>
  </si>
  <si>
    <t>210220302 </t>
  </si>
  <si>
    <t>Montáž svorky hromosvodové nad 2 šrouby(ST;SJ;SK;SZ;SR01;02)</t>
  </si>
  <si>
    <t>210220101 </t>
  </si>
  <si>
    <t>Položení svodového vodiče FeZn do 10mm</t>
  </si>
  <si>
    <t>210220021 </t>
  </si>
  <si>
    <t>Práce na uzemnění v zemi FeZn do 120 mm2 vč.svorek aj.</t>
  </si>
  <si>
    <t>210220002 </t>
  </si>
  <si>
    <t>Práce na uzemnění na povrchu FeZn 10 mm bez nátěr.ochr.posp.</t>
  </si>
  <si>
    <t>Montáže</t>
  </si>
  <si>
    <t>210202002 </t>
  </si>
  <si>
    <t>210204201 </t>
  </si>
  <si>
    <t>Montáž elektrovýzbroje stožáru pro 2 okruhy</t>
  </si>
  <si>
    <t>210204011 </t>
  </si>
  <si>
    <t>Montáž stožáru ocelového do délky 12m</t>
  </si>
  <si>
    <t>Položení chráničky do výkopu</t>
  </si>
  <si>
    <t>210100003 </t>
  </si>
  <si>
    <t>210810017 </t>
  </si>
  <si>
    <t>Zatažení kabelu do chráničky</t>
  </si>
  <si>
    <t>Zemní práce (CPV 451 120 00-5)</t>
  </si>
  <si>
    <t>0510272 </t>
  </si>
  <si>
    <t>Položení plastové chráničky</t>
  </si>
  <si>
    <t>0620013 </t>
  </si>
  <si>
    <t>Provizorní úprava terénu zem.tř.3</t>
  </si>
  <si>
    <t>m2</t>
  </si>
  <si>
    <t>0560163 </t>
  </si>
  <si>
    <t>0560303 </t>
  </si>
  <si>
    <t>0200163 </t>
  </si>
  <si>
    <t>0200303 </t>
  </si>
  <si>
    <t>0050203 </t>
  </si>
  <si>
    <t>Cenová kalkulace celkem bez DPH:</t>
  </si>
  <si>
    <t>SUMARIZACE</t>
  </si>
  <si>
    <t>Celkem</t>
  </si>
  <si>
    <t>CELKEM</t>
  </si>
  <si>
    <t>Pojistka E27, 10A</t>
  </si>
  <si>
    <t>Sadový stožár bezpaticový, jedenkrát osazený 4600mm</t>
  </si>
  <si>
    <t>Stožárová svorkovnice GURO dvouokruhová</t>
  </si>
  <si>
    <t>Stožárové svítidlo LED, 27W, 3050lm, 4000K 70Ra, na pr.60mm</t>
  </si>
  <si>
    <t>KABEL CYKY 5Cx6</t>
  </si>
  <si>
    <t>před zahájením praci nutno přizvat pracovníka TS v souladu s přiloženými vyjádřenm k projektové dokumentaci</t>
  </si>
  <si>
    <t>Spolupráce s pracovníky TS</t>
  </si>
  <si>
    <t>Úprava stávajícího sloupu, napojení</t>
  </si>
  <si>
    <t>Montáž svítidla - LED</t>
  </si>
  <si>
    <t>Výstražná folie šířky 33 cm</t>
  </si>
  <si>
    <t>Položení kabelu volně</t>
  </si>
  <si>
    <t>Ukončení 1 vodiče vč.zap.a konc.do 16mm2</t>
  </si>
  <si>
    <t>Vykop jámy pro stožár 4-8m v rovině zem.tř.3</t>
  </si>
  <si>
    <t>Vyhotovení betonového základu do bednění</t>
  </si>
  <si>
    <t>Ruční zához kabelové rýhy 50cm šíř.80cm hl.zem.tř.3</t>
  </si>
  <si>
    <t>Ruční zához kabelové rýhy 50cm šíř.100cm hl.zem.tř.3</t>
  </si>
  <si>
    <t>Vyhloubení kabelové rýhy 50cm/šíř. 80cm/hl. zem.tř.3</t>
  </si>
  <si>
    <t>Vyhloubení kabelové rýhy 50cm/šíř. 100cm/hl. zem.tř.3</t>
  </si>
  <si>
    <t>Položení výstražné folie šířky 33 cm</t>
  </si>
  <si>
    <t>Zřízení kabelového lože z písku tl. 10 cm</t>
  </si>
  <si>
    <t>Přiložené bednění v připr. Šachtách</t>
  </si>
  <si>
    <t>Přiložené bednění v připr. Šachtách-odstranění</t>
  </si>
  <si>
    <t>Veřejné osvětlení KŘOVÍ - elektroinstalace</t>
  </si>
  <si>
    <t>Chránička tuhá DVK 110 mm</t>
  </si>
  <si>
    <t xml:space="preserve">KO TRUBKA tuhá PR. 63 </t>
  </si>
  <si>
    <t>Výpis materiálu: Veřejné osvětlení - KŘOVÍ 1.ČÁST (S9 - S12)</t>
  </si>
</sst>
</file>

<file path=xl/styles.xml><?xml version="1.0" encoding="utf-8"?>
<styleSheet xmlns="http://schemas.openxmlformats.org/spreadsheetml/2006/main">
  <numFmts count="3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33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indexed="54"/>
      <name val="Arial"/>
      <family val="2"/>
      <charset val="238"/>
    </font>
    <font>
      <sz val="8"/>
      <color indexed="8"/>
      <name val="Calibri"/>
      <family val="2"/>
      <charset val="238"/>
    </font>
    <font>
      <b/>
      <i/>
      <sz val="9"/>
      <color indexed="8"/>
      <name val="Calibri"/>
      <family val="2"/>
      <charset val="238"/>
    </font>
    <font>
      <i/>
      <sz val="9"/>
      <color indexed="8"/>
      <name val="Calibri"/>
      <family val="2"/>
      <charset val="238"/>
    </font>
    <font>
      <sz val="7.5"/>
      <color indexed="8"/>
      <name val="Calibri"/>
      <family val="2"/>
      <charset val="238"/>
    </font>
    <font>
      <i/>
      <sz val="7.5"/>
      <color indexed="23"/>
      <name val="Calibri"/>
      <family val="2"/>
      <charset val="238"/>
    </font>
    <font>
      <b/>
      <i/>
      <sz val="11"/>
      <color indexed="54"/>
      <name val="Calibri"/>
      <family val="2"/>
      <charset val="238"/>
    </font>
    <font>
      <b/>
      <sz val="14"/>
      <color indexed="8"/>
      <name val="Arial"/>
      <family val="2"/>
      <charset val="238"/>
    </font>
    <font>
      <sz val="11"/>
      <color indexed="54"/>
      <name val="Calibri"/>
      <family val="2"/>
      <charset val="238"/>
    </font>
    <font>
      <b/>
      <i/>
      <sz val="9"/>
      <color indexed="8"/>
      <name val="Calibri"/>
      <family val="2"/>
      <charset val="238"/>
    </font>
    <font>
      <b/>
      <i/>
      <sz val="11"/>
      <color indexed="5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8"/>
      <color theme="3"/>
      <name val="Calibri Light"/>
      <family val="2"/>
      <charset val="238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8" fillId="0" borderId="9" applyNumberFormat="0" applyFill="0" applyAlignment="0" applyProtection="0"/>
    <xf numFmtId="0" fontId="19" fillId="23" borderId="0" applyNumberFormat="0" applyBorder="0" applyAlignment="0" applyProtection="0"/>
    <xf numFmtId="0" fontId="20" fillId="24" borderId="10" applyNumberFormat="0" applyAlignment="0" applyProtection="0"/>
    <xf numFmtId="44" fontId="1" fillId="0" borderId="0" applyFont="0" applyFill="0" applyBorder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1" fillId="26" borderId="14" applyNumberFormat="0" applyFont="0" applyAlignment="0" applyProtection="0"/>
    <xf numFmtId="0" fontId="26" fillId="0" borderId="15" applyNumberFormat="0" applyFill="0" applyAlignment="0" applyProtection="0"/>
    <xf numFmtId="0" fontId="27" fillId="27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28" borderId="16" applyNumberFormat="0" applyAlignment="0" applyProtection="0"/>
    <xf numFmtId="0" fontId="30" fillId="29" borderId="16" applyNumberFormat="0" applyAlignment="0" applyProtection="0"/>
    <xf numFmtId="0" fontId="31" fillId="29" borderId="17" applyNumberFormat="0" applyAlignment="0" applyProtection="0"/>
    <xf numFmtId="0" fontId="32" fillId="0" borderId="0" applyNumberFormat="0" applyFill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</cellStyleXfs>
  <cellXfs count="45">
    <xf numFmtId="0" fontId="0" fillId="0" borderId="0" xfId="0"/>
    <xf numFmtId="164" fontId="9" fillId="2" borderId="1" xfId="22" applyNumberFormat="1" applyFont="1" applyFill="1" applyBorder="1" applyAlignment="1" applyProtection="1">
      <alignment horizontal="right" vertical="center"/>
      <protection locked="0"/>
    </xf>
    <xf numFmtId="164" fontId="9" fillId="2" borderId="1" xfId="22" applyNumberFormat="1" applyFont="1" applyFill="1" applyBorder="1" applyAlignment="1" applyProtection="1">
      <alignment horizontal="right" vertical="center"/>
      <protection hidden="1"/>
    </xf>
    <xf numFmtId="44" fontId="14" fillId="0" borderId="1" xfId="22" applyFont="1" applyBorder="1" applyAlignment="1">
      <alignment horizontal="right" vertical="center" wrapText="1"/>
    </xf>
    <xf numFmtId="42" fontId="15" fillId="3" borderId="1" xfId="0" applyNumberFormat="1" applyFont="1" applyFill="1" applyBorder="1" applyAlignment="1">
      <alignment horizontal="left" vertical="center" wrapText="1"/>
    </xf>
    <xf numFmtId="42" fontId="15" fillId="3" borderId="2" xfId="0" applyNumberFormat="1" applyFont="1" applyFill="1" applyBorder="1" applyAlignment="1">
      <alignment horizontal="left" vertical="center" wrapText="1"/>
    </xf>
    <xf numFmtId="44" fontId="3" fillId="3" borderId="1" xfId="22" applyFont="1" applyFill="1" applyBorder="1" applyAlignment="1">
      <alignment horizontal="right" vertical="center"/>
    </xf>
    <xf numFmtId="0" fontId="3" fillId="2" borderId="0" xfId="0" applyFont="1" applyFill="1" applyAlignment="1" applyProtection="1">
      <alignment horizontal="center" vertical="center" wrapText="1"/>
    </xf>
    <xf numFmtId="0" fontId="2" fillId="2" borderId="0" xfId="0" applyFont="1" applyFill="1" applyProtection="1"/>
    <xf numFmtId="0" fontId="6" fillId="4" borderId="1" xfId="0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left" vertical="center" wrapText="1"/>
    </xf>
    <xf numFmtId="3" fontId="9" fillId="2" borderId="1" xfId="0" applyNumberFormat="1" applyFont="1" applyFill="1" applyBorder="1" applyAlignment="1" applyProtection="1">
      <alignment horizontal="right" vertical="center"/>
    </xf>
    <xf numFmtId="164" fontId="9" fillId="2" borderId="1" xfId="22" applyNumberFormat="1" applyFont="1" applyFill="1" applyBorder="1" applyAlignment="1" applyProtection="1">
      <alignment horizontal="right" vertical="center"/>
    </xf>
    <xf numFmtId="0" fontId="7" fillId="4" borderId="1" xfId="0" applyFont="1" applyFill="1" applyBorder="1" applyAlignment="1" applyProtection="1">
      <alignment horizontal="left" vertical="top"/>
    </xf>
    <xf numFmtId="42" fontId="7" fillId="4" borderId="1" xfId="0" applyNumberFormat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left" vertical="center" wrapText="1"/>
    </xf>
    <xf numFmtId="0" fontId="11" fillId="3" borderId="1" xfId="0" applyFont="1" applyFill="1" applyBorder="1" applyAlignment="1" applyProtection="1">
      <alignment horizontal="left" vertical="top"/>
    </xf>
    <xf numFmtId="42" fontId="11" fillId="3" borderId="1" xfId="0" applyNumberFormat="1" applyFont="1" applyFill="1" applyBorder="1" applyAlignment="1" applyProtection="1">
      <alignment horizontal="left" vertical="center" wrapText="1"/>
    </xf>
    <xf numFmtId="0" fontId="10" fillId="2" borderId="1" xfId="0" applyFont="1" applyFill="1" applyBorder="1" applyAlignment="1" applyProtection="1">
      <alignment horizontal="left" vertical="center" wrapText="1"/>
    </xf>
    <xf numFmtId="42" fontId="3" fillId="3" borderId="1" xfId="0" applyNumberFormat="1" applyFont="1" applyFill="1" applyBorder="1" applyAlignment="1" applyProtection="1">
      <alignment horizontal="right" vertical="center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/>
    </xf>
    <xf numFmtId="0" fontId="15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 applyProtection="1">
      <alignment horizontal="left" vertical="center"/>
    </xf>
    <xf numFmtId="0" fontId="7" fillId="4" borderId="1" xfId="0" applyFont="1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 wrapText="1"/>
    </xf>
    <xf numFmtId="0" fontId="8" fillId="2" borderId="1" xfId="0" applyFont="1" applyFill="1" applyBorder="1" applyAlignment="1" applyProtection="1">
      <alignment horizontal="left" vertical="center" wrapText="1"/>
    </xf>
    <xf numFmtId="0" fontId="11" fillId="3" borderId="1" xfId="0" applyFont="1" applyFill="1" applyBorder="1" applyAlignment="1" applyProtection="1">
      <alignment horizontal="left" vertical="center" wrapText="1"/>
    </xf>
    <xf numFmtId="0" fontId="5" fillId="3" borderId="7" xfId="0" applyFont="1" applyFill="1" applyBorder="1" applyAlignment="1" applyProtection="1">
      <alignment horizontal="left" vertical="center" wrapText="1"/>
    </xf>
    <xf numFmtId="0" fontId="5" fillId="3" borderId="8" xfId="0" applyFont="1" applyFill="1" applyBorder="1" applyAlignment="1" applyProtection="1">
      <alignment horizontal="left" vertical="center" wrapText="1"/>
    </xf>
    <xf numFmtId="0" fontId="5" fillId="3" borderId="6" xfId="0" applyFont="1" applyFill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 applyProtection="1">
      <alignment horizontal="left" vertical="center" wrapTex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měny" xfId="22" builtinId="4"/>
    <cellStyle name="Nadpis 1" xfId="23" builtinId="16" customBuiltin="1"/>
    <cellStyle name="Nadpis 2" xfId="24" builtinId="17" customBuiltin="1"/>
    <cellStyle name="Nadpis 3" xfId="25" builtinId="18" customBuiltin="1"/>
    <cellStyle name="Nadpis 4" xfId="26" builtinId="19" customBuiltin="1"/>
    <cellStyle name="Název" xfId="27" builtinId="15" customBuiltin="1"/>
    <cellStyle name="Neutrální" xfId="28" builtinId="28" customBuiltin="1"/>
    <cellStyle name="normální" xfId="0" builtinId="0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2"/>
  <sheetViews>
    <sheetView tabSelected="1" workbookViewId="0">
      <selection activeCell="A15" sqref="A15:C15"/>
    </sheetView>
  </sheetViews>
  <sheetFormatPr defaultRowHeight="15"/>
  <cols>
    <col min="1" max="1" width="38.85546875" customWidth="1"/>
    <col min="2" max="2" width="4.5703125" customWidth="1"/>
    <col min="3" max="3" width="7.85546875" customWidth="1"/>
    <col min="4" max="4" width="25.85546875" customWidth="1"/>
  </cols>
  <sheetData>
    <row r="1" spans="1:4" ht="35.1" customHeight="1">
      <c r="A1" s="28" t="s">
        <v>61</v>
      </c>
      <c r="B1" s="28"/>
      <c r="C1" s="28"/>
      <c r="D1" s="28"/>
    </row>
    <row r="3" spans="1:4" ht="20.100000000000001" customHeight="1">
      <c r="A3" s="29">
        <f ca="1">'Veřejné osvětlení - elektroins'!A1</f>
        <v>24831</v>
      </c>
      <c r="B3" s="29"/>
      <c r="C3" s="29"/>
      <c r="D3" s="29"/>
    </row>
    <row r="4" spans="1:4" ht="20.100000000000001" customHeight="1">
      <c r="A4" s="29" t="str">
        <f ca="1">'Veřejné osvětlení - elektroins'!C1</f>
        <v>Výpis materiálu: Veřejné osvětlení - KŘOVÍ 1.ČÁST (S9 - S12)</v>
      </c>
      <c r="B4" s="29"/>
      <c r="C4" s="29"/>
      <c r="D4" s="29"/>
    </row>
    <row r="5" spans="1:4" ht="24.95" customHeight="1">
      <c r="A5" s="30" t="str">
        <f ca="1">'Veřejné osvětlení - elektroins'!C2</f>
        <v>Veřejné osvětlení KŘOVÍ - elektroinstalace</v>
      </c>
      <c r="B5" s="30"/>
      <c r="C5" s="30"/>
      <c r="D5" s="30"/>
    </row>
    <row r="6" spans="1:4">
      <c r="A6" s="21" t="str">
        <f ca="1">'Veřejné osvětlení - elektroins'!C4</f>
        <v>Materiál</v>
      </c>
      <c r="B6" s="22"/>
      <c r="C6" s="22"/>
      <c r="D6" s="23"/>
    </row>
    <row r="7" spans="1:4">
      <c r="A7" s="24" t="str">
        <f ca="1">'Veřejné osvětlení - elektroins'!C9</f>
        <v>Nosné prvky pro uložení vodičů (CPV 284 223 00-9)</v>
      </c>
      <c r="B7" s="25"/>
      <c r="C7" s="25"/>
      <c r="D7" s="3">
        <f ca="1">'Veřejné osvětlení - elektroins'!G9</f>
        <v>0</v>
      </c>
    </row>
    <row r="8" spans="1:4">
      <c r="A8" s="24" t="str">
        <f ca="1">'Veřejné osvětlení - elektroins'!C12</f>
        <v>Přístrojová náplň</v>
      </c>
      <c r="B8" s="25"/>
      <c r="C8" s="25"/>
      <c r="D8" s="3">
        <f ca="1">'Veřejné osvětlení - elektroins'!G12</f>
        <v>0</v>
      </c>
    </row>
    <row r="9" spans="1:4">
      <c r="A9" s="24" t="str">
        <f ca="1">'Veřejné osvětlení - elektroins'!C17</f>
        <v>Stožáry a příslušenství</v>
      </c>
      <c r="B9" s="25"/>
      <c r="C9" s="25"/>
      <c r="D9" s="3">
        <f ca="1">'Veřejné osvětlení - elektroins'!G17</f>
        <v>0</v>
      </c>
    </row>
    <row r="10" spans="1:4">
      <c r="A10" s="24" t="str">
        <f ca="1">'Veřejné osvětlení - elektroins'!C20</f>
        <v>Svítidla (CPV 315 000 00-1)</v>
      </c>
      <c r="B10" s="25"/>
      <c r="C10" s="25"/>
      <c r="D10" s="3">
        <f ca="1">'Veřejné osvětlení - elektroins'!G20</f>
        <v>0</v>
      </c>
    </row>
    <row r="11" spans="1:4">
      <c r="A11" s="24" t="str">
        <f ca="1">'Veřejné osvětlení - elektroins'!C24</f>
        <v>Vodiče (CPV 313 000 00-9)</v>
      </c>
      <c r="B11" s="25"/>
      <c r="C11" s="25"/>
      <c r="D11" s="3">
        <f ca="1">'Veřejné osvětlení - elektroins'!G24</f>
        <v>0</v>
      </c>
    </row>
    <row r="12" spans="1:4">
      <c r="A12" s="24" t="str">
        <f ca="1">'Veřejné osvětlení - elektroins'!C30</f>
        <v>Zemnění, hromosvod (CPV 312 162 00-5)</v>
      </c>
      <c r="B12" s="25"/>
      <c r="C12" s="25"/>
      <c r="D12" s="3">
        <f ca="1">'Veřejné osvětlení - elektroins'!G30</f>
        <v>0</v>
      </c>
    </row>
    <row r="13" spans="1:4">
      <c r="A13" s="26" t="str">
        <f ca="1">'Veřejné osvětlení - elektroins'!C31</f>
        <v>Materiál</v>
      </c>
      <c r="B13" s="27"/>
      <c r="C13" s="27"/>
      <c r="D13" s="5">
        <f ca="1">+D7+D8+D9+D10+D11+D12</f>
        <v>0</v>
      </c>
    </row>
    <row r="14" spans="1:4">
      <c r="A14" s="21" t="str">
        <f ca="1">'Veřejné osvětlení - elektroins'!C33</f>
        <v>Montáž (CPV 453 100 00-3)</v>
      </c>
      <c r="B14" s="22"/>
      <c r="C14" s="22"/>
      <c r="D14" s="23"/>
    </row>
    <row r="15" spans="1:4">
      <c r="A15" s="24" t="str">
        <f ca="1">'Veřejné osvětlení - elektroins'!C42</f>
        <v>Hodinové zúčtovací sazby</v>
      </c>
      <c r="B15" s="25"/>
      <c r="C15" s="25"/>
      <c r="D15" s="3">
        <f ca="1">'Veřejné osvětlení - elektroins'!G42</f>
        <v>0</v>
      </c>
    </row>
    <row r="16" spans="1:4">
      <c r="A16" s="24" t="str">
        <f ca="1">'Veřejné osvětlení - elektroins'!C48</f>
        <v>Montáž hromosvodu a uzemnění</v>
      </c>
      <c r="B16" s="25"/>
      <c r="C16" s="25"/>
      <c r="D16" s="3">
        <f ca="1">'Veřejné osvětlení - elektroins'!G48</f>
        <v>0</v>
      </c>
    </row>
    <row r="17" spans="1:4">
      <c r="A17" s="24" t="str">
        <f ca="1">'Veřejné osvětlení - elektroins'!C59</f>
        <v>Montáže</v>
      </c>
      <c r="B17" s="25"/>
      <c r="C17" s="25"/>
      <c r="D17" s="3">
        <f ca="1">'Veřejné osvětlení - elektroins'!G59</f>
        <v>0</v>
      </c>
    </row>
    <row r="18" spans="1:4">
      <c r="A18" s="24" t="str">
        <f ca="1">'Veřejné osvětlení - elektroins'!C74</f>
        <v>Zemní práce (CPV 451 120 00-5)</v>
      </c>
      <c r="B18" s="25"/>
      <c r="C18" s="25"/>
      <c r="D18" s="3">
        <f ca="1">'Veřejné osvětlení - elektroins'!G74</f>
        <v>0</v>
      </c>
    </row>
    <row r="19" spans="1:4">
      <c r="A19" s="32" t="str">
        <f ca="1">'Veřejné osvětlení - elektroins'!C75</f>
        <v>Montáž (CPV 453 100 00-3)</v>
      </c>
      <c r="B19" s="25"/>
      <c r="C19" s="25"/>
      <c r="D19" s="4">
        <f ca="1">+D15+D16+D17+D18</f>
        <v>0</v>
      </c>
    </row>
    <row r="20" spans="1:4">
      <c r="A20" s="31" t="s">
        <v>62</v>
      </c>
      <c r="B20" s="31"/>
      <c r="C20" s="31"/>
      <c r="D20" s="6">
        <f>+D13+D19</f>
        <v>0</v>
      </c>
    </row>
    <row r="22" spans="1:4" ht="24.95" customHeight="1">
      <c r="A22" s="31" t="s">
        <v>63</v>
      </c>
      <c r="B22" s="31"/>
      <c r="C22" s="31"/>
      <c r="D22" s="6">
        <f>+D20</f>
        <v>0</v>
      </c>
    </row>
  </sheetData>
  <sheetProtection password="899D" sheet="1" objects="1" scenarios="1"/>
  <mergeCells count="20">
    <mergeCell ref="A18:C18"/>
    <mergeCell ref="A19:C19"/>
    <mergeCell ref="A1:D1"/>
    <mergeCell ref="A3:D3"/>
    <mergeCell ref="A4:D4"/>
    <mergeCell ref="A5:D5"/>
    <mergeCell ref="A22:C22"/>
    <mergeCell ref="A14:D14"/>
    <mergeCell ref="A15:C15"/>
    <mergeCell ref="A16:C16"/>
    <mergeCell ref="A17:C17"/>
    <mergeCell ref="A20:C20"/>
    <mergeCell ref="A6:D6"/>
    <mergeCell ref="A7:C7"/>
    <mergeCell ref="A8:C8"/>
    <mergeCell ref="A11:C11"/>
    <mergeCell ref="A13:C13"/>
    <mergeCell ref="A9:C9"/>
    <mergeCell ref="A10:C10"/>
    <mergeCell ref="A12:C12"/>
  </mergeCells>
  <phoneticPr fontId="0" type="noConversion"/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&amp;CZpracováno v systému QComposer - www.PodporaObchodu.CZ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77"/>
  <sheetViews>
    <sheetView showGridLines="0" zoomScaleNormal="100" workbookViewId="0">
      <selection activeCell="D7" sqref="D7"/>
    </sheetView>
  </sheetViews>
  <sheetFormatPr defaultRowHeight="14.25"/>
  <cols>
    <col min="1" max="1" width="4.85546875" style="8" customWidth="1"/>
    <col min="2" max="2" width="10.7109375" style="8" customWidth="1"/>
    <col min="3" max="3" width="38.85546875" style="8" customWidth="1"/>
    <col min="4" max="4" width="4.5703125" style="8" customWidth="1"/>
    <col min="5" max="5" width="7.85546875" style="8" customWidth="1"/>
    <col min="6" max="6" width="11.42578125" style="8" customWidth="1"/>
    <col min="7" max="7" width="16.85546875" style="8" customWidth="1"/>
    <col min="8" max="9" width="1.7109375" style="8" customWidth="1"/>
    <col min="10" max="10" width="5.7109375" style="8" customWidth="1"/>
    <col min="11" max="11" width="9" style="8" bestFit="1" customWidth="1"/>
    <col min="12" max="16384" width="9.140625" style="8"/>
  </cols>
  <sheetData>
    <row r="1" spans="1:11" ht="24.95" customHeight="1">
      <c r="A1" s="42">
        <v>24831</v>
      </c>
      <c r="B1" s="42"/>
      <c r="C1" s="42" t="s">
        <v>89</v>
      </c>
      <c r="D1" s="42"/>
      <c r="E1" s="42"/>
      <c r="F1" s="42"/>
      <c r="G1" s="42"/>
      <c r="H1" s="7"/>
      <c r="I1" s="7"/>
      <c r="J1" s="7"/>
      <c r="K1" s="7"/>
    </row>
    <row r="2" spans="1:11" ht="24.95" customHeight="1">
      <c r="A2" s="43" t="s">
        <v>0</v>
      </c>
      <c r="B2" s="43"/>
      <c r="C2" s="44" t="s">
        <v>86</v>
      </c>
      <c r="D2" s="44"/>
      <c r="E2" s="44"/>
      <c r="F2" s="44"/>
      <c r="G2" s="44"/>
      <c r="H2" s="7"/>
      <c r="I2" s="7"/>
      <c r="J2" s="7"/>
      <c r="K2" s="7"/>
    </row>
    <row r="3" spans="1:11" ht="15">
      <c r="A3" s="7"/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 ht="15">
      <c r="A4" s="41"/>
      <c r="B4" s="39"/>
      <c r="C4" s="39" t="s">
        <v>1</v>
      </c>
      <c r="D4" s="39"/>
      <c r="E4" s="39"/>
      <c r="F4" s="39"/>
      <c r="G4" s="40"/>
      <c r="H4" s="7"/>
      <c r="I4" s="7"/>
      <c r="J4" s="7"/>
      <c r="K4" s="7"/>
    </row>
    <row r="5" spans="1:11" ht="15">
      <c r="A5" s="9" t="s">
        <v>2</v>
      </c>
      <c r="B5" s="9" t="s">
        <v>3</v>
      </c>
      <c r="C5" s="9" t="s">
        <v>4</v>
      </c>
      <c r="D5" s="9" t="s">
        <v>5</v>
      </c>
      <c r="E5" s="9" t="s">
        <v>6</v>
      </c>
      <c r="F5" s="9" t="s">
        <v>7</v>
      </c>
      <c r="G5" s="9" t="s">
        <v>8</v>
      </c>
      <c r="H5" s="7"/>
      <c r="I5" s="7"/>
      <c r="J5" s="7"/>
      <c r="K5" s="7"/>
    </row>
    <row r="6" spans="1:11" ht="15">
      <c r="A6" s="36"/>
      <c r="B6" s="36"/>
      <c r="C6" s="37" t="s">
        <v>9</v>
      </c>
      <c r="D6" s="37"/>
      <c r="E6" s="37"/>
      <c r="F6" s="37"/>
      <c r="G6" s="37"/>
      <c r="H6" s="7"/>
      <c r="I6" s="7"/>
      <c r="J6" s="7"/>
      <c r="K6" s="7"/>
    </row>
    <row r="7" spans="1:11" ht="15">
      <c r="A7" s="10">
        <v>1</v>
      </c>
      <c r="B7" s="11"/>
      <c r="C7" s="11" t="s">
        <v>87</v>
      </c>
      <c r="D7" s="10" t="s">
        <v>10</v>
      </c>
      <c r="E7" s="12">
        <v>0</v>
      </c>
      <c r="F7" s="1">
        <v>0</v>
      </c>
      <c r="G7" s="2">
        <f>F7*E7</f>
        <v>0</v>
      </c>
      <c r="H7" s="7"/>
      <c r="I7" s="7"/>
    </row>
    <row r="8" spans="1:11" ht="15">
      <c r="A8" s="10">
        <v>2</v>
      </c>
      <c r="B8" s="11"/>
      <c r="C8" s="11" t="s">
        <v>88</v>
      </c>
      <c r="D8" s="10" t="s">
        <v>11</v>
      </c>
      <c r="E8" s="12">
        <v>10</v>
      </c>
      <c r="F8" s="1">
        <v>0</v>
      </c>
      <c r="G8" s="2">
        <f>F8*E8</f>
        <v>0</v>
      </c>
      <c r="H8" s="7"/>
      <c r="I8" s="7"/>
    </row>
    <row r="9" spans="1:11" ht="15">
      <c r="A9" s="14"/>
      <c r="B9" s="14" t="s">
        <v>12</v>
      </c>
      <c r="C9" s="34" t="s">
        <v>9</v>
      </c>
      <c r="D9" s="35"/>
      <c r="E9" s="35"/>
      <c r="F9" s="35"/>
      <c r="G9" s="15">
        <f>SUM(G7:G8)</f>
        <v>0</v>
      </c>
      <c r="H9" s="7"/>
      <c r="I9" s="7"/>
      <c r="J9" s="7"/>
      <c r="K9" s="7"/>
    </row>
    <row r="10" spans="1:11" ht="15">
      <c r="A10" s="36"/>
      <c r="B10" s="36"/>
      <c r="C10" s="37" t="s">
        <v>13</v>
      </c>
      <c r="D10" s="37"/>
      <c r="E10" s="37"/>
      <c r="F10" s="37"/>
      <c r="G10" s="37"/>
      <c r="H10" s="7"/>
      <c r="I10" s="7"/>
      <c r="J10" s="7"/>
      <c r="K10" s="7"/>
    </row>
    <row r="11" spans="1:11" ht="15">
      <c r="A11" s="10">
        <v>3</v>
      </c>
      <c r="B11" s="16"/>
      <c r="C11" s="11" t="s">
        <v>64</v>
      </c>
      <c r="D11" s="10" t="s">
        <v>14</v>
      </c>
      <c r="E11" s="12">
        <v>8</v>
      </c>
      <c r="F11" s="1">
        <v>0</v>
      </c>
      <c r="G11" s="2">
        <f>F11*E11</f>
        <v>0</v>
      </c>
      <c r="H11" s="7"/>
      <c r="I11" s="7"/>
      <c r="J11" s="7"/>
      <c r="K11" s="7"/>
    </row>
    <row r="12" spans="1:11" ht="15">
      <c r="A12" s="14"/>
      <c r="B12" s="14" t="s">
        <v>12</v>
      </c>
      <c r="C12" s="34" t="s">
        <v>13</v>
      </c>
      <c r="D12" s="35"/>
      <c r="E12" s="35"/>
      <c r="F12" s="35"/>
      <c r="G12" s="15">
        <f>SUM(G11:G11)</f>
        <v>0</v>
      </c>
      <c r="H12" s="7"/>
      <c r="I12" s="7"/>
      <c r="J12" s="7"/>
      <c r="K12" s="7"/>
    </row>
    <row r="13" spans="1:11" ht="15">
      <c r="A13" s="36"/>
      <c r="B13" s="36"/>
      <c r="C13" s="37" t="s">
        <v>15</v>
      </c>
      <c r="D13" s="37"/>
      <c r="E13" s="37"/>
      <c r="F13" s="37"/>
      <c r="G13" s="37"/>
      <c r="H13" s="7"/>
      <c r="I13" s="7"/>
      <c r="J13" s="7"/>
      <c r="K13" s="7"/>
    </row>
    <row r="14" spans="1:11" ht="15">
      <c r="A14" s="10">
        <v>4</v>
      </c>
      <c r="B14" s="11"/>
      <c r="C14" s="11" t="s">
        <v>16</v>
      </c>
      <c r="D14" s="10" t="s">
        <v>14</v>
      </c>
      <c r="E14" s="12">
        <v>4</v>
      </c>
      <c r="F14" s="1">
        <v>0</v>
      </c>
      <c r="G14" s="2">
        <f>F14*E14</f>
        <v>0</v>
      </c>
      <c r="H14" s="7"/>
      <c r="I14" s="7"/>
    </row>
    <row r="15" spans="1:11" ht="15">
      <c r="A15" s="10">
        <v>5</v>
      </c>
      <c r="B15" s="11"/>
      <c r="C15" s="11" t="s">
        <v>65</v>
      </c>
      <c r="D15" s="10" t="s">
        <v>14</v>
      </c>
      <c r="E15" s="12">
        <v>4</v>
      </c>
      <c r="F15" s="1">
        <v>0</v>
      </c>
      <c r="G15" s="2">
        <f>F15*E15</f>
        <v>0</v>
      </c>
      <c r="H15" s="7"/>
      <c r="I15" s="7"/>
    </row>
    <row r="16" spans="1:11" ht="15">
      <c r="A16" s="10">
        <v>6</v>
      </c>
      <c r="B16" s="11"/>
      <c r="C16" s="11" t="s">
        <v>66</v>
      </c>
      <c r="D16" s="10" t="s">
        <v>14</v>
      </c>
      <c r="E16" s="12">
        <v>4</v>
      </c>
      <c r="F16" s="1">
        <v>0</v>
      </c>
      <c r="G16" s="2">
        <f>F16*E16</f>
        <v>0</v>
      </c>
      <c r="H16" s="7"/>
      <c r="I16" s="7"/>
    </row>
    <row r="17" spans="1:11" ht="15">
      <c r="A17" s="14"/>
      <c r="B17" s="14" t="s">
        <v>12</v>
      </c>
      <c r="C17" s="34" t="s">
        <v>15</v>
      </c>
      <c r="D17" s="35"/>
      <c r="E17" s="35"/>
      <c r="F17" s="35"/>
      <c r="G17" s="15">
        <f>SUM(G14:G16)</f>
        <v>0</v>
      </c>
      <c r="H17" s="7"/>
      <c r="I17" s="7"/>
      <c r="J17" s="7"/>
      <c r="K17" s="7"/>
    </row>
    <row r="18" spans="1:11" ht="15">
      <c r="A18" s="36"/>
      <c r="B18" s="36"/>
      <c r="C18" s="37" t="s">
        <v>17</v>
      </c>
      <c r="D18" s="37"/>
      <c r="E18" s="37"/>
      <c r="F18" s="37"/>
      <c r="G18" s="37"/>
      <c r="H18" s="7"/>
      <c r="I18" s="7"/>
      <c r="J18" s="7"/>
      <c r="K18" s="7"/>
    </row>
    <row r="19" spans="1:11" ht="15">
      <c r="A19" s="10">
        <v>8</v>
      </c>
      <c r="B19" s="11"/>
      <c r="C19" s="11" t="s">
        <v>67</v>
      </c>
      <c r="D19" s="10" t="s">
        <v>14</v>
      </c>
      <c r="E19" s="12">
        <v>4</v>
      </c>
      <c r="F19" s="1">
        <v>0</v>
      </c>
      <c r="G19" s="2">
        <f>F19*E19</f>
        <v>0</v>
      </c>
      <c r="H19" s="7"/>
      <c r="I19" s="7"/>
    </row>
    <row r="20" spans="1:11" ht="15">
      <c r="A20" s="14"/>
      <c r="B20" s="14" t="s">
        <v>12</v>
      </c>
      <c r="C20" s="34" t="s">
        <v>17</v>
      </c>
      <c r="D20" s="35"/>
      <c r="E20" s="35"/>
      <c r="F20" s="35"/>
      <c r="G20" s="15">
        <f>SUM(G19:G19)</f>
        <v>0</v>
      </c>
      <c r="H20" s="7"/>
      <c r="I20" s="7"/>
      <c r="J20" s="7"/>
      <c r="K20" s="7"/>
    </row>
    <row r="21" spans="1:11" ht="15">
      <c r="A21" s="36"/>
      <c r="B21" s="36"/>
      <c r="C21" s="37" t="s">
        <v>18</v>
      </c>
      <c r="D21" s="37"/>
      <c r="E21" s="37"/>
      <c r="F21" s="37"/>
      <c r="G21" s="37"/>
      <c r="H21" s="7"/>
      <c r="I21" s="7"/>
      <c r="J21" s="7"/>
      <c r="K21" s="7"/>
    </row>
    <row r="22" spans="1:11" ht="15">
      <c r="A22" s="10">
        <v>9</v>
      </c>
      <c r="B22" s="11"/>
      <c r="C22" s="11" t="s">
        <v>68</v>
      </c>
      <c r="D22" s="10" t="s">
        <v>11</v>
      </c>
      <c r="E22" s="12">
        <v>120</v>
      </c>
      <c r="F22" s="1">
        <v>0</v>
      </c>
      <c r="G22" s="2">
        <f>F22*E22</f>
        <v>0</v>
      </c>
      <c r="H22" s="7"/>
      <c r="I22" s="7"/>
    </row>
    <row r="23" spans="1:11" ht="15">
      <c r="A23" s="10">
        <v>10</v>
      </c>
      <c r="B23" s="11"/>
      <c r="C23" s="11" t="s">
        <v>73</v>
      </c>
      <c r="D23" s="10" t="s">
        <v>11</v>
      </c>
      <c r="E23" s="12">
        <v>100</v>
      </c>
      <c r="F23" s="1">
        <v>0</v>
      </c>
      <c r="G23" s="2">
        <f>F23*E23</f>
        <v>0</v>
      </c>
      <c r="H23" s="7"/>
      <c r="I23" s="7"/>
    </row>
    <row r="24" spans="1:11" ht="15">
      <c r="A24" s="14"/>
      <c r="B24" s="14" t="s">
        <v>12</v>
      </c>
      <c r="C24" s="34" t="s">
        <v>18</v>
      </c>
      <c r="D24" s="35"/>
      <c r="E24" s="35"/>
      <c r="F24" s="35"/>
      <c r="G24" s="15">
        <f>SUM(G22:G23)</f>
        <v>0</v>
      </c>
      <c r="H24" s="7"/>
      <c r="I24" s="7"/>
      <c r="J24" s="7"/>
      <c r="K24" s="7"/>
    </row>
    <row r="25" spans="1:11" ht="15">
      <c r="A25" s="36"/>
      <c r="B25" s="36"/>
      <c r="C25" s="37" t="s">
        <v>19</v>
      </c>
      <c r="D25" s="37"/>
      <c r="E25" s="37"/>
      <c r="F25" s="37"/>
      <c r="G25" s="37"/>
      <c r="H25" s="7"/>
      <c r="I25" s="7"/>
      <c r="J25" s="7"/>
      <c r="K25" s="7"/>
    </row>
    <row r="26" spans="1:11" ht="15">
      <c r="A26" s="10">
        <v>11</v>
      </c>
      <c r="B26" s="11"/>
      <c r="C26" s="11" t="s">
        <v>20</v>
      </c>
      <c r="D26" s="10" t="s">
        <v>11</v>
      </c>
      <c r="E26" s="12">
        <v>10</v>
      </c>
      <c r="F26" s="1">
        <v>0</v>
      </c>
      <c r="G26" s="2">
        <f>F26*E26</f>
        <v>0</v>
      </c>
      <c r="H26" s="7"/>
      <c r="I26" s="7"/>
    </row>
    <row r="27" spans="1:11" ht="15">
      <c r="A27" s="10">
        <v>12</v>
      </c>
      <c r="B27" s="11"/>
      <c r="C27" s="11" t="s">
        <v>21</v>
      </c>
      <c r="D27" s="10" t="s">
        <v>14</v>
      </c>
      <c r="E27" s="12">
        <v>5</v>
      </c>
      <c r="F27" s="1">
        <v>0</v>
      </c>
      <c r="G27" s="2">
        <f>F27*E27</f>
        <v>0</v>
      </c>
      <c r="H27" s="7"/>
      <c r="I27" s="7"/>
    </row>
    <row r="28" spans="1:11" ht="15">
      <c r="A28" s="10">
        <v>13</v>
      </c>
      <c r="B28" s="11"/>
      <c r="C28" s="11" t="s">
        <v>22</v>
      </c>
      <c r="D28" s="10" t="s">
        <v>14</v>
      </c>
      <c r="E28" s="12">
        <v>8</v>
      </c>
      <c r="F28" s="1">
        <v>0</v>
      </c>
      <c r="G28" s="2">
        <f>F28*E28</f>
        <v>0</v>
      </c>
      <c r="H28" s="7"/>
      <c r="I28" s="7"/>
    </row>
    <row r="29" spans="1:11" ht="15">
      <c r="A29" s="10">
        <v>14</v>
      </c>
      <c r="B29" s="11"/>
      <c r="C29" s="11" t="s">
        <v>23</v>
      </c>
      <c r="D29" s="10" t="s">
        <v>11</v>
      </c>
      <c r="E29" s="12">
        <v>100</v>
      </c>
      <c r="F29" s="1">
        <v>0</v>
      </c>
      <c r="G29" s="2">
        <f>F29*E29</f>
        <v>0</v>
      </c>
      <c r="H29" s="7"/>
      <c r="I29" s="7"/>
    </row>
    <row r="30" spans="1:11" ht="15">
      <c r="A30" s="14"/>
      <c r="B30" s="14" t="s">
        <v>12</v>
      </c>
      <c r="C30" s="34" t="s">
        <v>19</v>
      </c>
      <c r="D30" s="35"/>
      <c r="E30" s="35"/>
      <c r="F30" s="35"/>
      <c r="G30" s="15">
        <f>SUM(G26:G29)</f>
        <v>0</v>
      </c>
      <c r="H30" s="7"/>
      <c r="I30" s="7"/>
      <c r="J30" s="7"/>
      <c r="K30" s="7"/>
    </row>
    <row r="31" spans="1:11" ht="15">
      <c r="A31" s="17"/>
      <c r="B31" s="17" t="s">
        <v>12</v>
      </c>
      <c r="C31" s="38" t="s">
        <v>1</v>
      </c>
      <c r="D31" s="35"/>
      <c r="E31" s="35"/>
      <c r="F31" s="35"/>
      <c r="G31" s="18">
        <f>+G9+G12+G17+G20+G24+G30</f>
        <v>0</v>
      </c>
      <c r="H31" s="7"/>
      <c r="I31" s="7"/>
      <c r="J31" s="7"/>
      <c r="K31" s="7"/>
    </row>
    <row r="32" spans="1:11" ht="1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</row>
    <row r="33" spans="1:11" ht="15">
      <c r="A33" s="41"/>
      <c r="B33" s="39"/>
      <c r="C33" s="39" t="s">
        <v>24</v>
      </c>
      <c r="D33" s="39"/>
      <c r="E33" s="39"/>
      <c r="F33" s="39"/>
      <c r="G33" s="40"/>
      <c r="H33" s="7"/>
      <c r="I33" s="7"/>
      <c r="J33" s="7"/>
      <c r="K33" s="7"/>
    </row>
    <row r="34" spans="1:11" ht="15">
      <c r="A34" s="9" t="s">
        <v>2</v>
      </c>
      <c r="B34" s="9" t="s">
        <v>3</v>
      </c>
      <c r="C34" s="9" t="s">
        <v>4</v>
      </c>
      <c r="D34" s="9" t="s">
        <v>5</v>
      </c>
      <c r="E34" s="9" t="s">
        <v>6</v>
      </c>
      <c r="F34" s="9" t="s">
        <v>7</v>
      </c>
      <c r="G34" s="9" t="s">
        <v>8</v>
      </c>
      <c r="H34" s="7"/>
      <c r="I34" s="7"/>
      <c r="J34" s="7"/>
      <c r="K34" s="7"/>
    </row>
    <row r="35" spans="1:11" ht="15">
      <c r="A35" s="36"/>
      <c r="B35" s="36"/>
      <c r="C35" s="37" t="s">
        <v>25</v>
      </c>
      <c r="D35" s="37"/>
      <c r="E35" s="37"/>
      <c r="F35" s="37"/>
      <c r="G35" s="37"/>
      <c r="H35" s="7"/>
      <c r="I35" s="7"/>
      <c r="J35" s="7"/>
      <c r="K35" s="7"/>
    </row>
    <row r="36" spans="1:11" ht="15">
      <c r="A36" s="10">
        <v>15</v>
      </c>
      <c r="B36" s="11"/>
      <c r="C36" s="11" t="s">
        <v>26</v>
      </c>
      <c r="D36" s="10" t="s">
        <v>27</v>
      </c>
      <c r="E36" s="12">
        <v>5</v>
      </c>
      <c r="F36" s="1">
        <v>0</v>
      </c>
      <c r="G36" s="2">
        <f>F36*E36</f>
        <v>0</v>
      </c>
      <c r="H36" s="7"/>
      <c r="I36" s="7"/>
    </row>
    <row r="37" spans="1:11" ht="15">
      <c r="A37" s="10">
        <v>16</v>
      </c>
      <c r="B37" s="11"/>
      <c r="C37" s="11" t="s">
        <v>28</v>
      </c>
      <c r="D37" s="10" t="s">
        <v>27</v>
      </c>
      <c r="E37" s="12">
        <v>5</v>
      </c>
      <c r="F37" s="1">
        <v>0</v>
      </c>
      <c r="G37" s="2">
        <f>F37*E37</f>
        <v>0</v>
      </c>
      <c r="H37" s="7"/>
      <c r="I37" s="7"/>
    </row>
    <row r="38" spans="1:11" ht="15">
      <c r="A38" s="10">
        <v>17</v>
      </c>
      <c r="B38" s="11"/>
      <c r="C38" s="11" t="s">
        <v>29</v>
      </c>
      <c r="D38" s="10" t="s">
        <v>27</v>
      </c>
      <c r="E38" s="12">
        <v>5</v>
      </c>
      <c r="F38" s="1">
        <v>0</v>
      </c>
      <c r="G38" s="2">
        <f>F38*E38</f>
        <v>0</v>
      </c>
      <c r="H38" s="7"/>
      <c r="I38" s="7"/>
    </row>
    <row r="39" spans="1:11" ht="15">
      <c r="A39" s="10">
        <v>18</v>
      </c>
      <c r="B39" s="11"/>
      <c r="C39" s="11" t="s">
        <v>70</v>
      </c>
      <c r="D39" s="10" t="s">
        <v>27</v>
      </c>
      <c r="E39" s="12">
        <v>3</v>
      </c>
      <c r="F39" s="1">
        <v>0</v>
      </c>
      <c r="G39" s="2">
        <f>F39*E39</f>
        <v>0</v>
      </c>
      <c r="H39" s="7"/>
      <c r="I39" s="7"/>
    </row>
    <row r="40" spans="1:11" ht="21">
      <c r="A40" s="19"/>
      <c r="B40" s="19"/>
      <c r="C40" s="19" t="s">
        <v>69</v>
      </c>
      <c r="D40" s="19"/>
      <c r="E40" s="19"/>
      <c r="F40" s="19"/>
      <c r="G40" s="19"/>
      <c r="H40" s="7"/>
      <c r="I40" s="7"/>
    </row>
    <row r="41" spans="1:11" ht="15">
      <c r="A41" s="10">
        <v>19</v>
      </c>
      <c r="B41" s="11"/>
      <c r="C41" s="11" t="s">
        <v>71</v>
      </c>
      <c r="D41" s="10" t="s">
        <v>27</v>
      </c>
      <c r="E41" s="12">
        <v>0</v>
      </c>
      <c r="F41" s="1">
        <v>0</v>
      </c>
      <c r="G41" s="2">
        <f>F41*E41</f>
        <v>0</v>
      </c>
      <c r="H41" s="7"/>
      <c r="I41" s="7"/>
    </row>
    <row r="42" spans="1:11" ht="15">
      <c r="A42" s="14"/>
      <c r="B42" s="14" t="s">
        <v>12</v>
      </c>
      <c r="C42" s="34" t="s">
        <v>25</v>
      </c>
      <c r="D42" s="35"/>
      <c r="E42" s="35"/>
      <c r="F42" s="35"/>
      <c r="G42" s="15">
        <f>SUM(G36:G41)</f>
        <v>0</v>
      </c>
      <c r="H42" s="7"/>
      <c r="I42" s="7"/>
      <c r="J42" s="7"/>
      <c r="K42" s="7"/>
    </row>
    <row r="43" spans="1:11" ht="15">
      <c r="A43" s="36"/>
      <c r="B43" s="36"/>
      <c r="C43" s="37" t="s">
        <v>30</v>
      </c>
      <c r="D43" s="37"/>
      <c r="E43" s="37"/>
      <c r="F43" s="37"/>
      <c r="G43" s="37"/>
      <c r="H43" s="7"/>
      <c r="I43" s="7"/>
      <c r="J43" s="7"/>
      <c r="K43" s="7"/>
    </row>
    <row r="44" spans="1:11" ht="21">
      <c r="A44" s="10">
        <v>20</v>
      </c>
      <c r="B44" s="11" t="s">
        <v>31</v>
      </c>
      <c r="C44" s="11" t="s">
        <v>32</v>
      </c>
      <c r="D44" s="10" t="s">
        <v>14</v>
      </c>
      <c r="E44" s="12">
        <v>13</v>
      </c>
      <c r="F44" s="1">
        <v>0</v>
      </c>
      <c r="G44" s="2">
        <f>F44*E44</f>
        <v>0</v>
      </c>
      <c r="H44" s="7"/>
      <c r="I44" s="7"/>
    </row>
    <row r="45" spans="1:11" ht="15">
      <c r="A45" s="10">
        <v>21</v>
      </c>
      <c r="B45" s="11" t="s">
        <v>33</v>
      </c>
      <c r="C45" s="11" t="s">
        <v>34</v>
      </c>
      <c r="D45" s="10" t="s">
        <v>11</v>
      </c>
      <c r="E45" s="12">
        <v>10</v>
      </c>
      <c r="F45" s="1">
        <v>0</v>
      </c>
      <c r="G45" s="2">
        <f>F45*E45</f>
        <v>0</v>
      </c>
      <c r="H45" s="7"/>
      <c r="I45" s="7"/>
    </row>
    <row r="46" spans="1:11" ht="15">
      <c r="A46" s="10">
        <v>22</v>
      </c>
      <c r="B46" s="11" t="s">
        <v>35</v>
      </c>
      <c r="C46" s="11" t="s">
        <v>36</v>
      </c>
      <c r="D46" s="10" t="s">
        <v>11</v>
      </c>
      <c r="E46" s="12">
        <v>100</v>
      </c>
      <c r="F46" s="1">
        <v>0</v>
      </c>
      <c r="G46" s="2">
        <f>F46*E46</f>
        <v>0</v>
      </c>
      <c r="H46" s="7"/>
      <c r="I46" s="7"/>
    </row>
    <row r="47" spans="1:11" ht="15">
      <c r="A47" s="10">
        <v>23</v>
      </c>
      <c r="B47" s="11" t="s">
        <v>37</v>
      </c>
      <c r="C47" s="11" t="s">
        <v>38</v>
      </c>
      <c r="D47" s="10" t="s">
        <v>11</v>
      </c>
      <c r="E47" s="12">
        <v>10</v>
      </c>
      <c r="F47" s="1">
        <v>0</v>
      </c>
      <c r="G47" s="2">
        <f>F47*E47</f>
        <v>0</v>
      </c>
      <c r="H47" s="7"/>
      <c r="I47" s="7"/>
    </row>
    <row r="48" spans="1:11" ht="15">
      <c r="A48" s="14"/>
      <c r="B48" s="14" t="s">
        <v>12</v>
      </c>
      <c r="C48" s="34" t="s">
        <v>30</v>
      </c>
      <c r="D48" s="35"/>
      <c r="E48" s="35"/>
      <c r="F48" s="35"/>
      <c r="G48" s="15">
        <f>SUM(G44:G47)</f>
        <v>0</v>
      </c>
      <c r="H48" s="7"/>
      <c r="I48" s="7"/>
      <c r="J48" s="7"/>
      <c r="K48" s="7"/>
    </row>
    <row r="49" spans="1:11" ht="15">
      <c r="A49" s="36"/>
      <c r="B49" s="36"/>
      <c r="C49" s="37" t="s">
        <v>39</v>
      </c>
      <c r="D49" s="37"/>
      <c r="E49" s="37"/>
      <c r="F49" s="37"/>
      <c r="G49" s="37"/>
      <c r="H49" s="7"/>
      <c r="I49" s="7"/>
      <c r="J49" s="7"/>
      <c r="K49" s="7"/>
    </row>
    <row r="50" spans="1:11" ht="15">
      <c r="A50" s="10">
        <v>24</v>
      </c>
      <c r="B50" s="11" t="s">
        <v>40</v>
      </c>
      <c r="C50" s="11" t="s">
        <v>72</v>
      </c>
      <c r="D50" s="10" t="s">
        <v>14</v>
      </c>
      <c r="E50" s="12">
        <v>4</v>
      </c>
      <c r="F50" s="1">
        <v>0</v>
      </c>
      <c r="G50" s="2">
        <f t="shared" ref="G50:G58" si="0">F50*E50</f>
        <v>0</v>
      </c>
      <c r="H50" s="7"/>
      <c r="I50" s="7"/>
    </row>
    <row r="51" spans="1:11" ht="15">
      <c r="A51" s="10">
        <v>25</v>
      </c>
      <c r="B51" s="11"/>
      <c r="C51" s="11"/>
      <c r="D51" s="10"/>
      <c r="E51" s="12"/>
      <c r="F51" s="13"/>
      <c r="G51" s="2"/>
      <c r="H51" s="7"/>
      <c r="I51" s="7"/>
    </row>
    <row r="52" spans="1:11" ht="15">
      <c r="A52" s="10">
        <v>26</v>
      </c>
      <c r="B52" s="11" t="s">
        <v>41</v>
      </c>
      <c r="C52" s="11" t="s">
        <v>42</v>
      </c>
      <c r="D52" s="10" t="s">
        <v>14</v>
      </c>
      <c r="E52" s="12">
        <v>4</v>
      </c>
      <c r="F52" s="1">
        <v>0</v>
      </c>
      <c r="G52" s="2">
        <f t="shared" si="0"/>
        <v>0</v>
      </c>
      <c r="H52" s="7"/>
      <c r="I52" s="7"/>
    </row>
    <row r="53" spans="1:11" ht="15">
      <c r="A53" s="10">
        <v>27</v>
      </c>
      <c r="B53" s="11" t="s">
        <v>43</v>
      </c>
      <c r="C53" s="11" t="s">
        <v>44</v>
      </c>
      <c r="D53" s="10" t="s">
        <v>14</v>
      </c>
      <c r="E53" s="12">
        <v>4</v>
      </c>
      <c r="F53" s="1">
        <v>0</v>
      </c>
      <c r="G53" s="2">
        <f t="shared" si="0"/>
        <v>0</v>
      </c>
      <c r="H53" s="7"/>
      <c r="I53" s="7"/>
    </row>
    <row r="54" spans="1:11" ht="15">
      <c r="A54" s="10">
        <v>28</v>
      </c>
      <c r="B54" s="11"/>
      <c r="C54" s="11" t="s">
        <v>74</v>
      </c>
      <c r="D54" s="10" t="s">
        <v>11</v>
      </c>
      <c r="E54" s="12">
        <v>120</v>
      </c>
      <c r="F54" s="1">
        <v>0</v>
      </c>
      <c r="G54" s="2">
        <f t="shared" si="0"/>
        <v>0</v>
      </c>
      <c r="H54" s="7"/>
      <c r="I54" s="7"/>
    </row>
    <row r="55" spans="1:11" ht="15">
      <c r="A55" s="10">
        <v>29</v>
      </c>
      <c r="B55" s="11"/>
      <c r="C55" s="11" t="s">
        <v>45</v>
      </c>
      <c r="D55" s="10" t="s">
        <v>14</v>
      </c>
      <c r="E55" s="12">
        <v>0</v>
      </c>
      <c r="F55" s="1">
        <v>0</v>
      </c>
      <c r="G55" s="2">
        <f t="shared" si="0"/>
        <v>0</v>
      </c>
      <c r="H55" s="7"/>
      <c r="I55" s="7"/>
    </row>
    <row r="56" spans="1:11" ht="15">
      <c r="A56" s="10">
        <v>30</v>
      </c>
      <c r="B56" s="11" t="s">
        <v>46</v>
      </c>
      <c r="C56" s="11" t="s">
        <v>75</v>
      </c>
      <c r="D56" s="10" t="s">
        <v>14</v>
      </c>
      <c r="E56" s="12">
        <v>6</v>
      </c>
      <c r="F56" s="1">
        <v>0</v>
      </c>
      <c r="G56" s="2">
        <f t="shared" si="0"/>
        <v>0</v>
      </c>
      <c r="H56" s="7"/>
      <c r="I56" s="7"/>
    </row>
    <row r="57" spans="1:11" ht="15">
      <c r="A57" s="10">
        <v>31</v>
      </c>
      <c r="B57" s="11"/>
      <c r="C57" s="11"/>
      <c r="D57" s="10"/>
      <c r="E57" s="12"/>
      <c r="F57" s="13"/>
      <c r="G57" s="2"/>
      <c r="H57" s="7"/>
      <c r="I57" s="7"/>
    </row>
    <row r="58" spans="1:11" ht="15">
      <c r="A58" s="10">
        <v>32</v>
      </c>
      <c r="B58" s="11" t="s">
        <v>47</v>
      </c>
      <c r="C58" s="11" t="s">
        <v>48</v>
      </c>
      <c r="D58" s="10" t="s">
        <v>11</v>
      </c>
      <c r="E58" s="12">
        <v>10</v>
      </c>
      <c r="F58" s="1">
        <v>0</v>
      </c>
      <c r="G58" s="2">
        <f t="shared" si="0"/>
        <v>0</v>
      </c>
      <c r="H58" s="7"/>
      <c r="I58" s="7"/>
    </row>
    <row r="59" spans="1:11" ht="15">
      <c r="A59" s="14"/>
      <c r="B59" s="14" t="s">
        <v>12</v>
      </c>
      <c r="C59" s="34" t="s">
        <v>39</v>
      </c>
      <c r="D59" s="35"/>
      <c r="E59" s="35"/>
      <c r="F59" s="35"/>
      <c r="G59" s="15">
        <f>SUM(G50:G58)</f>
        <v>0</v>
      </c>
      <c r="H59" s="7"/>
      <c r="I59" s="7"/>
      <c r="J59" s="7"/>
      <c r="K59" s="7"/>
    </row>
    <row r="60" spans="1:11" ht="15">
      <c r="A60" s="36"/>
      <c r="B60" s="36"/>
      <c r="C60" s="37" t="s">
        <v>49</v>
      </c>
      <c r="D60" s="37"/>
      <c r="E60" s="37"/>
      <c r="F60" s="37"/>
      <c r="G60" s="37"/>
      <c r="H60" s="7"/>
      <c r="I60" s="7"/>
      <c r="J60" s="7"/>
      <c r="K60" s="7"/>
    </row>
    <row r="61" spans="1:11" ht="15">
      <c r="A61" s="10">
        <v>33</v>
      </c>
      <c r="B61" s="11">
        <v>80002</v>
      </c>
      <c r="C61" s="11" t="s">
        <v>77</v>
      </c>
      <c r="D61" s="10" t="s">
        <v>14</v>
      </c>
      <c r="E61" s="12">
        <v>4</v>
      </c>
      <c r="F61" s="1">
        <v>0</v>
      </c>
      <c r="G61" s="2">
        <f t="shared" ref="G61:G70" si="1">F61*E61</f>
        <v>0</v>
      </c>
      <c r="H61" s="7"/>
      <c r="I61" s="7"/>
    </row>
    <row r="62" spans="1:11" ht="15">
      <c r="A62" s="10">
        <v>34</v>
      </c>
      <c r="B62" s="11" t="s">
        <v>50</v>
      </c>
      <c r="C62" s="11" t="s">
        <v>51</v>
      </c>
      <c r="D62" s="10" t="s">
        <v>11</v>
      </c>
      <c r="E62" s="12">
        <v>10</v>
      </c>
      <c r="F62" s="1">
        <v>0</v>
      </c>
      <c r="G62" s="2">
        <f t="shared" si="1"/>
        <v>0</v>
      </c>
      <c r="H62" s="7"/>
      <c r="I62" s="7"/>
    </row>
    <row r="63" spans="1:11" ht="15">
      <c r="A63" s="10">
        <v>35</v>
      </c>
      <c r="B63" s="11"/>
      <c r="C63" s="11" t="s">
        <v>82</v>
      </c>
      <c r="D63" s="10" t="s">
        <v>11</v>
      </c>
      <c r="E63" s="12">
        <v>100</v>
      </c>
      <c r="F63" s="1">
        <v>0</v>
      </c>
      <c r="G63" s="2">
        <f t="shared" si="1"/>
        <v>0</v>
      </c>
      <c r="H63" s="7"/>
      <c r="I63" s="7"/>
    </row>
    <row r="64" spans="1:11" ht="15">
      <c r="A64" s="10">
        <v>36</v>
      </c>
      <c r="B64" s="11"/>
      <c r="C64" s="11" t="s">
        <v>83</v>
      </c>
      <c r="D64" s="10" t="s">
        <v>11</v>
      </c>
      <c r="E64" s="12">
        <v>100</v>
      </c>
      <c r="F64" s="1">
        <v>0</v>
      </c>
      <c r="G64" s="2">
        <f t="shared" si="1"/>
        <v>0</v>
      </c>
      <c r="H64" s="7"/>
      <c r="I64" s="7"/>
    </row>
    <row r="65" spans="1:11" ht="15">
      <c r="A65" s="10">
        <v>37</v>
      </c>
      <c r="B65" s="11" t="s">
        <v>52</v>
      </c>
      <c r="C65" s="11" t="s">
        <v>53</v>
      </c>
      <c r="D65" s="10" t="s">
        <v>54</v>
      </c>
      <c r="E65" s="12">
        <v>100</v>
      </c>
      <c r="F65" s="1">
        <v>0</v>
      </c>
      <c r="G65" s="2">
        <f t="shared" si="1"/>
        <v>0</v>
      </c>
      <c r="H65" s="7"/>
      <c r="I65" s="7"/>
    </row>
    <row r="66" spans="1:11" ht="15">
      <c r="A66" s="10">
        <v>38</v>
      </c>
      <c r="B66" s="11" t="s">
        <v>55</v>
      </c>
      <c r="C66" s="11" t="s">
        <v>78</v>
      </c>
      <c r="D66" s="10" t="s">
        <v>11</v>
      </c>
      <c r="E66" s="12">
        <v>100</v>
      </c>
      <c r="F66" s="1">
        <v>0</v>
      </c>
      <c r="G66" s="2">
        <f t="shared" si="1"/>
        <v>0</v>
      </c>
      <c r="H66" s="7"/>
      <c r="I66" s="7"/>
    </row>
    <row r="67" spans="1:11" ht="15">
      <c r="A67" s="10">
        <v>39</v>
      </c>
      <c r="B67" s="11" t="s">
        <v>56</v>
      </c>
      <c r="C67" s="11" t="s">
        <v>79</v>
      </c>
      <c r="D67" s="10" t="s">
        <v>11</v>
      </c>
      <c r="E67" s="12">
        <v>0</v>
      </c>
      <c r="F67" s="1">
        <v>0</v>
      </c>
      <c r="G67" s="2">
        <f t="shared" si="1"/>
        <v>0</v>
      </c>
      <c r="H67" s="7"/>
      <c r="I67" s="7"/>
    </row>
    <row r="68" spans="1:11" ht="15">
      <c r="A68" s="10">
        <v>40</v>
      </c>
      <c r="B68" s="11" t="s">
        <v>57</v>
      </c>
      <c r="C68" s="11" t="s">
        <v>80</v>
      </c>
      <c r="D68" s="10" t="s">
        <v>11</v>
      </c>
      <c r="E68" s="12">
        <v>100</v>
      </c>
      <c r="F68" s="1">
        <v>0</v>
      </c>
      <c r="G68" s="2">
        <f t="shared" si="1"/>
        <v>0</v>
      </c>
      <c r="H68" s="7"/>
      <c r="I68" s="7"/>
    </row>
    <row r="69" spans="1:11" ht="15">
      <c r="A69" s="10">
        <v>41</v>
      </c>
      <c r="B69" s="11" t="s">
        <v>58</v>
      </c>
      <c r="C69" s="11" t="s">
        <v>81</v>
      </c>
      <c r="D69" s="10" t="s">
        <v>11</v>
      </c>
      <c r="E69" s="12">
        <v>0</v>
      </c>
      <c r="F69" s="1">
        <v>0</v>
      </c>
      <c r="G69" s="2">
        <f t="shared" si="1"/>
        <v>0</v>
      </c>
      <c r="H69" s="7"/>
      <c r="I69" s="7"/>
    </row>
    <row r="70" spans="1:11" ht="15">
      <c r="A70" s="10">
        <v>42</v>
      </c>
      <c r="B70" s="11" t="s">
        <v>59</v>
      </c>
      <c r="C70" s="11" t="s">
        <v>76</v>
      </c>
      <c r="D70" s="10" t="s">
        <v>14</v>
      </c>
      <c r="E70" s="12">
        <v>4</v>
      </c>
      <c r="F70" s="1">
        <v>0</v>
      </c>
      <c r="G70" s="2">
        <f t="shared" si="1"/>
        <v>0</v>
      </c>
      <c r="H70" s="7"/>
      <c r="I70" s="7"/>
    </row>
    <row r="71" spans="1:11" ht="15">
      <c r="A71" s="10">
        <v>43</v>
      </c>
      <c r="B71" s="11">
        <v>400051</v>
      </c>
      <c r="C71" s="11" t="s">
        <v>84</v>
      </c>
      <c r="D71" s="10" t="s">
        <v>14</v>
      </c>
      <c r="E71" s="12">
        <v>4</v>
      </c>
      <c r="F71" s="1">
        <v>0</v>
      </c>
      <c r="G71" s="2">
        <f>F71*E71</f>
        <v>0</v>
      </c>
      <c r="H71" s="7"/>
      <c r="I71" s="7"/>
    </row>
    <row r="72" spans="1:11" ht="15">
      <c r="A72" s="10">
        <v>43</v>
      </c>
      <c r="B72" s="11">
        <v>400051</v>
      </c>
      <c r="C72" s="11" t="s">
        <v>85</v>
      </c>
      <c r="D72" s="10" t="s">
        <v>14</v>
      </c>
      <c r="E72" s="12">
        <v>4</v>
      </c>
      <c r="F72" s="1">
        <v>0</v>
      </c>
      <c r="G72" s="2">
        <f>F72*E72</f>
        <v>0</v>
      </c>
      <c r="H72" s="7"/>
      <c r="I72" s="7"/>
    </row>
    <row r="73" spans="1:11" ht="15">
      <c r="A73" s="10"/>
      <c r="B73" s="11"/>
      <c r="C73" s="11"/>
      <c r="D73" s="10"/>
      <c r="E73" s="12"/>
      <c r="F73" s="13"/>
      <c r="G73" s="2"/>
      <c r="H73" s="7"/>
      <c r="I73" s="7"/>
    </row>
    <row r="74" spans="1:11" ht="15">
      <c r="A74" s="14"/>
      <c r="B74" s="14" t="s">
        <v>12</v>
      </c>
      <c r="C74" s="34" t="s">
        <v>49</v>
      </c>
      <c r="D74" s="35"/>
      <c r="E74" s="35"/>
      <c r="F74" s="35"/>
      <c r="G74" s="15">
        <f>SUM(G61:G73)</f>
        <v>0</v>
      </c>
      <c r="H74" s="7"/>
      <c r="I74" s="7"/>
      <c r="J74" s="7"/>
      <c r="K74" s="7"/>
    </row>
    <row r="75" spans="1:11" ht="15">
      <c r="A75" s="17"/>
      <c r="B75" s="17" t="s">
        <v>12</v>
      </c>
      <c r="C75" s="38" t="s">
        <v>24</v>
      </c>
      <c r="D75" s="35"/>
      <c r="E75" s="35"/>
      <c r="F75" s="35"/>
      <c r="G75" s="18">
        <f>+G42+G48+G59+G74</f>
        <v>0</v>
      </c>
      <c r="H75" s="7"/>
      <c r="I75" s="7"/>
      <c r="J75" s="7"/>
      <c r="K75" s="7"/>
    </row>
    <row r="76" spans="1:11" ht="1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</row>
    <row r="77" spans="1:11" ht="15">
      <c r="A77" s="33" t="s">
        <v>60</v>
      </c>
      <c r="B77" s="33"/>
      <c r="C77" s="33"/>
      <c r="D77" s="33"/>
      <c r="E77" s="33"/>
      <c r="F77" s="33"/>
      <c r="G77" s="20">
        <f>+G31+G75</f>
        <v>0</v>
      </c>
      <c r="H77" s="7"/>
    </row>
  </sheetData>
  <sheetProtection password="899D" sheet="1" objects="1" scenarios="1"/>
  <mergeCells count="41">
    <mergeCell ref="A43:B43"/>
    <mergeCell ref="A35:B35"/>
    <mergeCell ref="A33:B33"/>
    <mergeCell ref="A1:B1"/>
    <mergeCell ref="C1:G1"/>
    <mergeCell ref="A2:B2"/>
    <mergeCell ref="C2:G2"/>
    <mergeCell ref="A4:B4"/>
    <mergeCell ref="C9:F9"/>
    <mergeCell ref="A6:B6"/>
    <mergeCell ref="C6:G6"/>
    <mergeCell ref="C4:G4"/>
    <mergeCell ref="A49:B49"/>
    <mergeCell ref="C49:G49"/>
    <mergeCell ref="C48:F48"/>
    <mergeCell ref="C24:F24"/>
    <mergeCell ref="A25:B25"/>
    <mergeCell ref="C33:G33"/>
    <mergeCell ref="C31:F31"/>
    <mergeCell ref="C43:G43"/>
    <mergeCell ref="C35:G35"/>
    <mergeCell ref="C42:F42"/>
    <mergeCell ref="C13:G13"/>
    <mergeCell ref="C25:G25"/>
    <mergeCell ref="C30:F30"/>
    <mergeCell ref="A21:B21"/>
    <mergeCell ref="C21:G21"/>
    <mergeCell ref="C10:G10"/>
    <mergeCell ref="C12:F12"/>
    <mergeCell ref="A10:B10"/>
    <mergeCell ref="C17:F17"/>
    <mergeCell ref="C18:G18"/>
    <mergeCell ref="C20:F20"/>
    <mergeCell ref="A18:B18"/>
    <mergeCell ref="A13:B13"/>
    <mergeCell ref="A77:F77"/>
    <mergeCell ref="C59:F59"/>
    <mergeCell ref="A60:B60"/>
    <mergeCell ref="C60:G60"/>
    <mergeCell ref="C74:F74"/>
    <mergeCell ref="C75:F75"/>
  </mergeCells>
  <phoneticPr fontId="0" type="noConversion"/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SUMARIZACE</vt:lpstr>
      <vt:lpstr>Veřejné osvětlení - elektroins</vt:lpstr>
      <vt:lpstr>'Veřejné osvětlení - elektroins'!Oblast_tisku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Zdeněk Illek</dc:creator>
  <cp:lastModifiedBy>Karel</cp:lastModifiedBy>
  <dcterms:created xsi:type="dcterms:W3CDTF">2019-04-25T12:11:08Z</dcterms:created>
  <dcterms:modified xsi:type="dcterms:W3CDTF">2020-06-24T09:34:03Z</dcterms:modified>
</cp:coreProperties>
</file>