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1. VZ\6_Pavel Štěpán\21.ZŠ Jaroměř_Odborné učebny-dodávky\1_Příprava\Prílohy_ČÁST 1_Vnitřní vybavení\"/>
    </mc:Choice>
  </mc:AlternateContent>
  <xr:revisionPtr revIDLastSave="0" documentId="10_ncr:8100000_{3EB563DB-8F89-41AD-86BF-1A73EA09981D}" xr6:coauthVersionLast="33" xr6:coauthVersionMax="33" xr10:uidLastSave="{00000000-0000-0000-0000-000000000000}"/>
  <bookViews>
    <workbookView xWindow="0" yWindow="0" windowWidth="28800" windowHeight="12435" tabRatio="150" xr2:uid="{00000000-000D-0000-FFFF-FFFF00000000}"/>
  </bookViews>
  <sheets>
    <sheet name="KALKULACE" sheetId="2" r:id="rId1"/>
  </sheets>
  <definedNames>
    <definedName name="_xlnm.Print_Area" localSheetId="0">KALKULACE!$A:$J</definedName>
  </definedNames>
  <calcPr calcId="162913"/>
</workbook>
</file>

<file path=xl/calcChain.xml><?xml version="1.0" encoding="utf-8"?>
<calcChain xmlns="http://schemas.openxmlformats.org/spreadsheetml/2006/main">
  <c r="I29" i="2" l="1"/>
  <c r="J29" i="2" s="1"/>
  <c r="I27" i="2"/>
  <c r="J27" i="2" s="1"/>
  <c r="I25" i="2"/>
  <c r="J25" i="2" s="1"/>
  <c r="I23" i="2"/>
  <c r="J23" i="2" s="1"/>
  <c r="I21" i="2"/>
  <c r="J21" i="2" s="1"/>
  <c r="I19" i="2"/>
  <c r="J19" i="2" s="1"/>
  <c r="I17" i="2"/>
  <c r="J17" i="2" s="1"/>
  <c r="I15" i="2"/>
  <c r="J15" i="2" s="1"/>
  <c r="I13" i="2"/>
  <c r="J13" i="2" s="1"/>
  <c r="I11" i="2"/>
  <c r="J11" i="2" s="1"/>
  <c r="I9" i="2"/>
  <c r="J9" i="2" s="1"/>
  <c r="I7" i="2"/>
  <c r="I4" i="2" l="1"/>
  <c r="I2" i="2"/>
  <c r="I3" i="2" l="1"/>
</calcChain>
</file>

<file path=xl/sharedStrings.xml><?xml version="1.0" encoding="utf-8"?>
<sst xmlns="http://schemas.openxmlformats.org/spreadsheetml/2006/main" count="155" uniqueCount="60">
  <si>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</si>
  <si>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</si>
  <si>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</si>
  <si>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</si>
  <si>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</si>
  <si>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</si>
  <si>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</si>
  <si>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</si>
  <si>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</si>
  <si>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</si>
  <si>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cena celkem
 s DPH</t>
  </si>
  <si>
    <t>1)</t>
  </si>
  <si>
    <t>Stůl pro učitele na pokusy</t>
  </si>
  <si>
    <t/>
  </si>
  <si>
    <t>21%</t>
  </si>
  <si>
    <t>2)</t>
  </si>
  <si>
    <t>Stůl pro učitele</t>
  </si>
  <si>
    <t>3)</t>
  </si>
  <si>
    <t>4)</t>
  </si>
  <si>
    <t>Mutimediální stůl</t>
  </si>
  <si>
    <t>5)</t>
  </si>
  <si>
    <t>Židel pro učitele</t>
  </si>
  <si>
    <t>Židle pro učitele</t>
  </si>
  <si>
    <t>6)</t>
  </si>
  <si>
    <t>Stůl pro žáky A</t>
  </si>
  <si>
    <t>7)</t>
  </si>
  <si>
    <t>Stůl pro žáky B</t>
  </si>
  <si>
    <t>8)</t>
  </si>
  <si>
    <t>Stůl pro imob. Žáka</t>
  </si>
  <si>
    <t>Žákovský stůl pro imobilního žáka</t>
  </si>
  <si>
    <t>Žákovský volně stojící stůl s rozměry š100xh60xv76cm z jackelové konstrukce 40x20mm, s komaxitovou úpravou. Pracovní deska kompakt rezistant tl. 12mm, hrany ve tvaru bombátka.</t>
  </si>
  <si>
    <t>9)</t>
  </si>
  <si>
    <t>Středový tunel s meidi</t>
  </si>
  <si>
    <t>10)</t>
  </si>
  <si>
    <t>Židle pro žáky</t>
  </si>
  <si>
    <t>11)</t>
  </si>
  <si>
    <t>Digestoř</t>
  </si>
  <si>
    <t>12)</t>
  </si>
  <si>
    <t>Dopravní a jiné náklady</t>
  </si>
  <si>
    <t>Stůl na pokusy učitele</t>
  </si>
  <si>
    <t>Učitelský multimediální stůl pro audio/video techniku a s výklopem pro vizualizér kompakt rezistant o rozměrech š70xh70xv90cm se skládací pracovní deskou z kompaktu rezistant s prostorem pro vizualizer. Spodní část stolu s uzamykatelnými dvířky pro audio/video techniku. Konstrukce jackel 40x20mm, s komaxitovou úpravou. Krytování z laminované dřevotřísky tl. 18mm s olepenými 0,5mm hranami ABS technologií PUR, krycí desky a dvířka chráněny ze všech čtyř stran kovem, pět zásuvek 230V. Instalace rozvodů medií, montáž na místě.</t>
  </si>
  <si>
    <t>Multimediální stůl</t>
  </si>
  <si>
    <t>Učitelská katedra, kompakt rezistant s rozměry š100xh70xv76cm. Jackelová konstrukce 40x20mm s komaxitovou úpravou. Zadní deska a krytování z laminované dřevotřísky tl. 18mm s olepenými 0,5mm ABS hranami technologií PUR, vložená do uzavřené kovové konstrukce, chráněno ze všech čtyř stran. Pracovní deska kompakt rezistant tl. 12mm, hrana ve tvaru bombátka. Výsuvný mechanizmus pro monitory s protizávažím umožňující zasunutí a uzamknutí LCD panelu pod úroveň pracovní desky. Krytování z laminované dřevotřísky tl. 18mm s olepenými hranami ABS 0,5mm, technologií PUR. Výsuv pro klávesnici a myš montovaný do počítačových stolů. Rozměr výsuvu je šíře 70cm, hloubka 35cm. Korpus z laminované dřevotřísky tl. 18mm ohraněný hranou ABS 0,5mm technologií PUR, čelní hrana hranou ABS 2,0mm technologií PUR. Skříňka pro PC tower. Krytování z laminované dřevotřísky olepené ABS hranou 0,5mm technologií PUR, dvířka jsou uzamykatelná, otevírání 90° olepeny hranou ABS 2,0mm technologií PUR. Zásuvka 230V s přepěťovou ochranou, tři zásuvky 230V a zásuvka RJ45.  Instalace rozvodů medií, montáž na místě.</t>
  </si>
  <si>
    <t>Demonstrační učitelské pracoviště, média pod pracovní deskou, konglomerovaný kámen  s rozměry š170xh70xv90cm z jackelové konstrukce 40x20mm s komaxitovou úpravou. Boky stolu a krytování rozvodů médií z laminované dřevotřísky tl. 18mm s olepenými hranami ABS 0,5mm technologií PUR. Desky vloženy do uzavření kovové konstrukce, chráněny ze všech čtyř stran. Pracovní deska s uzamykatelným výklopem pro média konglomerovaný kámen tl. 20mm. Médiový prostor se zásuvnou uzamykatelnou klapačkou, korpus z laminované dřevotřísky tl. 18mm, ložiskový výsuv pro zásuvnou část pracovní desky, uzamykatelnou, ohraněno hranou ABS 2,0mm technologií PUR. 1x Skříňka do učitelského stolu pro školní zdroj - Korpus a zásuvka z laminované dřevotřísky tl. 18mm, olepené 0,5mm ABS hranou technologií PUR, s uzamykatelnou zásuvkou pro školní zdroj s plynulou regulací 0-24V a ve spodní části prostorem na pomůcky s uzamykatelnými dvířky. Čelo zásuvky a dvířka olepeny 2mm ABS hranou technologií PUR.            Školní zdroj s plynulou regulací napětí 0-24V stejnosměrného a střídavého proudu - Plynulá regulace napětí 0-24V pro střídavý a stejnosměrný proud s ukazatelem nastaveného napětí a odebíraného proudu. Samostatně zapínaný okruh pro učitelské pracoviště a samostatně zapínaný okruh pro žákovské pracoviště. Výstup chráněn jištěním.
* Tento zdroj umožňuje plynule nastavit jakékoliv napětí v rozsahu 0-24V.
** Při zapojení všech obvodů při pokusech a kolísání napětí ve veřejné síti je tímto zdrojem s plynulou regulací možno navolit přesné požadované napětí (u jiných zdrojů se skokovou regulací není možné přesné napětí navolit).              2x Skříňka do učitelského stolu se zásuvkou a dvířky - Korpus z laminované dřevotřísky tl. 18mm olepený 0,5mm ABS hranou technologií PUR, s uzamykatelnou zásuvkou na plnovýsuvech a prostorem na pomůcky s uzamykatelnými dvířky. Dvířka a čelo zásuvky olepené 2mm ABS hranou technologií PUR.    Médiový prostor do učitelského stolu se zásuvnou  klapačkou - použitá klkapačka ze stávající stavu učebny -   Korpus z laminované dřevotřísky tl. 18mm, ložiskový výsuv pro zásuvnou část pracovní desky, uzamykatelnou, ohraněno hranou ABS 2,0mm technologií PUR.   Elektropanel pro učitele - 1xSS, 1xST, 2x230V - Elektropanel obsahuje 2 zásuvky 230V s klapkou, 1 pár zdířek stejnosměrného proudu a 1 pár zdířek střídavého proudu 0-24V. Plynový kahan pro P-B velký 2500W, s hadičkou - Velký plynový kahan určený pro P-B s hadičkou. Položka obsahuje práci spojenou s napojením kahanu na vývod plynu v pracovišti a seřízením. Délka hadice je 1,15m. Příkon 0,080m3/h, jmenovitý tepelný výkon 2500W. Plynový dvoukohout - Plynový dvoukohout z chromu, obsahuje dvě pozice na napojení kahanu. V ceně je zahrnuta montáž.     Ovládací panel žákovských elektrozámků, trafo k elektrozámkům - Položka obsahuje ovládací prvky žákovských elektrozámků a trafo včetně montáže. Revize elektroinstalace, revize plynu.  Instalace rozvodů medií, montáž na místě.</t>
  </si>
  <si>
    <t xml:space="preserve">Otočná židle na kolečkách s područkami, základní synchronní mechanismus, několikanásobná aretace, nastavení síly protiváhy, výškové nastavení opěráku mechanismem up-down, moderní pyramidová báze, čalounění ze studené pěny, tzv. moulded foam, možnost mechanismu SL k nastavení hloubky sedáku, možnost mechanismu s nastavením úhlu a hloubky sedáku TL, dále bederní regulovatelné opěrky LAS, volitelné područky, kolečka O 65 mm, nosnost 130 kg. Celková výška 96,5-116cm, hloubka sedáku 46-52cm, výška sedáku 43-55cm, šířka 63cm. Záruka 60 měsíců. </t>
  </si>
  <si>
    <t>Stůl pro žáky</t>
  </si>
  <si>
    <t>Žákovské pracoviště, trojmístné, s rozměry š180xh60xv76cm z jackelové konstrukce 40x20mm s komaxitovou úpravou. Krytování čela stolu z laminované dřevotřísky tl. 18mm s olepenými hranami ABS 0,5mm technologií PUR.Deska vložena do uzavřené kovové konstrukce. Deska je chráněna ze všech čtyř stran. Pracovní deska kompakt rezistant tl.12mm hrany ve tvaru bombátka.               Výsuv pro klávesnice - Výsuv pro klávesnici a myš montovaný do žákovských nebo učitelských počítačových stolů. Rozměr výsuvu je šíře 70cm, hloubka 35cm. Korpus z laminované dřevotřísky ohraněný hranou ABS 0,5mm technologií PUR, čelní hrana hranou ABS 2,0mm technologií PUR.               Výsuv monitoru s protizávažím krytý pro montáž do PC stolu - Výsuvný mechanizmus pro monitory s protizávažím umožňující zasunutí a uzamknutí LCD panelu pod úroveň pracovní desky. Krytování z laminované dřevotřísky tl. 18mm s olepenými hranami ABS 0,5mm, technologií PUR.Žákovský elektrozámek - Elektrozámky žákovských stolů k jednoduchému a rychlému uzamknutí ovládacím panelem z učitelského pracoviště. Položka je včetně montáže zámku a jeho zapojení, neobsahuje kabeláž. Zásuvka 230V s přepěťovou ochranou, Zásuvka RJ45.  Instalace rozvodů medií, montáž na místě.</t>
  </si>
  <si>
    <t>Žákovské pracoviště, trojmístné, s rozměry š180xh60xv76cm z jackelové konstrukce 40x20mm s komaxitovou úpravou. Krytování čela stolu z laminované dřevotřísky tl. 18mm s olepenými hranami ABS 0,5mm technologií PUR.Deska vložena do uzavřené kovové konstrukce. Deska je chráněna ze všech čtyř stran. Pracovní deska kompakt rezistant tl.12mm hrany ve tvaru bombátka.               Výsuv pro klávesnice - Výsuv pro klávesnici a myš montovaný do žákovských nebo učitelských počítačových stolů. Rozměr výsuvu je šíře 70cm, hloubka 35cm. Korpus z laminované dřevotřísky ohraněný hranou ABS 0,5mm technologií PUR, čelní hrana hranou ABS 2,0mm technologií PUR.               Výsuv monitoru s protizávažím krytý pro montáž do PC stolu - Výsuvný mechanizmus pro monitory s protizávažím umožňující zasunutí a uzamknutí LCD panelu pod úroveň pracovní desky. Krytování z laminované dřevotřísky tl. 18mm s olepenými hranami ABS 0,5mm, technologií PUR.Žákovský elektrozámek - Elektrozámky žákovských stolů k jednoduchému a rychlému uzamknutí ovládacím panelem z učitelského pracoviště. Položka je včetně montáže zámku a jeho zapojení, neobsahuje kabeláž. Zásuvka 230V , Zásuvka RJ45.  Instalace rozvodů medií, montáž na místě.</t>
  </si>
  <si>
    <t>Středový tunel s medii</t>
  </si>
  <si>
    <t>Médiový tunel, média pod pracovní deskou kompakt rezistant, příprava pro vodu, 2x výklopná klapačka s rozměry š50xh130xv76cm z jackelové konstrukce 40x20mm s komaxitovou úpravou. Krytování rozvodů médií z laminované dřevotřísky tl. 18mm s olepenými hranami ABS 0,5mm technologií PUR, v levém boku uzamykatelná dvířka pro přístup k rozvodům. Desky krytování chráněny ze všech čtyř stran kovovou konstrukcí. Pracovní deska kompakt rezistant tl. 12mm hrana ve varu bombátka, v části pracovní desky s uzamykatelným otevíracím prostorem s výklopnou klapačkou pro žákovské elektropanely a plynové kohouty a kahany a v části prostor pro dřez se spodním usazením. Plynový jednokohout - Plynový jednokohout z chromu, obsahuje jednu pozici na napojení kahanu. V ceně je zahrnuta montáž. Plynový kahan pro ZP malý 1300W, s hadičkou - Malý plynový kahan určený pro ZP s hadičkou. Položka obsahuje práci spojenou s napojením kahanu na vývod plynu v pracovišti a seřízením. Délka hadice je 1,15m. Příkon 0,130m3/h, jmenovitý
tepelný výkon 1300W. Elektropanel kovový 1xSS, 1xST, 1x230V, 1x RJ45 - Elektropanel obsahuje 1 pár zdířek stejnosměrného proudu, 1 pár zdířek střídavého proudu 0-24V, zásuvka 230V s klapkou a zásuvka RJ45. Dřez kameninový bílý 45x45cm - Položka obsahuje chemicky odolný kameninový dřez 45x45cm s vyspádovaným dnem. Baterie páková stojánková - Položka obsahuje pákovou baterii.</t>
  </si>
  <si>
    <t>Židle s plastovým šálovým sedákem, otočná, výškově stavitelná, s kluzáky, ergonomické sezení s dynamikou, výškově stavitelná na pístu, s kluzáky, židle otočná. Pohodlné ergonomické sezení na 3D tvarovaném šálovém sedáku, hygienický a omyvatelný, umožňuje sedět oboustranně, vyrobený z recyklovatelných plastů.</t>
  </si>
  <si>
    <t>Školní digestoř oboustranná, bez ventilátoru, filtrace, pracovní desky a skel. Rozměry š130xh60xv245cm, s pracovní deskou ve výšce 90cm. Příprava pro média plyn, elektřina 230 V, voda, odpad. Konstrukce kovová jackel s komaxitovou úpravou, krytování rozvodů médií z laminované dřevotřísky s olepenými hranami ABS.
Digestoř neobsahuje ventilační jednotku, filtrační kazety, osvětlení, pracovní desku a skla.   Pracovní deska konglomerovaný kámen - z chemicky odolného materiálu, pevné zadní a boční bezpečnostní skla, čelní sklo výsuvné pro školní digestoř.    Zásuvka 230V- V ceně je zahrnuta montáž do stolu. Odvod zplodin do připraveného otvoru na stěně  na boku učebny. Ventilátor pro odvod zplodin do školní digestoře. Výtokové ramínko s nátrubkem - Ramínko s neotočným ramenem z nerez oceli opatřené komaxitem, s jedním kohoutem a nátrubkem průměr 8mm na studenou vodu, vhodný k nasazení hadičky a vývěvy. Hadička není zahrnuta v ceně.  V ceně je zahrnuta montáž. Vpusť kameninová 14,5x14,5cm vč. montáže.  Instalace rozvodů medií, montáž na místě.</t>
  </si>
  <si>
    <t>Mycí učitelské pracoviště pro spodní umístění dřezu a pákové baterie, levé konglomerovaný kámen s rozměry š50xh70xv90cm z jackelové konstrukce 40x20mms komaxitovou úpravou. Krytování rozvodů médií z laminované dřevotřísky tl. 18mm s olepenými hranami ABS 0,5mm technologií PUR s uzamykatelnými dvířky. Desky vloženy do uzavřené kovové konstrukce, chráněny ze všech čtyř stran. Pracovní deska s kameninovým dřezem 45x45cm s osazení ze spodu pracovní desky, páková baterie stojánková a armatura vysoká s neotočným ramenem s jedním kohoutem a nátrubkem průměr 8mm na studenou vodu, vhodný k nasazení hadičky a vývěvy. Armatura z nerezavějící oceli s komaxitovou úpravou. Pracovní deska konglomerovaný kámen tl. 20mm, hrany leštěné. Instalace rozvodů medií, montáž na místě. Ohřívač vody tlakový, 10l včetně montáže, Zásuvka 230V pro ohřívač vody. Rozvod a zapojení plynu.</t>
  </si>
  <si>
    <t>Dopravní a montážní náklady</t>
  </si>
  <si>
    <t>Mycí stůl pro učitele</t>
  </si>
  <si>
    <t>Parametry kompaktních pracovních desek:</t>
  </si>
  <si>
    <t>Všechny pracovní desky B36 pracovních a odkládacích ploch vyrobeny z kompaktních desek tl. 12mm s hranou ve tvaru bombátka, s oboustranným dekorem, s odolností dle SEFA 3-2010 odst. 2.1. (EXPOZICE 24h) kyselina fluorovodíková 48% - stupeň 1 vynikající, kyselina dusičná 70% - stupeň 0 bez účinku, kyselina octová 99% - stupeň 0 bez účinku, kyselina chromová 60% - stupeň 0 bez účinku, kyselina mravenčí  90% - stupeň 0 bez účinku, kyselina chlorovodíková 37%  - stupeň 0 bez účinku, kyselina dusičná 30%  - stupeň 0 bez účinku, kyselina fosforečná 85% - stupeň 0 bez účinku, kyselina sírová 33% - stupeň 0 bez účinku, roztok kyseliny sírové 33% a kyseliny dusičné 70% (1:1)  - stupeň 2 dobré, odolnost proti opotřebování povrchu 450U dle EN 438-2, bod 10, modul pružnosti E, EN ISO 178: 10000 Mpa.</t>
  </si>
  <si>
    <t>Učebna fyzika-chemie - rozpočet</t>
  </si>
  <si>
    <t xml:space="preserve">Učebna FY-CH
Vybavení nábytkem bude zhotoveno z laminované dřevotřísky tl. 18mm, Namáhané části jako jsou dvířka, čela zásuvek (viz specifikace v rozpočtové části) budou olepené 2mm ABS technologií PUR, ostatní méně namáhané hrany budou olepeny 0,5mmABS technologií PUR.
Celá učebna bude laděna do barev:
- Odstín RAL jeklové konstrukce nábytkové části – konečný odběratel upřesní před konečnou výrobou nábytkové části
- Laminované korpusy dodávaného nábytku, budou laděny do odstínu Šedé barvy – Dodavatel předloží náhledy alespoň tří dekorů šedé barvy ke konečnému výběru, který bude proveden před výrobou nábytku. 
- Přední části nábytku, jako jsou dveře, čela zásuvek spolu s 2mm ABS budou laděny do zelené barvy - Dodavatel předloží náhledy alespoň tří dekorů zelené barvy ke konečnému výběru, který bude proveden před výrobou nábytku.
- Pracovní deska Stolu učitele na pokusy je zhotovena z konglomerovanného kámene tl. 20mm v odstínu šedém
- Všechny pracovní desky B36 pracovních a odkládacích ploch vyrobeny z kompaktních desek tl. 12mm s hranou ve tvaru bombátka, s oboustranným dekorem, s odolností dle SEFA 3-2010 odst. 2.1. (EXPOZICE 24h) kyselina fluorovodíková 48% - stupeň 1 vynikající, kyselina dusičná 70% - stupeň 0 bez účinku, kyselina octová 99% - stupeň 0 bez účinku, kyselina chromová 60% - stupeň 0 bez účinku, kyselina mravenčí  90% - stupeň 0 bez účinku, kyselina chlorovodíková 37%  - stupeň 0 bez účinku, kyselina dusičná 30%  - stupeň 0 bez účinku, kyselina fosforečná 85% - stupeň 0 bez účinku, kyselina sírová 33% - stupeň 0 bez účinku, roztok kyseliny sírové 33% a kyseliny dusičné 70% (1:1)  - stupeň 2 dobré, odolnost proti opotřebování povrchu 450U dle EN 438-2, bod 10, modul pružnosti E, EN ISO 178: 10000 Mpa.
Dodavatel předloží náhledy alespoň tří barev ke konečnému výběru, který bude proveden před výrobou nábytku. 
- Potahová textilie na židli pro učitele – Složení: 100% Polyester, Gramáž: 250 g/m2 ±2%, 350 g/bm ±2%, Odolnost vůči prodření: 150.000 cyklů
Odolnost vůči ohni: BS EN 1021–1,2:2006, CRIB 5, BS 7176:1995, AM 18 NF D 60013
Stálost na světle: 6 (ISO 105 - B02:1999), Stálost při tření: za vlhka: 4-5; za sucha: 4-5 (ISO 105 - X12:1995)  - Dodavatel předloží náhledy barev konečnému výběru, který bude proveden před výrobou nábytku. 
</t>
  </si>
  <si>
    <t xml:space="preserve">Návrh barevného řešení: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</si>
</sst>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2"/>
      <color rgb="FFC00000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2" xfId="0" applyNumberFormat="1" applyFill="1" applyBorder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9" fontId="0" fillId="2" borderId="2" xfId="0" applyNumberForma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2" fontId="2" fillId="2" borderId="1" xfId="0" applyNumberFormat="1" applyFont="1" applyFill="1" applyBorder="1" applyAlignment="1">
      <alignment horizontal="right" vertical="top"/>
    </xf>
    <xf numFmtId="0" fontId="0" fillId="0" borderId="2" xfId="0" applyFill="1" applyBorder="1" applyAlignment="1">
      <alignment horizontal="left" vertical="top" wrapText="1"/>
    </xf>
    <xf numFmtId="0" fontId="4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164" fontId="6" fillId="2" borderId="3" xfId="0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14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5"/>
  <sheetViews>
    <sheetView tabSelected="1" topLeftCell="A28" zoomScale="71" zoomScaleNormal="71" workbookViewId="0">
      <selection activeCell="E35" sqref="E35"/>
    </sheetView>
  </sheetViews>
  <sheetFormatPr defaultRowHeight="20.25" x14ac:dyDescent="0.2"/>
  <cols>
    <col min="1" max="1" width="5.7109375" style="6" customWidth="1"/>
    <col min="2" max="2" width="5.5703125" style="5" customWidth="1"/>
    <col min="3" max="3" width="31.140625" style="5" customWidth="1"/>
    <col min="4" max="4" width="24.42578125" style="2" customWidth="1"/>
    <col min="5" max="5" width="113.5703125" style="2" customWidth="1"/>
    <col min="7" max="7" width="9.140625" customWidth="1"/>
    <col min="9" max="9" width="13.28515625" customWidth="1"/>
    <col min="10" max="10" width="22.7109375" style="12" customWidth="1"/>
    <col min="11" max="19" width="8.42578125" style="29" hidden="1" customWidth="1"/>
    <col min="20" max="20" width="8.42578125" style="24" customWidth="1"/>
    <col min="21" max="22" width="9.140625" style="24"/>
    <col min="23" max="16384" width="9.140625" style="3"/>
  </cols>
  <sheetData>
    <row r="1" spans="1:22" s="1" customFormat="1" ht="37.5" customHeight="1" x14ac:dyDescent="0.25">
      <c r="A1" s="6" t="s">
        <v>57</v>
      </c>
      <c r="B1" s="4"/>
      <c r="C1" s="4"/>
      <c r="D1" s="7"/>
      <c r="E1" s="7"/>
      <c r="G1" s="8"/>
      <c r="H1" s="8"/>
      <c r="I1" s="8"/>
      <c r="J1" s="11"/>
      <c r="K1" s="29"/>
      <c r="L1" s="29"/>
      <c r="M1" s="29"/>
      <c r="N1" s="29"/>
      <c r="O1" s="29"/>
      <c r="P1" s="29"/>
      <c r="Q1" s="29"/>
      <c r="R1" s="29"/>
      <c r="S1" s="29"/>
      <c r="T1" s="24"/>
      <c r="U1" s="24"/>
      <c r="V1" s="24"/>
    </row>
    <row r="2" spans="1:22" s="1" customFormat="1" x14ac:dyDescent="0.25">
      <c r="A2" s="6"/>
      <c r="B2" s="4"/>
      <c r="C2" s="4"/>
      <c r="D2" s="7"/>
      <c r="E2" s="6"/>
      <c r="F2" s="14" t="s">
        <v>0</v>
      </c>
      <c r="G2" s="32"/>
      <c r="H2" s="32"/>
      <c r="I2" s="41">
        <f>I7+I9+I11+I13+I15+I17+I19+I21+I23+I25+I27+I29</f>
        <v>0</v>
      </c>
      <c r="J2" s="41"/>
      <c r="K2" s="29"/>
      <c r="L2" s="29"/>
      <c r="M2" s="29"/>
      <c r="N2" s="29"/>
      <c r="O2" s="29"/>
      <c r="P2" s="29"/>
      <c r="Q2" s="29"/>
      <c r="R2" s="29"/>
      <c r="S2" s="29"/>
      <c r="T2" s="24"/>
      <c r="U2" s="24"/>
      <c r="V2" s="24"/>
    </row>
    <row r="3" spans="1:22" s="1" customFormat="1" x14ac:dyDescent="0.25">
      <c r="A3" s="6"/>
      <c r="B3" s="4"/>
      <c r="C3" s="4"/>
      <c r="D3" s="7"/>
      <c r="E3" s="6"/>
      <c r="F3" s="15" t="s">
        <v>1</v>
      </c>
      <c r="G3" s="31"/>
      <c r="H3" s="31"/>
      <c r="I3" s="42">
        <f>I4-I2</f>
        <v>0</v>
      </c>
      <c r="J3" s="42"/>
      <c r="K3" s="29"/>
      <c r="L3" s="29"/>
      <c r="M3" s="29"/>
      <c r="N3" s="29"/>
      <c r="O3" s="29"/>
      <c r="P3" s="29"/>
      <c r="Q3" s="29"/>
      <c r="R3" s="29"/>
      <c r="S3" s="29"/>
      <c r="T3" s="24"/>
      <c r="U3" s="24"/>
      <c r="V3" s="24"/>
    </row>
    <row r="4" spans="1:22" s="1" customFormat="1" x14ac:dyDescent="0.25">
      <c r="A4" s="6"/>
      <c r="B4" s="4"/>
      <c r="C4" s="4"/>
      <c r="D4" s="7"/>
      <c r="E4" s="6"/>
      <c r="F4" s="16" t="s">
        <v>9</v>
      </c>
      <c r="G4" s="33"/>
      <c r="H4" s="33"/>
      <c r="I4" s="43">
        <f>J7+J9+J11+J13+J15+J17+J19+J21+J23+J25+J27+J29</f>
        <v>0</v>
      </c>
      <c r="J4" s="43"/>
      <c r="K4" s="29"/>
      <c r="L4" s="29"/>
      <c r="M4" s="29"/>
      <c r="N4" s="29"/>
      <c r="O4" s="29"/>
      <c r="P4" s="29"/>
      <c r="Q4" s="29"/>
      <c r="R4" s="29"/>
      <c r="S4" s="29"/>
      <c r="T4" s="24"/>
      <c r="U4" s="24"/>
      <c r="V4" s="24"/>
    </row>
    <row r="5" spans="1:22" s="1" customFormat="1" x14ac:dyDescent="0.25">
      <c r="A5" s="6"/>
      <c r="B5" s="4"/>
      <c r="C5" s="4"/>
      <c r="D5" s="7"/>
      <c r="E5" s="6"/>
      <c r="J5" s="19"/>
      <c r="K5" s="29"/>
      <c r="L5" s="29"/>
      <c r="M5" s="29"/>
      <c r="N5" s="29"/>
      <c r="O5" s="29"/>
      <c r="P5" s="29"/>
      <c r="Q5" s="29"/>
      <c r="R5" s="29"/>
      <c r="S5" s="29"/>
      <c r="T5" s="24"/>
      <c r="U5" s="24"/>
      <c r="V5" s="24"/>
    </row>
    <row r="6" spans="1:22" s="28" customFormat="1" ht="39" x14ac:dyDescent="0.25">
      <c r="A6" s="25"/>
      <c r="B6" s="26"/>
      <c r="C6" s="26"/>
      <c r="D6" s="13" t="s">
        <v>4</v>
      </c>
      <c r="E6" s="13" t="s">
        <v>5</v>
      </c>
      <c r="F6" s="13" t="s">
        <v>2</v>
      </c>
      <c r="G6" s="17" t="s">
        <v>6</v>
      </c>
      <c r="H6" s="13" t="s">
        <v>3</v>
      </c>
      <c r="I6" s="17" t="s">
        <v>8</v>
      </c>
      <c r="J6" s="23" t="s">
        <v>10</v>
      </c>
      <c r="K6" s="30"/>
      <c r="L6" s="30"/>
      <c r="M6" s="30"/>
      <c r="N6" s="30"/>
      <c r="O6" s="30" t="s">
        <v>2</v>
      </c>
      <c r="P6" s="30" t="s">
        <v>6</v>
      </c>
      <c r="Q6" s="30" t="s">
        <v>3</v>
      </c>
      <c r="R6" s="30" t="s">
        <v>8</v>
      </c>
      <c r="S6" s="30" t="s">
        <v>7</v>
      </c>
      <c r="T6" s="27"/>
      <c r="U6" s="27"/>
      <c r="V6" s="27"/>
    </row>
    <row r="7" spans="1:22" x14ac:dyDescent="0.2">
      <c r="A7" s="21" t="s">
        <v>11</v>
      </c>
      <c r="B7" s="22" t="s">
        <v>12</v>
      </c>
      <c r="C7" s="9"/>
      <c r="D7" s="9"/>
      <c r="E7" s="9" t="s">
        <v>13</v>
      </c>
      <c r="F7" s="10">
        <v>1</v>
      </c>
      <c r="G7" s="18"/>
      <c r="H7" s="20">
        <v>0.21</v>
      </c>
      <c r="I7" s="18">
        <f>G7*F7</f>
        <v>0</v>
      </c>
      <c r="J7" s="34"/>
      <c r="K7" s="29">
        <v>98370</v>
      </c>
      <c r="L7" s="29">
        <v>119027.70000000001</v>
      </c>
      <c r="N7" s="29">
        <v>1</v>
      </c>
    </row>
    <row r="8" spans="1:22" ht="342" customHeight="1" x14ac:dyDescent="0.2">
      <c r="A8" s="21" t="s">
        <v>13</v>
      </c>
      <c r="B8" s="22"/>
      <c r="C8" s="35"/>
      <c r="D8" s="9" t="s">
        <v>39</v>
      </c>
      <c r="E8" s="9" t="s">
        <v>43</v>
      </c>
      <c r="F8" s="10"/>
      <c r="G8" s="18" t="s">
        <v>13</v>
      </c>
      <c r="H8" s="20" t="s">
        <v>13</v>
      </c>
      <c r="I8" s="18" t="s">
        <v>13</v>
      </c>
      <c r="J8" s="34"/>
      <c r="M8" s="29">
        <v>1</v>
      </c>
      <c r="O8" s="29">
        <v>1</v>
      </c>
      <c r="P8" s="29">
        <v>30370</v>
      </c>
      <c r="Q8" s="29" t="s">
        <v>14</v>
      </c>
      <c r="R8" s="29">
        <v>30370</v>
      </c>
      <c r="S8" s="29">
        <v>36747.699999999997</v>
      </c>
    </row>
    <row r="9" spans="1:22" x14ac:dyDescent="0.2">
      <c r="A9" s="21" t="s">
        <v>15</v>
      </c>
      <c r="B9" s="22" t="s">
        <v>16</v>
      </c>
      <c r="C9" s="9"/>
      <c r="D9" s="9"/>
      <c r="E9" s="9" t="s">
        <v>13</v>
      </c>
      <c r="F9" s="10">
        <v>1</v>
      </c>
      <c r="G9" s="18">
        <v>0</v>
      </c>
      <c r="H9" s="20">
        <v>0.21</v>
      </c>
      <c r="I9" s="18">
        <f>G9*F9</f>
        <v>0</v>
      </c>
      <c r="J9" s="34">
        <f>I9*1.21</f>
        <v>0</v>
      </c>
      <c r="K9" s="29">
        <v>21540</v>
      </c>
      <c r="L9" s="29">
        <v>26063.4</v>
      </c>
      <c r="N9" s="29">
        <v>2</v>
      </c>
    </row>
    <row r="10" spans="1:22" ht="114.75" x14ac:dyDescent="0.2">
      <c r="A10" s="21" t="s">
        <v>13</v>
      </c>
      <c r="B10" s="22"/>
      <c r="C10" s="9"/>
      <c r="D10" s="9" t="s">
        <v>16</v>
      </c>
      <c r="E10" s="9" t="s">
        <v>42</v>
      </c>
      <c r="F10" s="10"/>
      <c r="G10" s="18" t="s">
        <v>13</v>
      </c>
      <c r="H10" s="20" t="s">
        <v>13</v>
      </c>
      <c r="I10" s="18" t="s">
        <v>13</v>
      </c>
      <c r="J10" s="34" t="s">
        <v>13</v>
      </c>
      <c r="M10" s="29">
        <v>2</v>
      </c>
      <c r="O10" s="29">
        <v>1</v>
      </c>
      <c r="P10" s="29">
        <v>8350</v>
      </c>
      <c r="Q10" s="29" t="s">
        <v>14</v>
      </c>
      <c r="R10" s="29">
        <v>8350</v>
      </c>
      <c r="S10" s="29">
        <v>10103.5</v>
      </c>
    </row>
    <row r="11" spans="1:22" x14ac:dyDescent="0.2">
      <c r="A11" s="21" t="s">
        <v>17</v>
      </c>
      <c r="B11" s="22" t="s">
        <v>54</v>
      </c>
      <c r="C11" s="9"/>
      <c r="D11" s="9"/>
      <c r="E11" s="9" t="s">
        <v>13</v>
      </c>
      <c r="F11" s="10">
        <v>1</v>
      </c>
      <c r="G11" s="18">
        <v>0</v>
      </c>
      <c r="H11" s="20">
        <v>0.21</v>
      </c>
      <c r="I11" s="18">
        <f>G11*F11</f>
        <v>0</v>
      </c>
      <c r="J11" s="34">
        <f>I11*1.21</f>
        <v>0</v>
      </c>
      <c r="K11" s="29">
        <v>38490</v>
      </c>
      <c r="L11" s="29">
        <v>46572.9</v>
      </c>
      <c r="N11" s="29">
        <v>3</v>
      </c>
    </row>
    <row r="12" spans="1:22" ht="102" x14ac:dyDescent="0.2">
      <c r="A12" s="21" t="s">
        <v>13</v>
      </c>
      <c r="B12" s="22"/>
      <c r="C12" s="9"/>
      <c r="D12" s="9" t="s">
        <v>54</v>
      </c>
      <c r="E12" s="9" t="s">
        <v>52</v>
      </c>
      <c r="F12" s="10"/>
      <c r="G12" s="18" t="s">
        <v>13</v>
      </c>
      <c r="H12" s="20" t="s">
        <v>13</v>
      </c>
      <c r="I12" s="18" t="s">
        <v>13</v>
      </c>
      <c r="J12" s="34" t="s">
        <v>13</v>
      </c>
      <c r="M12" s="29">
        <v>3</v>
      </c>
      <c r="O12" s="29">
        <v>1</v>
      </c>
      <c r="P12" s="29">
        <v>15970</v>
      </c>
      <c r="Q12" s="29" t="s">
        <v>14</v>
      </c>
      <c r="R12" s="29">
        <v>15970</v>
      </c>
      <c r="S12" s="29">
        <v>19323.7</v>
      </c>
    </row>
    <row r="13" spans="1:22" x14ac:dyDescent="0.2">
      <c r="A13" s="21" t="s">
        <v>18</v>
      </c>
      <c r="B13" s="22" t="s">
        <v>19</v>
      </c>
      <c r="C13" s="9"/>
      <c r="D13" s="9"/>
      <c r="E13" s="9" t="s">
        <v>13</v>
      </c>
      <c r="F13" s="10">
        <v>1</v>
      </c>
      <c r="G13" s="18">
        <v>0</v>
      </c>
      <c r="H13" s="20">
        <v>0.21</v>
      </c>
      <c r="I13" s="18">
        <f>G13*F13</f>
        <v>0</v>
      </c>
      <c r="J13" s="34">
        <f>I13*1.21</f>
        <v>0</v>
      </c>
      <c r="K13" s="29">
        <v>16640</v>
      </c>
      <c r="L13" s="29">
        <v>20134.400000000001</v>
      </c>
      <c r="N13" s="29">
        <v>4</v>
      </c>
    </row>
    <row r="14" spans="1:22" ht="63.75" x14ac:dyDescent="0.2">
      <c r="A14" s="21" t="s">
        <v>13</v>
      </c>
      <c r="B14" s="22"/>
      <c r="C14" s="9"/>
      <c r="D14" s="9" t="s">
        <v>41</v>
      </c>
      <c r="E14" s="9" t="s">
        <v>40</v>
      </c>
      <c r="F14" s="10"/>
      <c r="G14" s="18" t="s">
        <v>13</v>
      </c>
      <c r="H14" s="20" t="s">
        <v>13</v>
      </c>
      <c r="I14" s="18" t="s">
        <v>13</v>
      </c>
      <c r="J14" s="34" t="s">
        <v>13</v>
      </c>
      <c r="M14" s="29">
        <v>4</v>
      </c>
      <c r="O14" s="29">
        <v>1</v>
      </c>
      <c r="P14" s="29">
        <v>12860</v>
      </c>
      <c r="Q14" s="29" t="s">
        <v>14</v>
      </c>
      <c r="R14" s="29">
        <v>12860</v>
      </c>
      <c r="S14" s="29">
        <v>15560.6</v>
      </c>
    </row>
    <row r="15" spans="1:22" x14ac:dyDescent="0.2">
      <c r="A15" s="21" t="s">
        <v>20</v>
      </c>
      <c r="B15" s="22" t="s">
        <v>21</v>
      </c>
      <c r="C15" s="9"/>
      <c r="D15" s="9"/>
      <c r="E15" s="9" t="s">
        <v>13</v>
      </c>
      <c r="F15" s="10">
        <v>1</v>
      </c>
      <c r="G15" s="18">
        <v>0</v>
      </c>
      <c r="H15" s="20">
        <v>0.21</v>
      </c>
      <c r="I15" s="18">
        <f>G15*F15</f>
        <v>0</v>
      </c>
      <c r="J15" s="34">
        <f>I15*1.21</f>
        <v>0</v>
      </c>
      <c r="K15" s="29">
        <v>4090</v>
      </c>
      <c r="L15" s="29">
        <v>4948.8999999999996</v>
      </c>
      <c r="N15" s="29">
        <v>5</v>
      </c>
    </row>
    <row r="16" spans="1:22" ht="81" customHeight="1" x14ac:dyDescent="0.2">
      <c r="A16" s="21" t="s">
        <v>13</v>
      </c>
      <c r="B16" s="22"/>
      <c r="C16" s="9" t="s">
        <v>13</v>
      </c>
      <c r="D16" s="9" t="s">
        <v>22</v>
      </c>
      <c r="E16" s="9" t="s">
        <v>44</v>
      </c>
      <c r="F16" s="10"/>
      <c r="G16" s="18" t="s">
        <v>13</v>
      </c>
      <c r="H16" s="20" t="s">
        <v>13</v>
      </c>
      <c r="I16" s="18" t="s">
        <v>13</v>
      </c>
      <c r="J16" s="34" t="s">
        <v>13</v>
      </c>
      <c r="M16" s="29">
        <v>5</v>
      </c>
      <c r="O16" s="29">
        <v>1</v>
      </c>
      <c r="P16" s="29">
        <v>4090</v>
      </c>
      <c r="Q16" s="29" t="s">
        <v>14</v>
      </c>
      <c r="R16" s="29">
        <v>4090</v>
      </c>
      <c r="S16" s="29">
        <v>4948.8999999999996</v>
      </c>
    </row>
    <row r="17" spans="1:19" x14ac:dyDescent="0.2">
      <c r="A17" s="21" t="s">
        <v>23</v>
      </c>
      <c r="B17" s="22" t="s">
        <v>24</v>
      </c>
      <c r="C17" s="9"/>
      <c r="D17" s="9"/>
      <c r="E17" s="9" t="s">
        <v>13</v>
      </c>
      <c r="F17" s="10">
        <v>3</v>
      </c>
      <c r="G17" s="18">
        <v>0</v>
      </c>
      <c r="H17" s="20">
        <v>0.21</v>
      </c>
      <c r="I17" s="18">
        <f>G17*F17</f>
        <v>0</v>
      </c>
      <c r="J17" s="34">
        <f>I17*1.21</f>
        <v>0</v>
      </c>
      <c r="K17" s="29">
        <v>74850</v>
      </c>
      <c r="L17" s="29">
        <v>90568.5</v>
      </c>
      <c r="N17" s="29">
        <v>6</v>
      </c>
    </row>
    <row r="18" spans="1:19" ht="129" customHeight="1" x14ac:dyDescent="0.2">
      <c r="A18" s="21" t="s">
        <v>13</v>
      </c>
      <c r="B18" s="22"/>
      <c r="C18" s="9"/>
      <c r="D18" s="9" t="s">
        <v>45</v>
      </c>
      <c r="E18" s="9" t="s">
        <v>46</v>
      </c>
      <c r="F18" s="10"/>
      <c r="G18" s="18" t="s">
        <v>13</v>
      </c>
      <c r="H18" s="20" t="s">
        <v>13</v>
      </c>
      <c r="I18" s="18" t="s">
        <v>13</v>
      </c>
      <c r="J18" s="34" t="s">
        <v>13</v>
      </c>
      <c r="M18" s="29">
        <v>6</v>
      </c>
      <c r="O18" s="29">
        <v>3</v>
      </c>
      <c r="P18" s="29">
        <v>11260</v>
      </c>
      <c r="Q18" s="29" t="s">
        <v>14</v>
      </c>
      <c r="R18" s="29">
        <v>33780</v>
      </c>
      <c r="S18" s="29">
        <v>40873.800000000003</v>
      </c>
    </row>
    <row r="19" spans="1:19" x14ac:dyDescent="0.2">
      <c r="A19" s="21" t="s">
        <v>25</v>
      </c>
      <c r="B19" s="22" t="s">
        <v>26</v>
      </c>
      <c r="C19" s="9"/>
      <c r="D19" s="9"/>
      <c r="E19" s="9" t="s">
        <v>13</v>
      </c>
      <c r="F19" s="10">
        <v>8</v>
      </c>
      <c r="G19" s="18"/>
      <c r="H19" s="20">
        <v>0.21</v>
      </c>
      <c r="I19" s="18">
        <f>G19*F19</f>
        <v>0</v>
      </c>
      <c r="J19" s="34">
        <f>I19*1.21</f>
        <v>0</v>
      </c>
      <c r="K19" s="29">
        <v>187680</v>
      </c>
      <c r="L19" s="29">
        <v>227092.8</v>
      </c>
      <c r="N19" s="29">
        <v>7</v>
      </c>
    </row>
    <row r="20" spans="1:19" ht="127.5" x14ac:dyDescent="0.2">
      <c r="A20" s="21" t="s">
        <v>13</v>
      </c>
      <c r="B20" s="22"/>
      <c r="C20" s="9"/>
      <c r="D20" s="9" t="s">
        <v>26</v>
      </c>
      <c r="E20" s="9" t="s">
        <v>47</v>
      </c>
      <c r="F20" s="10"/>
      <c r="G20" s="18" t="s">
        <v>13</v>
      </c>
      <c r="H20" s="20" t="s">
        <v>13</v>
      </c>
      <c r="I20" s="18" t="s">
        <v>13</v>
      </c>
      <c r="J20" s="34" t="s">
        <v>13</v>
      </c>
      <c r="M20" s="29">
        <v>7</v>
      </c>
      <c r="O20" s="29">
        <v>8</v>
      </c>
      <c r="P20" s="29">
        <v>11260</v>
      </c>
      <c r="Q20" s="29" t="s">
        <v>14</v>
      </c>
      <c r="R20" s="29">
        <v>90080</v>
      </c>
      <c r="S20" s="29">
        <v>108996.8</v>
      </c>
    </row>
    <row r="21" spans="1:19" x14ac:dyDescent="0.2">
      <c r="A21" s="21" t="s">
        <v>27</v>
      </c>
      <c r="B21" s="22" t="s">
        <v>28</v>
      </c>
      <c r="C21" s="9"/>
      <c r="D21" s="9"/>
      <c r="E21" s="9" t="s">
        <v>13</v>
      </c>
      <c r="F21" s="10">
        <v>1</v>
      </c>
      <c r="G21" s="18">
        <v>0</v>
      </c>
      <c r="H21" s="20">
        <v>0.21</v>
      </c>
      <c r="I21" s="18">
        <f>G21*F21</f>
        <v>0</v>
      </c>
      <c r="J21" s="34">
        <f>I21*1.21</f>
        <v>0</v>
      </c>
      <c r="K21" s="29">
        <v>7840</v>
      </c>
      <c r="L21" s="29">
        <v>9486.4</v>
      </c>
      <c r="N21" s="29">
        <v>8</v>
      </c>
    </row>
    <row r="22" spans="1:19" ht="25.5" x14ac:dyDescent="0.2">
      <c r="A22" s="21" t="s">
        <v>13</v>
      </c>
      <c r="B22" s="22"/>
      <c r="C22" s="9" t="s">
        <v>13</v>
      </c>
      <c r="D22" s="9" t="s">
        <v>29</v>
      </c>
      <c r="E22" s="9" t="s">
        <v>30</v>
      </c>
      <c r="F22" s="10"/>
      <c r="G22" s="18" t="s">
        <v>13</v>
      </c>
      <c r="H22" s="20" t="s">
        <v>13</v>
      </c>
      <c r="I22" s="18" t="s">
        <v>13</v>
      </c>
      <c r="J22" s="34" t="s">
        <v>13</v>
      </c>
      <c r="M22" s="29">
        <v>8</v>
      </c>
      <c r="O22" s="29">
        <v>1</v>
      </c>
      <c r="P22" s="29">
        <v>7840</v>
      </c>
      <c r="Q22" s="29" t="s">
        <v>14</v>
      </c>
      <c r="R22" s="29">
        <v>7840</v>
      </c>
      <c r="S22" s="29">
        <v>9486.4</v>
      </c>
    </row>
    <row r="23" spans="1:19" x14ac:dyDescent="0.2">
      <c r="A23" s="21" t="s">
        <v>31</v>
      </c>
      <c r="B23" s="22" t="s">
        <v>32</v>
      </c>
      <c r="C23" s="9"/>
      <c r="D23" s="9"/>
      <c r="E23" s="9" t="s">
        <v>13</v>
      </c>
      <c r="F23" s="10">
        <v>6</v>
      </c>
      <c r="G23" s="18">
        <v>0</v>
      </c>
      <c r="H23" s="20">
        <v>0.21</v>
      </c>
      <c r="I23" s="18">
        <f>G23*F23</f>
        <v>0</v>
      </c>
      <c r="J23" s="34">
        <f>I23*1.21</f>
        <v>0</v>
      </c>
      <c r="K23" s="29">
        <v>206845</v>
      </c>
      <c r="L23" s="29">
        <v>250282.45000000004</v>
      </c>
      <c r="N23" s="29">
        <v>9</v>
      </c>
    </row>
    <row r="24" spans="1:19" ht="165.75" x14ac:dyDescent="0.2">
      <c r="A24" s="21" t="s">
        <v>13</v>
      </c>
      <c r="B24" s="22"/>
      <c r="C24" s="9"/>
      <c r="D24" s="9" t="s">
        <v>48</v>
      </c>
      <c r="E24" s="9" t="s">
        <v>49</v>
      </c>
      <c r="F24" s="10"/>
      <c r="G24" s="18" t="s">
        <v>13</v>
      </c>
      <c r="H24" s="20" t="s">
        <v>13</v>
      </c>
      <c r="I24" s="18" t="s">
        <v>13</v>
      </c>
      <c r="J24" s="34" t="s">
        <v>13</v>
      </c>
      <c r="M24" s="29">
        <v>9</v>
      </c>
      <c r="O24" s="29">
        <v>6</v>
      </c>
      <c r="P24" s="29">
        <v>12400</v>
      </c>
      <c r="Q24" s="29" t="s">
        <v>14</v>
      </c>
      <c r="R24" s="29">
        <v>74400</v>
      </c>
      <c r="S24" s="29">
        <v>90024</v>
      </c>
    </row>
    <row r="25" spans="1:19" x14ac:dyDescent="0.2">
      <c r="A25" s="21" t="s">
        <v>33</v>
      </c>
      <c r="B25" s="22" t="s">
        <v>34</v>
      </c>
      <c r="C25" s="9"/>
      <c r="D25" s="9"/>
      <c r="E25" s="9" t="s">
        <v>13</v>
      </c>
      <c r="F25" s="10">
        <v>33</v>
      </c>
      <c r="G25" s="18">
        <v>0</v>
      </c>
      <c r="H25" s="20">
        <v>0.21</v>
      </c>
      <c r="I25" s="18">
        <f>G25*F25</f>
        <v>0</v>
      </c>
      <c r="J25" s="34">
        <f>I25*1.21</f>
        <v>0</v>
      </c>
      <c r="K25" s="29">
        <v>92820</v>
      </c>
      <c r="L25" s="29">
        <v>112312.2</v>
      </c>
      <c r="N25" s="29">
        <v>10</v>
      </c>
    </row>
    <row r="26" spans="1:19" ht="38.25" x14ac:dyDescent="0.2">
      <c r="A26" s="21" t="s">
        <v>13</v>
      </c>
      <c r="B26" s="22"/>
      <c r="C26" s="9" t="s">
        <v>13</v>
      </c>
      <c r="D26" s="9" t="s">
        <v>34</v>
      </c>
      <c r="E26" s="9" t="s">
        <v>50</v>
      </c>
      <c r="F26" s="10"/>
      <c r="G26" s="18" t="s">
        <v>13</v>
      </c>
      <c r="H26" s="20" t="s">
        <v>13</v>
      </c>
      <c r="I26" s="18" t="s">
        <v>13</v>
      </c>
      <c r="J26" s="34" t="s">
        <v>13</v>
      </c>
      <c r="M26" s="29">
        <v>10</v>
      </c>
      <c r="O26" s="29">
        <v>34</v>
      </c>
      <c r="P26" s="29">
        <v>2730</v>
      </c>
      <c r="Q26" s="29" t="s">
        <v>14</v>
      </c>
      <c r="R26" s="29">
        <v>92820</v>
      </c>
      <c r="S26" s="29">
        <v>112312.2</v>
      </c>
    </row>
    <row r="27" spans="1:19" x14ac:dyDescent="0.2">
      <c r="A27" s="21" t="s">
        <v>35</v>
      </c>
      <c r="B27" s="22" t="s">
        <v>36</v>
      </c>
      <c r="C27" s="9"/>
      <c r="D27" s="9"/>
      <c r="E27" s="9" t="s">
        <v>13</v>
      </c>
      <c r="F27" s="10">
        <v>1</v>
      </c>
      <c r="G27" s="18">
        <v>0</v>
      </c>
      <c r="H27" s="20">
        <v>0.21</v>
      </c>
      <c r="I27" s="18">
        <f>G27*F27</f>
        <v>0</v>
      </c>
      <c r="J27" s="34">
        <f>I27*1.21</f>
        <v>0</v>
      </c>
      <c r="K27" s="29">
        <v>80485</v>
      </c>
      <c r="L27" s="29">
        <v>97386.849999999991</v>
      </c>
      <c r="N27" s="29">
        <v>11</v>
      </c>
    </row>
    <row r="28" spans="1:19" ht="123.75" customHeight="1" x14ac:dyDescent="0.2">
      <c r="A28" s="21" t="s">
        <v>13</v>
      </c>
      <c r="B28" s="22"/>
      <c r="C28" s="9" t="s">
        <v>13</v>
      </c>
      <c r="D28" s="9" t="s">
        <v>36</v>
      </c>
      <c r="E28" s="9" t="s">
        <v>51</v>
      </c>
      <c r="F28" s="10"/>
      <c r="G28" s="18" t="s">
        <v>13</v>
      </c>
      <c r="H28" s="20" t="s">
        <v>13</v>
      </c>
      <c r="I28" s="18" t="s">
        <v>13</v>
      </c>
      <c r="J28" s="34" t="s">
        <v>13</v>
      </c>
      <c r="M28" s="29">
        <v>11</v>
      </c>
      <c r="O28" s="29">
        <v>1</v>
      </c>
      <c r="P28" s="29">
        <v>28110</v>
      </c>
      <c r="Q28" s="29" t="s">
        <v>14</v>
      </c>
      <c r="R28" s="29">
        <v>28110</v>
      </c>
      <c r="S28" s="29">
        <v>34013.1</v>
      </c>
    </row>
    <row r="29" spans="1:19" x14ac:dyDescent="0.2">
      <c r="A29" s="21" t="s">
        <v>37</v>
      </c>
      <c r="B29" s="22" t="s">
        <v>38</v>
      </c>
      <c r="C29" s="9"/>
      <c r="D29" s="9"/>
      <c r="E29" s="9" t="s">
        <v>13</v>
      </c>
      <c r="F29" s="10">
        <v>1</v>
      </c>
      <c r="G29" s="18">
        <v>0</v>
      </c>
      <c r="H29" s="20">
        <v>0.21</v>
      </c>
      <c r="I29" s="18">
        <f>G29*F29</f>
        <v>0</v>
      </c>
      <c r="J29" s="34">
        <f>I29*1.21</f>
        <v>0</v>
      </c>
      <c r="K29" s="29">
        <v>33880</v>
      </c>
      <c r="L29" s="29">
        <v>40994.799999999996</v>
      </c>
      <c r="N29" s="29">
        <v>13</v>
      </c>
    </row>
    <row r="30" spans="1:19" ht="25.5" x14ac:dyDescent="0.2">
      <c r="A30" s="21" t="s">
        <v>13</v>
      </c>
      <c r="B30" s="22"/>
      <c r="C30" s="9" t="s">
        <v>13</v>
      </c>
      <c r="D30" s="9" t="s">
        <v>53</v>
      </c>
      <c r="E30" s="9"/>
      <c r="F30" s="10"/>
      <c r="G30" s="18" t="s">
        <v>13</v>
      </c>
      <c r="H30" s="20" t="s">
        <v>13</v>
      </c>
      <c r="I30" s="18" t="s">
        <v>13</v>
      </c>
      <c r="J30" s="34" t="s">
        <v>13</v>
      </c>
      <c r="M30" s="29">
        <v>13</v>
      </c>
      <c r="O30" s="29">
        <v>1</v>
      </c>
      <c r="P30" s="29">
        <v>23760</v>
      </c>
      <c r="Q30" s="29" t="s">
        <v>14</v>
      </c>
      <c r="R30" s="29">
        <v>23760</v>
      </c>
      <c r="S30" s="29">
        <v>28749.599999999999</v>
      </c>
    </row>
    <row r="31" spans="1:19" x14ac:dyDescent="0.2">
      <c r="I31" s="18"/>
      <c r="J31" s="34"/>
    </row>
    <row r="33" spans="1:5" ht="89.25" x14ac:dyDescent="0.2">
      <c r="A33" s="36" t="s">
        <v>55</v>
      </c>
      <c r="B33" s="37"/>
      <c r="C33" s="37"/>
      <c r="D33" s="38"/>
      <c r="E33" s="39" t="s">
        <v>56</v>
      </c>
    </row>
    <row r="35" spans="1:5" ht="318.75" x14ac:dyDescent="0.2">
      <c r="A35" s="40" t="s">
        <v>59</v>
      </c>
      <c r="E35" s="2" t="s">
        <v>58</v>
      </c>
    </row>
  </sheetData>
  <mergeCells count="3">
    <mergeCell ref="I2:J2"/>
    <mergeCell ref="I3:J3"/>
    <mergeCell ref="I4:J4"/>
  </mergeCells>
  <conditionalFormatting sqref="A7:J30">
    <cfRule type="expression" dxfId="13" priority="61">
      <formula>$M7=0</formula>
    </cfRule>
    <cfRule type="cellIs" dxfId="12" priority="62" operator="equal">
      <formula>0</formula>
    </cfRule>
  </conditionalFormatting>
  <conditionalFormatting sqref="G8:I8">
    <cfRule type="expression" dxfId="11" priority="59">
      <formula>$M8=0</formula>
    </cfRule>
    <cfRule type="cellIs" dxfId="10" priority="60" operator="equal">
      <formula>0</formula>
    </cfRule>
  </conditionalFormatting>
  <conditionalFormatting sqref="G8:I8">
    <cfRule type="expression" dxfId="9" priority="49">
      <formula>$M8=0</formula>
    </cfRule>
    <cfRule type="cellIs" dxfId="8" priority="50" operator="equal">
      <formula>0</formula>
    </cfRule>
  </conditionalFormatting>
  <conditionalFormatting sqref="F7">
    <cfRule type="expression" dxfId="7" priority="43">
      <formula>$M7=0</formula>
    </cfRule>
    <cfRule type="cellIs" dxfId="6" priority="44" operator="equal">
      <formula>0</formula>
    </cfRule>
  </conditionalFormatting>
  <conditionalFormatting sqref="F7">
    <cfRule type="expression" dxfId="5" priority="41">
      <formula>$M7=0</formula>
    </cfRule>
    <cfRule type="cellIs" dxfId="4" priority="42" operator="equal">
      <formula>0</formula>
    </cfRule>
  </conditionalFormatting>
  <conditionalFormatting sqref="I31">
    <cfRule type="expression" dxfId="3" priority="3">
      <formula>$M31=0</formula>
    </cfRule>
    <cfRule type="cellIs" dxfId="2" priority="4" operator="equal">
      <formula>0</formula>
    </cfRule>
  </conditionalFormatting>
  <conditionalFormatting sqref="J31">
    <cfRule type="expression" dxfId="1" priority="1">
      <formula>$M31=0</formula>
    </cfRule>
    <cfRule type="cellIs" dxfId="0" priority="2" operator="equal">
      <formula>0</formula>
    </cfRule>
  </conditionalFormatting>
  <pageMargins left="0.47244094488188981" right="0.23622047244094491" top="0" bottom="0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</vt:lpstr>
      <vt:lpstr>KALKULACE!Oblast_tisku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Pavel Stepan</cp:lastModifiedBy>
  <cp:lastPrinted>2018-05-24T11:03:45Z</cp:lastPrinted>
  <dcterms:created xsi:type="dcterms:W3CDTF">2016-11-14T13:56:29Z</dcterms:created>
  <dcterms:modified xsi:type="dcterms:W3CDTF">2018-06-04T06:32:51Z</dcterms:modified>
</cp:coreProperties>
</file>