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RASA2 - Komunikace a ter..." sheetId="2" r:id="rId2"/>
    <sheet name="TRASAS3 - Komunikace a te..." sheetId="3" r:id="rId3"/>
    <sheet name="TRASA4 - Komunikace a ter..." sheetId="4" r:id="rId4"/>
    <sheet name="TRASA8 -  Komunikace a te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'TRASA2 - Komunikace a ter...'!$C$83:$K$273</definedName>
    <definedName name="_xlnm.Print_Area" localSheetId="1">'TRASA2 - Komunikace a ter...'!$C$4:$J$36,'TRASA2 - Komunikace a ter...'!$C$42:$J$65,'TRASA2 - Komunikace a ter...'!$C$71:$K$273</definedName>
    <definedName name="_xlnm.Print_Titles" localSheetId="1">'TRASA2 - Komunikace a ter...'!$83:$83</definedName>
    <definedName name="_xlnm._FilterDatabase" localSheetId="2" hidden="1">'TRASAS3 - Komunikace a te...'!$C$83:$K$262</definedName>
    <definedName name="_xlnm.Print_Area" localSheetId="2">'TRASAS3 - Komunikace a te...'!$C$4:$J$36,'TRASAS3 - Komunikace a te...'!$C$42:$J$65,'TRASAS3 - Komunikace a te...'!$C$71:$K$262</definedName>
    <definedName name="_xlnm.Print_Titles" localSheetId="2">'TRASAS3 - Komunikace a te...'!$83:$83</definedName>
    <definedName name="_xlnm._FilterDatabase" localSheetId="3" hidden="1">'TRASA4 - Komunikace a ter...'!$C$83:$K$266</definedName>
    <definedName name="_xlnm.Print_Area" localSheetId="3">'TRASA4 - Komunikace a ter...'!$C$4:$J$36,'TRASA4 - Komunikace a ter...'!$C$42:$J$65,'TRASA4 - Komunikace a ter...'!$C$71:$K$266</definedName>
    <definedName name="_xlnm.Print_Titles" localSheetId="3">'TRASA4 - Komunikace a ter...'!$83:$83</definedName>
    <definedName name="_xlnm._FilterDatabase" localSheetId="4" hidden="1">'TRASA8 -  Komunikace a te...'!$C$84:$K$268</definedName>
    <definedName name="_xlnm.Print_Area" localSheetId="4">'TRASA8 -  Komunikace a te...'!$C$4:$J$36,'TRASA8 -  Komunikace a te...'!$C$42:$J$66,'TRASA8 -  Komunikace a te...'!$C$72:$K$268</definedName>
    <definedName name="_xlnm.Print_Titles" localSheetId="4">'TRASA8 -  Komunikace a te...'!$84:$84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268"/>
  <c r="BH268"/>
  <c r="BG268"/>
  <c r="BF268"/>
  <c r="T268"/>
  <c r="T267"/>
  <c r="R268"/>
  <c r="R267"/>
  <c r="P268"/>
  <c r="P267"/>
  <c r="BK268"/>
  <c r="BK267"/>
  <c r="J267"/>
  <c r="J268"/>
  <c r="BE268"/>
  <c r="J65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R251"/>
  <c r="R250"/>
  <c r="P251"/>
  <c r="P250"/>
  <c r="BK251"/>
  <c r="BK250"/>
  <c r="J250"/>
  <c r="J251"/>
  <c r="BE251"/>
  <c r="J64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63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62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0"/>
  <c r="BI161"/>
  <c r="BH161"/>
  <c r="BG161"/>
  <c r="BF161"/>
  <c r="T161"/>
  <c r="T160"/>
  <c r="R161"/>
  <c r="R160"/>
  <c r="P161"/>
  <c r="P160"/>
  <c r="BK161"/>
  <c r="BK160"/>
  <c r="J160"/>
  <c r="J161"/>
  <c r="BE161"/>
  <c r="J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4"/>
  <c i="1" r="BD55"/>
  <c i="5" r="BH88"/>
  <c r="F33"/>
  <c i="1" r="BC55"/>
  <c i="5" r="BG88"/>
  <c r="F32"/>
  <c i="1" r="BB55"/>
  <c i="5" r="BF88"/>
  <c r="J31"/>
  <c i="1" r="AW55"/>
  <c i="5" r="F31"/>
  <c i="1" r="BA55"/>
  <c i="5" r="T88"/>
  <c r="T87"/>
  <c r="T86"/>
  <c r="T85"/>
  <c r="R88"/>
  <c r="R87"/>
  <c r="R86"/>
  <c r="R85"/>
  <c r="P88"/>
  <c r="P87"/>
  <c r="P86"/>
  <c r="P85"/>
  <c i="1" r="AU55"/>
  <c i="5" r="BK88"/>
  <c r="BK87"/>
  <c r="J87"/>
  <c r="BK86"/>
  <c r="J86"/>
  <c r="BK85"/>
  <c r="J85"/>
  <c r="J56"/>
  <c r="J27"/>
  <c i="1" r="AG55"/>
  <c i="5" r="J88"/>
  <c r="BE88"/>
  <c r="J30"/>
  <c i="1" r="AV55"/>
  <c i="5" r="F30"/>
  <c i="1" r="AZ55"/>
  <c i="5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4"/>
  <c r="AX54"/>
  <c i="4" r="BI266"/>
  <c r="BH266"/>
  <c r="BG266"/>
  <c r="BF266"/>
  <c r="T266"/>
  <c r="T265"/>
  <c r="R266"/>
  <c r="R265"/>
  <c r="P266"/>
  <c r="P265"/>
  <c r="BK266"/>
  <c r="BK265"/>
  <c r="J265"/>
  <c r="J266"/>
  <c r="BE266"/>
  <c r="J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8"/>
  <c r="BH248"/>
  <c r="BG248"/>
  <c r="BF248"/>
  <c r="T248"/>
  <c r="T247"/>
  <c r="R248"/>
  <c r="R247"/>
  <c r="P248"/>
  <c r="P247"/>
  <c r="BK248"/>
  <c r="BK247"/>
  <c r="J247"/>
  <c r="J248"/>
  <c r="BE248"/>
  <c r="J63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62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T182"/>
  <c r="R183"/>
  <c r="R182"/>
  <c r="P183"/>
  <c r="P182"/>
  <c r="BK183"/>
  <c r="BK182"/>
  <c r="J182"/>
  <c r="J183"/>
  <c r="BE183"/>
  <c r="J6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0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5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3"/>
  <c r="AX53"/>
  <c i="3" r="BI262"/>
  <c r="BH262"/>
  <c r="BG262"/>
  <c r="BF262"/>
  <c r="T262"/>
  <c r="T261"/>
  <c r="R262"/>
  <c r="R261"/>
  <c r="P262"/>
  <c r="P261"/>
  <c r="BK262"/>
  <c r="BK261"/>
  <c r="J261"/>
  <c r="J262"/>
  <c r="BE262"/>
  <c r="J64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T244"/>
  <c r="R245"/>
  <c r="R244"/>
  <c r="P245"/>
  <c r="P244"/>
  <c r="BK245"/>
  <c r="BK244"/>
  <c r="J244"/>
  <c r="J245"/>
  <c r="BE245"/>
  <c r="J63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62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0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59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73"/>
  <c r="BH273"/>
  <c r="BG273"/>
  <c r="BF273"/>
  <c r="T273"/>
  <c r="T272"/>
  <c r="R273"/>
  <c r="R272"/>
  <c r="P273"/>
  <c r="P272"/>
  <c r="BK273"/>
  <c r="BK272"/>
  <c r="J272"/>
  <c r="J273"/>
  <c r="BE273"/>
  <c r="J64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63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T220"/>
  <c r="R221"/>
  <c r="R220"/>
  <c r="P221"/>
  <c r="P220"/>
  <c r="BK221"/>
  <c r="BK220"/>
  <c r="J220"/>
  <c r="J221"/>
  <c r="BE221"/>
  <c r="J62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T195"/>
  <c r="R196"/>
  <c r="R195"/>
  <c r="P196"/>
  <c r="P195"/>
  <c r="BK196"/>
  <c r="BK195"/>
  <c r="J195"/>
  <c r="J196"/>
  <c r="BE196"/>
  <c r="J61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T168"/>
  <c r="R169"/>
  <c r="R168"/>
  <c r="P169"/>
  <c r="P168"/>
  <c r="BK169"/>
  <c r="BK168"/>
  <c r="J168"/>
  <c r="J169"/>
  <c r="BE169"/>
  <c r="J60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<sst xmlns="http://schemas.openxmlformats.org/spreadsheetml/2006/main">
  <si>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</si>
  <si>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</si>
  <si>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</si>
  <si>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</si>
  <si>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</si>
  <si>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</si>
  <si>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</si>
  <si>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{de52943c-073c-44cb-aa19-e0063fdb6d20}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</si>
  <si>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</si>
  <si>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</si>
  <si>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</si>
  <si>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</si>
  <si>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</si>
  <si>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</si>
  <si>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</si>
  <si>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</si>
  <si>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KOSICKY-KRAJ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</si>
  <si>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</si>
  <si>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</si>
  <si>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pro chodce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</si>
  <si>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</si>
  <si>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</si>
  <si>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</si>
  <si>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</si>
  <si>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</si>
  <si>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</si>
  <si>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</si>
  <si>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</si>
  <si>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2. 2. 2018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</si>
  <si>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</si>
  <si>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</si>
  <si>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</si>
  <si>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</si>
  <si>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</si>
  <si>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</si>
  <si>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</si>
  <si>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</si>
  <si>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</si>
  <si>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</si>
  <si>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</si>
  <si>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</si>
  <si>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</si>
  <si>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</si>
  <si>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</si>
  <si>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</si>
  <si>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</si>
  <si>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</si>
  <si>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</si>
  <si>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</si>
  <si>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</si>
  <si>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</si>
  <si>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</si>
  <si>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</si>
  <si>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</si>
  <si>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</si>
  <si>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</si>
  <si>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</si>
  <si>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</si>
  <si>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</si>
  <si>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</si>
  <si>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</si>
  <si>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</si>
  <si>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</si>
  <si>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</si>
  <si>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</si>
  <si>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</si>
  <si>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</si>
  <si>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</si>
  <si>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</si>
  <si>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</si>
  <si>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</si>
  <si>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</si>
  <si>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</si>
  <si>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</si>
  <si>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</si>
  <si>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</si>
  <si>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</si>
  <si>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</si>
  <si>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TRASA2</t>
  </si>
  <si>
    <t>Komunikace a terénní úpravy úseku S2 a zbytku N2</t>
  </si>
  <si>
    <t>STA</t>
  </si>
  <si>
    <t>{bd4c93c5-778a-405a-ae89-b679eb91b748}</t>
  </si>
  <si>
    <t>2</t>
  </si>
  <si>
    <t>TRASAS3</t>
  </si>
  <si>
    <t>Komunikace a terénní úpravy úsek S3</t>
  </si>
  <si>
    <t>{a01b8669-dfef-4a89-9b6b-976ef645f427}</t>
  </si>
  <si>
    <t>TRASA4</t>
  </si>
  <si>
    <t>Komunikace a terénní úpravy úseku N4 a zbytku S4</t>
  </si>
  <si>
    <t>{ee1cb81c-da2f-4c05-a64d-10cc5bdfcf8c}</t>
  </si>
  <si>
    <t>TRASA8</t>
  </si>
  <si>
    <t xml:space="preserve"> Komunikace a terénní úpravy zbytku úseku S8</t>
  </si>
  <si>
    <t>{ba77e5b1-539b-4f9f-90e2-bf155ac4b71c}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</si>
  <si>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</si>
  <si>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</si>
  <si>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</si>
  <si>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</si>
  <si>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</si>
  <si>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</si>
  <si>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</si>
  <si>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TRASA2 - Komunikace a terénní úpravy úseku S2 a zbytku N2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</si>
  <si>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</si>
  <si>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</si>
  <si>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</si>
  <si>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</si>
  <si>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</si>
  <si>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</si>
  <si>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</si>
  <si>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</si>
  <si>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</si>
  <si>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</si>
  <si>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</si>
  <si>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</si>
  <si>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</si>
  <si>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</si>
  <si>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</si>
  <si>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</si>
  <si>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</si>
  <si>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</si>
  <si>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</si>
  <si>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</si>
  <si>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</si>
  <si>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</si>
  <si>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</si>
  <si>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</si>
  <si>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</si>
  <si>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</si>
  <si>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</si>
  <si>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</si>
  <si>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</si>
  <si>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</si>
  <si>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</si>
  <si>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</si>
  <si>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101</t>
  </si>
  <si>
    <t>montáž kabelových žlabů</t>
  </si>
  <si>
    <t>m</t>
  </si>
  <si>
    <t>4</t>
  </si>
  <si>
    <t>1683205628</t>
  </si>
  <si>
    <t>3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</si>
  <si>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</si>
  <si>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</si>
  <si>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</si>
  <si>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2015 01</t>
  </si>
  <si>
    <t>-427955677</t>
  </si>
  <si>
    <t>VV</t>
  </si>
  <si>
    <t>183,76-72,39</t>
  </si>
  <si>
    <t>113106162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</si>
  <si>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drobných kostek nebo odseků kladených do lože ze živice</t>
  </si>
  <si>
    <t>-1961543675</t>
  </si>
  <si>
    <t>7,42+9,08+10,69+10,28+12,15+9,27</t>
  </si>
  <si>
    <t>5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</si>
  <si>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</si>
  <si>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</si>
  <si>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877592338</t>
  </si>
  <si>
    <t>183,76-66,67</t>
  </si>
  <si>
    <t>6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</si>
  <si>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</si>
  <si>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</si>
  <si>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-76598640</t>
  </si>
  <si>
    <t>347,75-29,51-53,66</t>
  </si>
  <si>
    <t>7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</si>
  <si>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</si>
  <si>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</si>
  <si>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-1057186785</t>
  </si>
  <si>
    <t>334,43-29,51-60,6</t>
  </si>
  <si>
    <t>8</t>
  </si>
  <si>
    <t>113154112</t>
  </si>
  <si>
    <t>Frézování živičného podkladu nebo krytu s naložením na dopravní prostředek plochy do 500 m2 bez překážek v trase pruhu šířky do 0,5 m, tloušťky vrstvy 40 mm</t>
  </si>
  <si>
    <t>-611641414</t>
  </si>
  <si>
    <t>360,6*0,5-25,75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</si>
  <si>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</si>
  <si>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</si>
  <si>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</si>
  <si>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-1021592707</t>
  </si>
  <si>
    <t>342,2-10,3-58,6</t>
  </si>
  <si>
    <t>113204111</t>
  </si>
  <si>
    <t>Vytrhání obrub s vybouráním lože, s přemístěním hmot na skládku na vzdálenost do 3 m nebo s naložením na dopravní prostředek záhonových</t>
  </si>
  <si>
    <t>96485306</t>
  </si>
  <si>
    <t>81,7-1,5</t>
  </si>
  <si>
    <t>11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</si>
  <si>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</si>
  <si>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</si>
  <si>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</si>
  <si>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-889481555</t>
  </si>
  <si>
    <t>"průměrná tloušťka 0,1m"0,1*(0,69+23,62)</t>
  </si>
  <si>
    <t>12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</si>
  <si>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</si>
  <si>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</si>
  <si>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-1120267607</t>
  </si>
  <si>
    <t>84,985-1,92-23,0</t>
  </si>
  <si>
    <t>13</t>
  </si>
  <si>
    <t>132201101</t>
  </si>
  <si>
    <t>Hloubení zapažených i nezapažených rýh šířky do 600 mm s urovnáním dna do předepsaného profilu a spádu v hornině tř. 3 do 100 m3</t>
  </si>
  <si>
    <t>-1959650799</t>
  </si>
  <si>
    <t>"rýhy pro přípojky vpustí" 0,6*0,6*(0,3+0,7+0,3+7,7)</t>
  </si>
  <si>
    <t>14</t>
  </si>
  <si>
    <t>132212101</t>
  </si>
  <si>
    <t>Hloubení zapažených i nezapažených rýh šířky do 600 mm ručním nebo pneumatickým nářadím s urovnáním dna do předepsaného profilu a spádu v horninách tř. 3 soudržných</t>
  </si>
  <si>
    <t>843795625</t>
  </si>
  <si>
    <t>"rýhy pro chráničky" 0,3*0,4*(8+7+8+7+8+7+7+7+7)</t>
  </si>
  <si>
    <t>"rýhy pro napojení žlábků 4 až 8"0,3*(0,3+0,9)/2*(2+2+2,5+2+1,5)</t>
  </si>
  <si>
    <t>Součet</t>
  </si>
  <si>
    <t>M</t>
  </si>
  <si>
    <t>592131000</t>
  </si>
  <si>
    <t xml:space="preserve">prefabrikáty pro drátovody betonové a železobetonové žlab kabelový betonový TK 1     100 x 18,5/10 x 10</t>
  </si>
  <si>
    <t>kus</t>
  </si>
  <si>
    <t>-313186585</t>
  </si>
  <si>
    <t>16</t>
  </si>
  <si>
    <t>592133440</t>
  </si>
  <si>
    <t xml:space="preserve">prefabrikáty pro drátovody betonové a železobetonové poklop kabelového žlabu TK 1 AZD   26-50       50 x 16 x 3,5</t>
  </si>
  <si>
    <t>-1856941853</t>
  </si>
  <si>
    <t>66/0,5</t>
  </si>
  <si>
    <t>17</t>
  </si>
  <si>
    <t>133201101</t>
  </si>
  <si>
    <t>Hloubení zapažených i nezapažených šachet s případným nutným přemístěním výkopku ve výkopišti v hornině tř. 3 do 100 m3</t>
  </si>
  <si>
    <t>-2045885002</t>
  </si>
  <si>
    <t>"pro uliční vpusti"1,8*1,8*0,8*4</t>
  </si>
  <si>
    <t>18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</si>
  <si>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</si>
  <si>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</si>
  <si>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-1901969875</t>
  </si>
  <si>
    <t>"ornice" 2,431+1,397</t>
  </si>
  <si>
    <t>99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</si>
  <si>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</si>
  <si>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</si>
  <si>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2017 01</t>
  </si>
  <si>
    <t>-1894694258</t>
  </si>
  <si>
    <t>"výkop-nehutněný násyp+hutněný násyp+přebytek z rýh pro chráničky, přípojky vpustí, šachet vpustí"60,065-2,9+3,1+7,92-5,28+(3,24-3,24)+(10,368-7,904)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</si>
  <si>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</si>
  <si>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</si>
  <si>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-491761595</t>
  </si>
  <si>
    <t>"dalších 13km"13*65,369</t>
  </si>
  <si>
    <t>20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</si>
  <si>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</si>
  <si>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</si>
  <si>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-1795307637</t>
  </si>
  <si>
    <t>"dle příčných řezů"29,1*0,2/2+1,9*0,2/2</t>
  </si>
  <si>
    <t>171201101</t>
  </si>
  <si>
    <t>Uložení sypaniny do násypů s rozprostřením sypaniny ve vrstvách a s hrubým urovnáním nezhutněných z jakýchkoliv hornin</t>
  </si>
  <si>
    <t>1340879181</t>
  </si>
  <si>
    <t>3,1-0,2</t>
  </si>
  <si>
    <t>22</t>
  </si>
  <si>
    <t>171201201</t>
  </si>
  <si>
    <t>Uložení sypaniny na skládky</t>
  </si>
  <si>
    <t>952372825</t>
  </si>
  <si>
    <t>"přebytek zeminy bez nehutněného násypu+přebytky z šachet pro vpusti a rýh pro chráničky a přípojky vpustí"60,065-2,9+(10,368-7,904)+0+(7,92-5,28)</t>
  </si>
  <si>
    <t>"přebytek ornice"2,431-1,397</t>
  </si>
  <si>
    <t>171201211</t>
  </si>
  <si>
    <t>Uložení sypaniny poplatek za uložení sypaniny na skládce (skládkovné)</t>
  </si>
  <si>
    <t>t</t>
  </si>
  <si>
    <t>527093558</t>
  </si>
  <si>
    <t>62,269*1,5</t>
  </si>
  <si>
    <t>23</t>
  </si>
  <si>
    <t>174101101</t>
  </si>
  <si>
    <t>Zásyp sypaninou z jakékoliv horniny s uložením výkopku ve vrstvách se zhutněním jam, šachet, rýh nebo kolem objektů v těchto vykopávkách</t>
  </si>
  <si>
    <t>-2033678807</t>
  </si>
  <si>
    <t>"rýha pro chráničky" (0,3*0,35-0,025)*66</t>
  </si>
  <si>
    <t>"šachta kolem vpusti"4*(1,8*1,8-0,20)*0,65</t>
  </si>
  <si>
    <t>24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</si>
  <si>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</si>
  <si>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</si>
  <si>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-1976530393</t>
  </si>
  <si>
    <t>"přípojky vpustí"9,0*(0,23-0,02)</t>
  </si>
  <si>
    <t>"přípojky žlábků 4 až 8" (0,08+0,16)/2*(2+2+2,5+2+1,5)</t>
  </si>
  <si>
    <t>25</t>
  </si>
  <si>
    <t>181301101</t>
  </si>
  <si>
    <t>Rozprostření a urovnání ornice v rovině nebo ve svahu sklonu do 1:5 při souvislé ploše do 500 m2, tl. vrstvy do 100 mm</t>
  </si>
  <si>
    <t>-1842859802</t>
  </si>
  <si>
    <t>12,62+1,35</t>
  </si>
  <si>
    <t>26</t>
  </si>
  <si>
    <t>181411131</t>
  </si>
  <si>
    <t>Založení trávníku na půdě předem připravené plochy do 1000 m2 výsevem včetně utažení parkového v rovině nebo na svahu do 1:5</t>
  </si>
  <si>
    <t>-1043737175</t>
  </si>
  <si>
    <t>27</t>
  </si>
  <si>
    <t>005724100</t>
  </si>
  <si>
    <t>osiva pícnin směsi travní balení obvykle 25 kg parková</t>
  </si>
  <si>
    <t>kg</t>
  </si>
  <si>
    <t>-1075228173</t>
  </si>
  <si>
    <t>13,97*0,03</t>
  </si>
  <si>
    <t>28</t>
  </si>
  <si>
    <t>181951101</t>
  </si>
  <si>
    <t>Úprava pláně vyrovnáním výškových rozdílů v hornině tř. 1 až 4 bez zhutnění</t>
  </si>
  <si>
    <t>-490423565</t>
  </si>
  <si>
    <t>70,79-62,16</t>
  </si>
  <si>
    <t>29</t>
  </si>
  <si>
    <t>181951102</t>
  </si>
  <si>
    <t>Úprava pláně vyrovnáním výškových rozdílů v hornině tř. 1 až 4 se zhutněním</t>
  </si>
  <si>
    <t>1765085531</t>
  </si>
  <si>
    <t>816,032-31,48-178,156</t>
  </si>
  <si>
    <t>30</t>
  </si>
  <si>
    <t>183402121</t>
  </si>
  <si>
    <t>Rozrušení půdy na hloubku přes 50 do 150 mm souvislé plochy do 500 m2 v rovině nebo na svahu do 1:5</t>
  </si>
  <si>
    <t>-707689753</t>
  </si>
  <si>
    <t>31</t>
  </si>
  <si>
    <t>183403113</t>
  </si>
  <si>
    <t>Obdělání půdy frézováním v rovině nebo na svahu do 1:5</t>
  </si>
  <si>
    <t>-1450645164</t>
  </si>
  <si>
    <t>32</t>
  </si>
  <si>
    <t>183403153</t>
  </si>
  <si>
    <t>Obdělání půdy hrabáním v rovině nebo na svahu do 1:5</t>
  </si>
  <si>
    <t>1325255499</t>
  </si>
  <si>
    <t>33</t>
  </si>
  <si>
    <t>183403161</t>
  </si>
  <si>
    <t>Obdělání půdy válením v rovině nebo na svahu do 1:5</t>
  </si>
  <si>
    <t>1047939993</t>
  </si>
  <si>
    <t>34</t>
  </si>
  <si>
    <t>184802111</t>
  </si>
  <si>
    <t>Chemické odplevelení půdy před založením kultury, trávníku nebo zpevněných ploch o výměře jednotlivě přes 20 m2 v rovině nebo na svahu do 1:5 postřikem na široko</t>
  </si>
  <si>
    <t>-2135618763</t>
  </si>
  <si>
    <t>35</t>
  </si>
  <si>
    <t>185804312</t>
  </si>
  <si>
    <t>Zalití rostlin vodou plochy záhonů jednotlivě přes 20 m2</t>
  </si>
  <si>
    <t>-1132374146</t>
  </si>
  <si>
    <t>13,97*0,02</t>
  </si>
  <si>
    <t>Vodorovné konstrukce</t>
  </si>
  <si>
    <t>37</t>
  </si>
  <si>
    <t>451577777</t>
  </si>
  <si>
    <t>Podklad nebo lože pod dlažbu (přídlažbu) v ploše vodorovné nebo ve sklonu do 1:5, tloušťky od 30 do 100 mm z kameniva těženého</t>
  </si>
  <si>
    <t>-904960472</t>
  </si>
  <si>
    <t>"pod přípojky vpustí a napojení ze žlábků"9,0*0,6+0,3*10</t>
  </si>
  <si>
    <t>38</t>
  </si>
  <si>
    <t>583312890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</si>
  <si>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</si>
  <si>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1615401759</t>
  </si>
  <si>
    <t>"lože pod přípojky a obsyp přípojek a napojení žlábků"(0,1*8,4+3,09)*1,67</t>
  </si>
  <si>
    <t>39</t>
  </si>
  <si>
    <t>451577877</t>
  </si>
  <si>
    <t>Podklad nebo lože pod dlažbu (přídlažbu) v ploše vodorovné nebo ve sklonu do 1:5, tloušťky od 30 do 100 mm ze štěrkopísku</t>
  </si>
  <si>
    <t>1743716670</t>
  </si>
  <si>
    <t>4*1,8*1,8</t>
  </si>
  <si>
    <t>40</t>
  </si>
  <si>
    <t>583441970</t>
  </si>
  <si>
    <t xml:space="preserve">kamenivo přírodní drcené hutné pro stavební účely PDK (drobné, hrubé a štěrkodrť) štěrkodrtě ČSN EN 13043 frakce   0-63   MN  Luleč</t>
  </si>
  <si>
    <t>-1253128482</t>
  </si>
  <si>
    <t>0,1*12,96*1,8</t>
  </si>
  <si>
    <t>Komunikace pozemní</t>
  </si>
  <si>
    <t>106</t>
  </si>
  <si>
    <t>564811112</t>
  </si>
  <si>
    <t>Podklad ze štěrkodrti ŠD s rozprostřením a zhutněním, po zhutnění tl. 60 mm</t>
  </si>
  <si>
    <t>813576527</t>
  </si>
  <si>
    <t>255,17-0,35*320,2</t>
  </si>
  <si>
    <t>42</t>
  </si>
  <si>
    <t>564861111</t>
  </si>
  <si>
    <t>Podklad ze štěrkodrti ŠD s rozprostřením a zhutněním, po zhutnění tl. 200 mm</t>
  </si>
  <si>
    <t>499769339</t>
  </si>
  <si>
    <t>"v chodníku s odpočtem u obrub" 424,89-0,1*(320,2-1,8-57,4)-99,83</t>
  </si>
  <si>
    <t>"odpočet nové vozovky"-72,694</t>
  </si>
  <si>
    <t>43</t>
  </si>
  <si>
    <t>564871111</t>
  </si>
  <si>
    <t>Podklad ze štěrkodrti ŠD s rozprostřením a zhutněním, po zhutnění tl. 250 mm</t>
  </si>
  <si>
    <t>-360390592</t>
  </si>
  <si>
    <t>124,85-28,4-15,76</t>
  </si>
  <si>
    <t>44</t>
  </si>
  <si>
    <t>565155111</t>
  </si>
  <si>
    <t>Asfaltový beton vrstva podkladní ACP 16 (obalované kamenivo střednězrnné - OKS) s rozprostřením a zhutněním v pruhu šířky do 3 m, po zhutnění tl. 70 mm</t>
  </si>
  <si>
    <t>1474412402</t>
  </si>
  <si>
    <t>251,968-68,53</t>
  </si>
  <si>
    <t>45</t>
  </si>
  <si>
    <t>567122112</t>
  </si>
  <si>
    <t>Podklad ze směsi stmelené cementem bez dilatačních spár, s rozprostřením a zhutněním SC C 8/10 (KSC I), po zhutnění tl. 130 mm</t>
  </si>
  <si>
    <t>933645401</t>
  </si>
  <si>
    <t>216,746-60,094</t>
  </si>
  <si>
    <t>102</t>
  </si>
  <si>
    <t>573211111</t>
  </si>
  <si>
    <t>Postřik spojovací PS bez posypu kamenivem z asfaltu silničního, v množství 0,60 kg/m2</t>
  </si>
  <si>
    <t>210549180</t>
  </si>
  <si>
    <t>435,47-25,75-68,53</t>
  </si>
  <si>
    <t>46</t>
  </si>
  <si>
    <t>577134131</t>
  </si>
  <si>
    <t>Asfaltový beton vrstva obrusná ACO 11 (ABS) s rozprostřením a se zhutněním z modifikovaného asfaltu v pruhu šířky do 3 m, po zhutnění tl. 40 mm</t>
  </si>
  <si>
    <t>-412997965</t>
  </si>
  <si>
    <t>47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</si>
  <si>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</si>
  <si>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</si>
  <si>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-1825926800</t>
  </si>
  <si>
    <t>219,47-112,29</t>
  </si>
  <si>
    <t>48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</si>
  <si>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</si>
  <si>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</si>
  <si>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1983896031</t>
  </si>
  <si>
    <t>93,8+115,89</t>
  </si>
  <si>
    <t>49</t>
  </si>
  <si>
    <t>592453000</t>
  </si>
  <si>
    <t xml:space="preserve">dlaždice betonové dlažba zámková (ČSN EN 1338) dlažba vibrolisovaná BEST standardní povrch (uzavřený hladký povrch) provedení: přírodní se zámkem BEATON                20 x 16,5 x 8</t>
  </si>
  <si>
    <t>1255445847</t>
  </si>
  <si>
    <t>530,26-28,54-123,97</t>
  </si>
  <si>
    <t>50</t>
  </si>
  <si>
    <t>501</t>
  </si>
  <si>
    <t>betonová zámková dlažba výšky 8cm s výstupky barva červená</t>
  </si>
  <si>
    <t>-628096953</t>
  </si>
  <si>
    <t>35,77-4,08</t>
  </si>
  <si>
    <t>51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</si>
  <si>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</si>
  <si>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</si>
  <si>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-679768571</t>
  </si>
  <si>
    <t>130,69-28,54-15,76</t>
  </si>
  <si>
    <t>Trubní vedení</t>
  </si>
  <si>
    <t>104</t>
  </si>
  <si>
    <t>871263121</t>
  </si>
  <si>
    <t>Montáž kanalizačního potrubí z plastů z tvrdého PVC těsněných gumovým kroužkem v otevřeném výkopu ve sklonu do 20 % DN 110</t>
  </si>
  <si>
    <t>-858493693</t>
  </si>
  <si>
    <t>"přípojky žlábků 4 až 8"2+2+2,5+2+1,5</t>
  </si>
  <si>
    <t>105</t>
  </si>
  <si>
    <t>286114700</t>
  </si>
  <si>
    <t>trubka kanalizační plastová PVC KG DN 110x1000 mm SN 10</t>
  </si>
  <si>
    <t>213050414</t>
  </si>
  <si>
    <t>11-1</t>
  </si>
  <si>
    <t>53</t>
  </si>
  <si>
    <t>871310310</t>
  </si>
  <si>
    <t>Montáž kanalizačního potrubí z plastů z polypropylenu PP hladkého plnostěnného SN 10 DN 150</t>
  </si>
  <si>
    <t>-147114991</t>
  </si>
  <si>
    <t>"pro přípojky vpustí" 0,8+0,6+0,8+8,3</t>
  </si>
  <si>
    <t>54</t>
  </si>
  <si>
    <t>286171020</t>
  </si>
  <si>
    <t>trubky z polypropylénu a kombinované potrubí kanalizační podzemní systém PP MASTER trubky kanalizační hladké PP MASTER SN 10 dle ONR 20 513 , třívrstvé délka 1 m DN 150</t>
  </si>
  <si>
    <t>-1258670178</t>
  </si>
  <si>
    <t>55</t>
  </si>
  <si>
    <t>286171120</t>
  </si>
  <si>
    <t>trubky z polypropylénu a kombinované potrubí kanalizační podzemní systém PP MASTER trubky kanalizační hladké PP MASTER SN 10 dle ONR 20 513 , třívrstvé délka 3 m DN 150</t>
  </si>
  <si>
    <t>143247666</t>
  </si>
  <si>
    <t>56</t>
  </si>
  <si>
    <t>286171230</t>
  </si>
  <si>
    <t>trubky z polypropylénu a kombinované potrubí kanalizační podzemní systém PP MASTER trubky kanalizační hladké PP MASTER SN 10 dle ONR 20 513 , třívrstvé délka 6 m DN 150</t>
  </si>
  <si>
    <t>467245423</t>
  </si>
  <si>
    <t>57</t>
  </si>
  <si>
    <t>877265211</t>
  </si>
  <si>
    <t>Montáž tvarovek na kanalizačním potrubí z trub z plastu z tvrdého PVC systém KG nebo z polypropylenu systém KG 2000 v otevřeném výkopu jednoosých DN 100</t>
  </si>
  <si>
    <t>1802727349</t>
  </si>
  <si>
    <t>58</t>
  </si>
  <si>
    <t>286113530</t>
  </si>
  <si>
    <t>trubky z polyvinylchloridu kanalizace domovní a uliční KG - Systém (PVC) PipeLife kolena KGB KGB 100x87°</t>
  </si>
  <si>
    <t>-305391929</t>
  </si>
  <si>
    <t>59</t>
  </si>
  <si>
    <t>895941211</t>
  </si>
  <si>
    <t>Zřízení vpusti kanalizační uliční z betonových dílců typ UV-50 nízký</t>
  </si>
  <si>
    <t>-1413878428</t>
  </si>
  <si>
    <t>60</t>
  </si>
  <si>
    <t>592238540</t>
  </si>
  <si>
    <t xml:space="preserve">prefabrikáty pro uliční vpusti dílce betonové pro uliční vpusti skruž s  otvorem PVC TBV-Q 450/350/3a PVC  45 x 35 x 5</t>
  </si>
  <si>
    <t>-446535904</t>
  </si>
  <si>
    <t>61</t>
  </si>
  <si>
    <t>592238520</t>
  </si>
  <si>
    <t xml:space="preserve">prefabrikáty pro uliční vpusti dílce betonové pro uliční vpusti dno s kalovou prohlubní TBV-Q 450/300/2a       45 x 30 x 5</t>
  </si>
  <si>
    <t>374317652</t>
  </si>
  <si>
    <t>62</t>
  </si>
  <si>
    <t>592238560</t>
  </si>
  <si>
    <t xml:space="preserve">prefabrikáty pro uliční vpusti dílce betonové pro uliční vpusti skruže horní TBV-Q 450/195/5c         45 x 20 x 5</t>
  </si>
  <si>
    <t>-1667577682</t>
  </si>
  <si>
    <t>63</t>
  </si>
  <si>
    <t>592238640</t>
  </si>
  <si>
    <t xml:space="preserve">prefabrikáty pro uliční vpusti dílce betonové pro uliční vpusti prstenec vyrovnávací TBV-Q 390/60/10a       39 x 6 x 5</t>
  </si>
  <si>
    <t>2062538283</t>
  </si>
  <si>
    <t>64</t>
  </si>
  <si>
    <t>592238780</t>
  </si>
  <si>
    <t>prefabrikáty pro uliční vpusti dílce betonové pro uliční vpusti vpusť dešťová uliční s rámem mříž M1 D400 DIN 19583-13, 500/500mm</t>
  </si>
  <si>
    <t>-74834081</t>
  </si>
  <si>
    <t>65</t>
  </si>
  <si>
    <t>592238750</t>
  </si>
  <si>
    <t>prefabrikáty pro uliční vpusti dílce betonové pro uliční vpusti vpusť dešťová uliční s rámem koš pozink. D1 DIN 4052,nízký, rám 500/300</t>
  </si>
  <si>
    <t>353689074</t>
  </si>
  <si>
    <t>66</t>
  </si>
  <si>
    <t>592238760</t>
  </si>
  <si>
    <t>prefabrikáty pro uliční vpusti dílce betonové pro uliční vpusti vpusť dešťová uliční s rámem rám zabetonovaný DIN 19583-9, 500/500mm</t>
  </si>
  <si>
    <t>-64210566</t>
  </si>
  <si>
    <t>67</t>
  </si>
  <si>
    <t>899102111</t>
  </si>
  <si>
    <t>Osazení poklopů litinových a ocelových včetně rámů hmotnosti jednotlivě přes 50 do 100 kg</t>
  </si>
  <si>
    <t>1923652237</t>
  </si>
  <si>
    <t>68</t>
  </si>
  <si>
    <t>801</t>
  </si>
  <si>
    <t>kruhový poklop BEGU průměr 750mm B125 bez odvětrání</t>
  </si>
  <si>
    <t>-745887714</t>
  </si>
  <si>
    <t>69</t>
  </si>
  <si>
    <t>899202111</t>
  </si>
  <si>
    <t>Osazení mříží litinových včetně rámů a košů na bahno hmotnosti jednotlivě přes 50 do 100 kg</t>
  </si>
  <si>
    <t>-953886186</t>
  </si>
  <si>
    <t>Ostatní konstrukce a práce, bourání</t>
  </si>
  <si>
    <t>70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</si>
  <si>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</si>
  <si>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</si>
  <si>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-1621489002</t>
  </si>
  <si>
    <t>320,2-70,2</t>
  </si>
  <si>
    <t>71</t>
  </si>
  <si>
    <t>592175100</t>
  </si>
  <si>
    <t>obrubníky betonové a železobetonové obrubník silniční nájezdový 100 x 15 x 15</t>
  </si>
  <si>
    <t>-333059445</t>
  </si>
  <si>
    <t>63,4-9,3</t>
  </si>
  <si>
    <t>72</t>
  </si>
  <si>
    <t>592175110</t>
  </si>
  <si>
    <t xml:space="preserve">obrubníky betonové a železobetonové obrubník silniční přechodový levý, pravý    100 x 15 x 15/25</t>
  </si>
  <si>
    <t>993041383</t>
  </si>
  <si>
    <t>26-2</t>
  </si>
  <si>
    <t>73</t>
  </si>
  <si>
    <t>592175040</t>
  </si>
  <si>
    <t xml:space="preserve">obrubníky betonové a železobetonové obrubníky BEST provedení: přírodní  (d x š x v) MONO II       100 x 15/12 x 25</t>
  </si>
  <si>
    <t>1151026721</t>
  </si>
  <si>
    <t>230,8-9,3-2,0</t>
  </si>
  <si>
    <t>74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</si>
  <si>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</si>
  <si>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</si>
  <si>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-821433319</t>
  </si>
  <si>
    <t>96,4-11,0-55,4</t>
  </si>
  <si>
    <t>75</t>
  </si>
  <si>
    <t>592175090</t>
  </si>
  <si>
    <t xml:space="preserve">obrubníky betonové a železobetonové obrubníky BEST provedení: přírodní  (d x š x v) vnější poloměr r=200, d. vnějšího oblouku 78 LINEA I       50 x 8 x 25</t>
  </si>
  <si>
    <t>565284934</t>
  </si>
  <si>
    <t>30/0,5</t>
  </si>
  <si>
    <t>76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</si>
  <si>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</si>
  <si>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</si>
  <si>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1523283468</t>
  </si>
  <si>
    <t>2*0,7</t>
  </si>
  <si>
    <t>78</t>
  </si>
  <si>
    <t>919735112</t>
  </si>
  <si>
    <t>Řezání stávajícího živičného krytu nebo podkladu hloubky přes 50 do 100 mm</t>
  </si>
  <si>
    <t>-828035113</t>
  </si>
  <si>
    <t>366-8*0,5-2*0,7</t>
  </si>
  <si>
    <t>79</t>
  </si>
  <si>
    <t>935113111</t>
  </si>
  <si>
    <t>Osazení odvodňovacího žlabu s krycím roštem polymerbetonového šířky do 200 mm</t>
  </si>
  <si>
    <t>-977207683</t>
  </si>
  <si>
    <t>"žlábky 4 až 8"5*5,5</t>
  </si>
  <si>
    <t>80</t>
  </si>
  <si>
    <t>592270250</t>
  </si>
  <si>
    <t xml:space="preserve">tvárnice meliorační a příkopové z polymerického betonu vpust žlabová krátký tvar ACO N100 typ H355, těsný odtok DN100    50 x 13 x 35,5 cm</t>
  </si>
  <si>
    <t>-1286312193</t>
  </si>
  <si>
    <t>6-1</t>
  </si>
  <si>
    <t>81</t>
  </si>
  <si>
    <t>592270270</t>
  </si>
  <si>
    <t xml:space="preserve">tvárnice meliorační a příkopové z polymerického betonu čelo plné na začátek a konec žlabu ACO N100 typ 0-20  pro všechny stavební výšky</t>
  </si>
  <si>
    <t>1249549296</t>
  </si>
  <si>
    <t>12-2</t>
  </si>
  <si>
    <t>82</t>
  </si>
  <si>
    <t>592271000</t>
  </si>
  <si>
    <t xml:space="preserve">tvárnice meliorační a příkopové z betonu plněného skelnými vlákny FASERFIX KS 100 žlab odvodňovací - bez spádu dna typ   délka x šířka x výška 01      100 x 16 x 16 cm</t>
  </si>
  <si>
    <t>-1615187444</t>
  </si>
  <si>
    <t>"pro žlab 4 ,5,6,7" 4*5</t>
  </si>
  <si>
    <t>83</t>
  </si>
  <si>
    <t>592270040</t>
  </si>
  <si>
    <t xml:space="preserve">tvárnice meliorační a příkopové z polymerického betonu žlaby odvodňovací ACO DRAIN ACO N100 - integrovaný spád dna 5% typ    stav.délka x šířka x výška zač. x výška konec 10      100 x 13 x 17,5 x 18 cm</t>
  </si>
  <si>
    <t>1423297997</t>
  </si>
  <si>
    <t>84</t>
  </si>
  <si>
    <t>592270030</t>
  </si>
  <si>
    <t xml:space="preserve">tvárnice meliorační a příkopové z polymerického betonu žlaby odvodňovací ACO DRAIN ACO N100 - integrovaný spád dna 5% typ    stav.délka x šířka x výška zač. x výška konec 9        100 x 13 x 17 x 17,5 cm</t>
  </si>
  <si>
    <t>1938504286</t>
  </si>
  <si>
    <t>85</t>
  </si>
  <si>
    <t>592270020</t>
  </si>
  <si>
    <t xml:space="preserve">tvárnice meliorační a příkopové z polymerického betonu žlaby odvodňovací ACO DRAIN ACO N100 - integrovaný spád dna 5% typ    stav.délka x šířka x výška zač. x výška konec 8        100 x 13 x 16,5 x 17 cm</t>
  </si>
  <si>
    <t>-1059189728</t>
  </si>
  <si>
    <t>86</t>
  </si>
  <si>
    <t>592270010</t>
  </si>
  <si>
    <t xml:space="preserve">tvárnice meliorační a příkopové z polymerického betonu žlaby odvodňovací ACO DRAIN ACO N100 - integrovaný spád dna 5% typ    stav.délka x šířka x výška zač. x výška konec 7        100 x 13 x 16 x 16,5 cm</t>
  </si>
  <si>
    <t>-982072061</t>
  </si>
  <si>
    <t>87</t>
  </si>
  <si>
    <t>592270000</t>
  </si>
  <si>
    <t xml:space="preserve">tvárnice meliorační a příkopové z polymerického betonu žlaby odvodňovací ACO DRAIN ACO N100 - integrovaný spád dna 5% typ    stav.délka x šířka x výška zač. x výška konec 6        100 x 13 x 15,5 x 16 cm</t>
  </si>
  <si>
    <t>-1174374474</t>
  </si>
  <si>
    <t>88</t>
  </si>
  <si>
    <t>592271420</t>
  </si>
  <si>
    <t>tvárnice meliorační a příkopové z betonu plněného skelnými vlákny FASERFIX KS 100 kryty, třída B 125/ FASERFIX KS 100 pororošt pozinkovaný délka x šířka x výška 100 x 14,9 x 2 cm, oka 30/30 mm</t>
  </si>
  <si>
    <t>-562752577</t>
  </si>
  <si>
    <t>5*5</t>
  </si>
  <si>
    <t>89</t>
  </si>
  <si>
    <t>592271430</t>
  </si>
  <si>
    <t>tvárnice meliorační a příkopové z betonu plněného skelnými vlákny FASERFIX KS 100 kryty, třída B 125/ FASERFIX KS 100 pororošt pozinkovaný délka x šířka x výška 50 x 14,9 x 2 cm, oka 30/30 mm</t>
  </si>
  <si>
    <t>-1025564579</t>
  </si>
  <si>
    <t>90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</si>
  <si>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</si>
  <si>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</si>
  <si>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1756635772</t>
  </si>
  <si>
    <t>997</t>
  </si>
  <si>
    <t>Přesun sutě</t>
  </si>
  <si>
    <t>91</t>
  </si>
  <si>
    <t>997221551</t>
  </si>
  <si>
    <t>Vodorovná doprava suti bez naložení, ale se složením a s hrubým urovnáním ze sypkých materiálů, na vzdálenost do 1 km</t>
  </si>
  <si>
    <t>-222798610</t>
  </si>
  <si>
    <t>"suť z kameniva+živičná z frézování"97,804+15,919</t>
  </si>
  <si>
    <t>92</t>
  </si>
  <si>
    <t>997221559</t>
  </si>
  <si>
    <t>Vodorovná doprava suti bez naložení, ale se složením a s hrubým urovnáním Příplatek k ceně za každý další i započatý 1 km přes 1 km</t>
  </si>
  <si>
    <t>1840682193</t>
  </si>
  <si>
    <t>"suť z kameniva do 23km, živičná z frézování do 24km"22*97,804+23*15,919</t>
  </si>
  <si>
    <t>93</t>
  </si>
  <si>
    <t>997221561</t>
  </si>
  <si>
    <t>Vodorovná doprava suti bez naložení, ale se složením a s hrubým urovnáním z kusových materiálů, na vzdálenost do 1 km</t>
  </si>
  <si>
    <t>-1311129690</t>
  </si>
  <si>
    <t>"betonová a živičná suť v kusech" 87,634+53,75</t>
  </si>
  <si>
    <t>94</t>
  </si>
  <si>
    <t>997221569</t>
  </si>
  <si>
    <t>645593878</t>
  </si>
  <si>
    <t>"betonová a živičná suť v kusech do 23km" 22*(87,634+53,75)</t>
  </si>
  <si>
    <t>95</t>
  </si>
  <si>
    <t>997221815</t>
  </si>
  <si>
    <t>Poplatek za uložení stavebního odpadu na skládce (skládkovné) betonového</t>
  </si>
  <si>
    <t>266981851</t>
  </si>
  <si>
    <t>"betonová suť" 111,37*0,255+273,3*0,205+80,2*0,04</t>
  </si>
  <si>
    <t>96</t>
  </si>
  <si>
    <t>997221845</t>
  </si>
  <si>
    <t>Poplatek za uložení stavebního odpadu na skládce (skládkovné) z asfaltových povrchů</t>
  </si>
  <si>
    <t>-763999954</t>
  </si>
  <si>
    <t>"živičná suť v kusech" 244,32*0,22</t>
  </si>
  <si>
    <t>103</t>
  </si>
  <si>
    <t>997221846</t>
  </si>
  <si>
    <t>1948052090</t>
  </si>
  <si>
    <t>"živičná suť z frézování" 154,55*0,103</t>
  </si>
  <si>
    <t>97</t>
  </si>
  <si>
    <t>997221855</t>
  </si>
  <si>
    <t>Poplatek za uložení stavebního odpadu na skládce (skládkovné) z kameniva</t>
  </si>
  <si>
    <t>219938556</t>
  </si>
  <si>
    <t>"suť z kameniva" 117,09*0,18+264,58*0,29</t>
  </si>
  <si>
    <t>998</t>
  </si>
  <si>
    <t>Přesun hmot</t>
  </si>
  <si>
    <t>98</t>
  </si>
  <si>
    <t>998223011</t>
  </si>
  <si>
    <t>Přesun hmot pro pozemní komunikace s krytem dlážděným dopravní vzdálenost do 200 m jakékoliv délky objektu</t>
  </si>
  <si>
    <t>-1003881110</t>
  </si>
  <si>
    <t>TRASAS3 - Komunikace a terénní úpravy úsek S3</t>
  </si>
  <si>
    <t>111201101</t>
  </si>
  <si>
    <t>Odstranění křovin a stromů s odstraněním kořenů průměru kmene do 100 mm do sklonu terénu 1 : 5, při celkové ploše do 1 000 m2</t>
  </si>
  <si>
    <t>-1293032736</t>
  </si>
  <si>
    <t>13,0+16,4+28,4+1,8+4,5</t>
  </si>
  <si>
    <t>(1,3+18,2+14,0+74,6)*0,7+32,0+64,9-0,1*108,1</t>
  </si>
  <si>
    <t>113107131</t>
  </si>
  <si>
    <t>Odstranění podkladů nebo krytů s přemístěním hmot na skládku na vzdálenost do 3 m nebo s naložením na dopravní prostředek v ploše jednotlivě do 50 m2 z betonu prostého, o tl. vrstvy přes 100 do 150 mm</t>
  </si>
  <si>
    <t>-705342851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</si>
  <si>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</si>
  <si>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</si>
  <si>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-39337648</t>
  </si>
  <si>
    <t>(109,3-0,5)*0,7+32,0+64,9</t>
  </si>
  <si>
    <t>108,1*0,5</t>
  </si>
  <si>
    <t>"průměrná tloušťka 0,1m"0,1*168</t>
  </si>
  <si>
    <t>"dle příčných řezů" 0,9*0,2+19,6*(0,2+0,3)/2+17,4*(0,3+0,1)/2+6,3*0,4+3,4*0,4+21,4*(0,4+0,1)/2+1,5*0,2+4,4*0,2+23,2*(0,4+0,3)/2+5,2*0,2+21,2*0,3</t>
  </si>
  <si>
    <t>4,3*0,1+2,3*0,3+1,0*0,3/2</t>
  </si>
  <si>
    <t>1380565444</t>
  </si>
  <si>
    <t>"přípojka vpusti"0,6*0,7*(2,8-0,9-0,2)</t>
  </si>
  <si>
    <t>-1534491207</t>
  </si>
  <si>
    <t>"pro kabelové chráinčky"0,3*0.4*(8+5+5+6+6)+0,3*0,6*7</t>
  </si>
  <si>
    <t>"přípojka žlábku"0,6*(0,2+0,7)/2*2,4</t>
  </si>
  <si>
    <t>37/0,5</t>
  </si>
  <si>
    <t>1538779095</t>
  </si>
  <si>
    <t>"vpust"1,8*1,8*0,9</t>
  </si>
  <si>
    <t>"ornice" 16,8+7,20</t>
  </si>
  <si>
    <t>-1601114411</t>
  </si>
  <si>
    <t>"výkop+přebytek z rýh pro chráničky a přípojku žlábku, šachet vpustí"35,76+5,508+0,714+2,916-5,36</t>
  </si>
  <si>
    <t>179402353</t>
  </si>
  <si>
    <t>"dalších 13km"13*39,538</t>
  </si>
  <si>
    <t>"výkop+přebytek z rýh pro chráničky+přebytek ornice"35,76+5,508+2,916+0,714-5,36+(16,8-7,2)</t>
  </si>
  <si>
    <t>-1305564390</t>
  </si>
  <si>
    <t>39,538*1,5</t>
  </si>
  <si>
    <t>19</t>
  </si>
  <si>
    <t>"rýha pro chráničky" 0,08*37</t>
  </si>
  <si>
    <t>"kolem vpusti"(3,24-0,24)*0,8</t>
  </si>
  <si>
    <t>1611685907</t>
  </si>
  <si>
    <t>"přípojka vpusti"0,31*2,3</t>
  </si>
  <si>
    <t>"přípojka žlábku"0,14*2,4</t>
  </si>
  <si>
    <t>-471957932</t>
  </si>
  <si>
    <t>72*0,03</t>
  </si>
  <si>
    <t>72,0-1,0*0,15-90,8*0,1</t>
  </si>
  <si>
    <t>(108,5-12)*0,15+12*0,4+127,6*0,08+75,6+126,79+11,33+3,39+1,11-108,5*0,2+139,23+1,0*0,15+(90,8+16,7)*0,1</t>
  </si>
  <si>
    <t>72*0,02</t>
  </si>
  <si>
    <t>-1757703280</t>
  </si>
  <si>
    <t>2,5*0,6</t>
  </si>
  <si>
    <t>495974232</t>
  </si>
  <si>
    <t>0,15*1,67</t>
  </si>
  <si>
    <t>108</t>
  </si>
  <si>
    <t>159622069</t>
  </si>
  <si>
    <t>75,6-0,35*108,5</t>
  </si>
  <si>
    <t>"v chodníku s odpočtem u obrub"139,23+3,39+1,11-0,1*(108,5-28,8-1,0)</t>
  </si>
  <si>
    <t>"na sjezdech s odpočtem u obrub" 126,79+11,33-(28,8+27)*0,1</t>
  </si>
  <si>
    <t>36</t>
  </si>
  <si>
    <t>75,6-0,01*108,5</t>
  </si>
  <si>
    <t>"ve vozovce" 75,6-0,12*108,5</t>
  </si>
  <si>
    <t>-803697099</t>
  </si>
  <si>
    <t>75,6+54,0</t>
  </si>
  <si>
    <t>584121111</t>
  </si>
  <si>
    <t>Osazení silničních dílců ze železového betonu s podkladem z kameniva těženého do tl. 40 mm jakéhokoliv druhu a velikosti</t>
  </si>
  <si>
    <t>129155855</t>
  </si>
  <si>
    <t>"dočasná nástupní hrana"2*12</t>
  </si>
  <si>
    <t>593811340</t>
  </si>
  <si>
    <t xml:space="preserve">prefabrikáty silniční betonové a železobetonové panely silniční IDZ    2/490     7t            300 x 100 x 15</t>
  </si>
  <si>
    <t>667691080</t>
  </si>
  <si>
    <t>4*2</t>
  </si>
  <si>
    <t>41</t>
  </si>
  <si>
    <t>1,07+24,7+25,46+7,30+41,52+12,99+26,19+3,39+1,11</t>
  </si>
  <si>
    <t>139,23+126,79</t>
  </si>
  <si>
    <t>592452830</t>
  </si>
  <si>
    <t xml:space="preserve">dlaždice betonové dlažba zámková (ČSN EN 1338) dlažba vibrolisovaná BEST standardní povrch (uzavřený hladký povrch) provedení: červená,hnědá,okrová,antracit se zámkem BEATON              20 x 16,5 x 8</t>
  </si>
  <si>
    <t>-1870282840</t>
  </si>
  <si>
    <t>11,33+3,39+1,11</t>
  </si>
  <si>
    <t>502</t>
  </si>
  <si>
    <t xml:space="preserve">betonová dlaždice  pro umělou vodící linii 0,4x0,5x0,06m barva bílá</t>
  </si>
  <si>
    <t>986775146</t>
  </si>
  <si>
    <t>9,7/0,5</t>
  </si>
  <si>
    <t>126,79+11,33</t>
  </si>
  <si>
    <t>597761111</t>
  </si>
  <si>
    <t>Rigol dlážděný do lože z betonu prostého tl. 100 mm, s vyplněním a zatřením spár cementovou maltou z betonových desek jakékoliv velikosti</t>
  </si>
  <si>
    <t>-590082572</t>
  </si>
  <si>
    <t>5,6*0,21</t>
  </si>
  <si>
    <t>503</t>
  </si>
  <si>
    <t>betonový žlábek 0,28x0,21x0,1/0,07m barva přírodní</t>
  </si>
  <si>
    <t>936726143</t>
  </si>
  <si>
    <t>5,6/0,28</t>
  </si>
  <si>
    <t>-63941775</t>
  </si>
  <si>
    <t>107</t>
  </si>
  <si>
    <t>-853029375</t>
  </si>
  <si>
    <t>"přípojka žlábku"2,5</t>
  </si>
  <si>
    <t>52</t>
  </si>
  <si>
    <t>-437206257</t>
  </si>
  <si>
    <t>899232111</t>
  </si>
  <si>
    <t>Výšková úprava uličního vstupu nebo vpusti do 200 mm snížením mříže</t>
  </si>
  <si>
    <t>-843538783</t>
  </si>
  <si>
    <t>914111111</t>
  </si>
  <si>
    <t>Montáž svislé dopravní značky základní velikosti do 1 m2 objímkami na sloupky nebo konzoly</t>
  </si>
  <si>
    <t>1096467299</t>
  </si>
  <si>
    <t>404442040</t>
  </si>
  <si>
    <t xml:space="preserve">výrobky a tabule orientační pro návěstí a zabezpečovací zařízení silniční značky dopravní svislé FeZn  plech FeZn AL     plech Al NK, 3M   povrchová úprava reflexní fólií tř.1 kruhové značky C1 - C14, IJ4b rozměr 500 mm AL- 3M  reflexní tř.1</t>
  </si>
  <si>
    <t>-1671180364</t>
  </si>
  <si>
    <t>914511112</t>
  </si>
  <si>
    <t>Montáž sloupku dopravních značek délky do 3,5 m do hliníkové patky</t>
  </si>
  <si>
    <t>-2026811844</t>
  </si>
  <si>
    <t>404452250</t>
  </si>
  <si>
    <t>výrobky a tabule orientační pro návěstí a zabezpečovací zařízení silniční značky dopravní svislé sloupky Zn 60 - 350</t>
  </si>
  <si>
    <t>-1993228744</t>
  </si>
  <si>
    <t>404452400</t>
  </si>
  <si>
    <t>výrobky a tabule orientační pro návěstí a zabezpečovací zařízení silniční značky dopravní svislé patky hliníkové HP 60</t>
  </si>
  <si>
    <t>1581412249</t>
  </si>
  <si>
    <t>404452530</t>
  </si>
  <si>
    <t>výrobky a tabule orientační pro návěstí a zabezpečovací zařízení silniční značky dopravní svislé víčka plastová na sloupek 60</t>
  </si>
  <si>
    <t>-2002976879</t>
  </si>
  <si>
    <t>404452560</t>
  </si>
  <si>
    <t>výrobky a tabule orientační pro návěstí a zabezpečovací zařízení silniční značky dopravní svislé upínací svorky na sloupek US 60</t>
  </si>
  <si>
    <t>1779309671</t>
  </si>
  <si>
    <t>915111115</t>
  </si>
  <si>
    <t>Vodorovné dopravní značení stříkané barvou dělící čára šířky 125 mm souvislá žlutá základní</t>
  </si>
  <si>
    <t>31227686</t>
  </si>
  <si>
    <t>13,8+2*3,0+17,8</t>
  </si>
  <si>
    <t>915111122</t>
  </si>
  <si>
    <t>Vodorovné dopravní značení stříkané barvou dělící čára šířky 125 mm přerušovaná bílá retroreflexní</t>
  </si>
  <si>
    <t>-326015654</t>
  </si>
  <si>
    <t>9,2*2</t>
  </si>
  <si>
    <t>915131115</t>
  </si>
  <si>
    <t>Vodorovné dopravní značení stříkané barvou přechody pro chodce, šipky, symboly žluté základní</t>
  </si>
  <si>
    <t>1189231516</t>
  </si>
  <si>
    <t>"nápis BUS"2*0,5</t>
  </si>
  <si>
    <t>915611111</t>
  </si>
  <si>
    <t>Předznačení pro vodorovné značení stříkané barvou nebo prováděné z nátěrových hmot liniové dělicí čáry, vodicí proužky</t>
  </si>
  <si>
    <t>1479400807</t>
  </si>
  <si>
    <t>37,6+18,4</t>
  </si>
  <si>
    <t>915621111</t>
  </si>
  <si>
    <t>Předznačení pro vodorovné značení stříkané barvou nebo prováděné z nátěrových hmot plošné šipky, symboly, nápisy</t>
  </si>
  <si>
    <t>1187066962</t>
  </si>
  <si>
    <t>92,5-12-28,8</t>
  </si>
  <si>
    <t>96,4/0,5</t>
  </si>
  <si>
    <t>916431111</t>
  </si>
  <si>
    <t>Osazení betonového bezbariérového obrubníku z betonu prostého tř. C 30/37 s ložem betonovým tl. 150 mm úložná šířka do 400 mm</t>
  </si>
  <si>
    <t>1675469412</t>
  </si>
  <si>
    <t>592175400</t>
  </si>
  <si>
    <t xml:space="preserve">obrubníky betonové a železobetonové obrubníky bezbariérové - CSB rozměr: š x h x l obrubník HK přímý       40x33x100</t>
  </si>
  <si>
    <t>1276197593</t>
  </si>
  <si>
    <t>12*1,01 'Přepočtené koeficientem množství</t>
  </si>
  <si>
    <t>592175380</t>
  </si>
  <si>
    <t>obrubníky betonové a železobetonové obrubníky bezbariérové - CSB rozměr: š x h x l obrubník HK přechod. pravý 40x31-H25x 100</t>
  </si>
  <si>
    <t>-1672883247</t>
  </si>
  <si>
    <t>1*1,01 'Přepočtené koeficientem množství</t>
  </si>
  <si>
    <t>592175390</t>
  </si>
  <si>
    <t xml:space="preserve">obrubníky betonové a železobetonové obrubníky bezbariérové - CSB rozměr: š x h x l obrubník HK přechod. Levý  40xH25-31x100</t>
  </si>
  <si>
    <t>-889620540</t>
  </si>
  <si>
    <t>592175410</t>
  </si>
  <si>
    <t xml:space="preserve">obrubníky betonové a železobetonové obrubníky bezbariérové - CSB rozměr: š x h x l obrubník HK náběhový pravý  40x33-31x100</t>
  </si>
  <si>
    <t>1772946982</t>
  </si>
  <si>
    <t>77</t>
  </si>
  <si>
    <t>592175420</t>
  </si>
  <si>
    <t xml:space="preserve">obrubníky betonové a železobetonové obrubníky bezbariérové - CSB rozměr: š x h x l obrubník HK náběhový levý    40x31-33x100</t>
  </si>
  <si>
    <t>1536320994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</si>
  <si>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</si>
  <si>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</si>
  <si>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-2143177118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</si>
  <si>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</si>
  <si>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</si>
  <si>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837855357</t>
  </si>
  <si>
    <t>"suť z kameniva+živičná z frézování"58,448+5.567</t>
  </si>
  <si>
    <t>"suť z kameniva do 23km, frézovaná živice do 24km"22*58,448+23*5,567</t>
  </si>
  <si>
    <t>"betonová a živičná suť v kusech" 40,66+37,965</t>
  </si>
  <si>
    <t>"betonová a živičná suť v kusech do 23km" 22*78,625</t>
  </si>
  <si>
    <t>"betonová suť" 64,1*0,255+16,4*0,225+92*0,205+44,1*0,04</t>
  </si>
  <si>
    <t>"živičná suť v kusech" 172,57*0,22</t>
  </si>
  <si>
    <t>-1659975626</t>
  </si>
  <si>
    <t>"živičná suť z frézování" 54,05*0,103</t>
  </si>
  <si>
    <t>"suť z kameniva" 64,1*0,18+161,76*0,29</t>
  </si>
  <si>
    <t>TRASA4 - Komunikace a terénní úpravy úseku N4 a zbytku S4</t>
  </si>
  <si>
    <t>statická zatěžovací zkouška s vyhodnocením</t>
  </si>
  <si>
    <t>sada</t>
  </si>
  <si>
    <t>1316035602</t>
  </si>
  <si>
    <t>"s odpočtem části"103,7-15,44</t>
  </si>
  <si>
    <t>"s odpočtem části"164,46-5,06</t>
  </si>
  <si>
    <t>965953651</t>
  </si>
  <si>
    <t>" s odpočtem části"152,2-7,2</t>
  </si>
  <si>
    <t>"s odpočtem části"65,2-7,42</t>
  </si>
  <si>
    <t>" s odpočtem části"58,0-9,7</t>
  </si>
  <si>
    <t>"průměrná tloušťka 0,1m"0,1*(6,3+56,1)</t>
  </si>
  <si>
    <t>"s odpočtem části"32,355-1,74</t>
  </si>
  <si>
    <t>-762865710</t>
  </si>
  <si>
    <t>"rýhy pro přípojky vpustí a napojení žlábků+pro chráničky" 0,6*0,6*(1,2+3,2+0+2,2)+0,3*(0,3+0,9)/2*(2+1+1)+0,3*0,6*(6+5+4)</t>
  </si>
  <si>
    <t>15/0,5</t>
  </si>
  <si>
    <t>"ornice" 6,24+0,39</t>
  </si>
  <si>
    <t>1317578772</t>
  </si>
  <si>
    <t>"výkop+hutněný násyp+přebytek z rýh pro chráničky, přípojky vpustí a žlábků, z šachet pro vpusti" 30,615+0,865+2,7-1,2+2,376+0,72+10,368-7,904</t>
  </si>
  <si>
    <t>960668214</t>
  </si>
  <si>
    <t>"dalších 13km"13*38,54</t>
  </si>
  <si>
    <t>"dle příčných řezů"14,8*0,1/2+2,5*0,1/2</t>
  </si>
  <si>
    <t>"výkop bez hutněného násypu+přebytky z šachet pro vpusti, z rýh pro chráničky, žlábky a ornice"30,615-0,865+10,368-7,904+2,7-1,2+2,376+0,72+6,24-0,39</t>
  </si>
  <si>
    <t>1383389116</t>
  </si>
  <si>
    <t>"přebývající zemina bez ornice"(42,66-6,24+0,39)*1,5</t>
  </si>
  <si>
    <t>"rýha pro chráničky" 0,08*15</t>
  </si>
  <si>
    <t>"přípojky vpustí"(1,2+3,2+0+2,2)*(0,23-0,02)</t>
  </si>
  <si>
    <t>"přípojky žlábků" (0,04+0,16)/2*(2+1+1)</t>
  </si>
  <si>
    <t>1645039795</t>
  </si>
  <si>
    <t>3,9*0,03</t>
  </si>
  <si>
    <t>3,9-6,9*0,1</t>
  </si>
  <si>
    <t>"s odpočtem části"383,428-19,97</t>
  </si>
  <si>
    <t>3,9*0,02</t>
  </si>
  <si>
    <t>"pod přípojky vpustí a přípojky ze žlábků"0,6*(1,2+3,2+2,2)+0,3*(2+1+1)</t>
  </si>
  <si>
    <t>"lože pod přípojky a žlábků+obsyp přípojek"(5,16*0,1+1,786)*1,67</t>
  </si>
  <si>
    <t>110</t>
  </si>
  <si>
    <t>162213116</t>
  </si>
  <si>
    <t>"s odpočtem části"54,228-4,056</t>
  </si>
  <si>
    <t>"v chodníku s odpočtem části" 243,68-18,05</t>
  </si>
  <si>
    <t>"na sjezdech s odpočtem u obrub" 30,42+6,84-0,1*(25,3+29,5)</t>
  </si>
  <si>
    <t>"s odpočtem části"97,031-7,28</t>
  </si>
  <si>
    <t>"s odpočtem části"83,182-5,824</t>
  </si>
  <si>
    <t>-1784220664</t>
  </si>
  <si>
    <t>"s odpočtem části"164,89-(7,28+7,42)</t>
  </si>
  <si>
    <t>"s odpočtem části"194,08-19,09</t>
  </si>
  <si>
    <t>"s odpočtem části"256,16-15,97</t>
  </si>
  <si>
    <t>438720154</t>
  </si>
  <si>
    <t>"s odpočtem části"24,08-3,12</t>
  </si>
  <si>
    <t>8,59+8,57+7,00+6,26</t>
  </si>
  <si>
    <t>111</t>
  </si>
  <si>
    <t>805</t>
  </si>
  <si>
    <t>napojení výtoku z podezdívky do dešťové kanalizace</t>
  </si>
  <si>
    <t>1957602888</t>
  </si>
  <si>
    <t>1959363664</t>
  </si>
  <si>
    <t>"přípojky žlábků"2+1+1</t>
  </si>
  <si>
    <t>109</t>
  </si>
  <si>
    <t>2070101327</t>
  </si>
  <si>
    <t>"pro přípojky vpustí" 1,2+2,2+0+3,2</t>
  </si>
  <si>
    <t>3*2</t>
  </si>
  <si>
    <t>252183198</t>
  </si>
  <si>
    <t>911111111</t>
  </si>
  <si>
    <t>Montáž zábradlí ocelového zabetonovaného</t>
  </si>
  <si>
    <t>-940008625</t>
  </si>
  <si>
    <t>902</t>
  </si>
  <si>
    <t>bezpečnostní zábradlí dle výkresu C.4 včetně červenobílého nátěru</t>
  </si>
  <si>
    <t>327351245</t>
  </si>
  <si>
    <t>27,02*2+4,79</t>
  </si>
  <si>
    <t>915111116</t>
  </si>
  <si>
    <t>Vodorovné dopravní značení stříkané barvou dělící čára šířky 125 mm souvislá žlutá retroreflexní</t>
  </si>
  <si>
    <t>-1385236774</t>
  </si>
  <si>
    <t>"V11"37,6</t>
  </si>
  <si>
    <t>464337156</t>
  </si>
  <si>
    <t>5,6+5,5</t>
  </si>
  <si>
    <t>915131116</t>
  </si>
  <si>
    <t>Vodorovné dopravní značení stříkané barvou přechody pro chodce, šipky, symboly žluté retroreflexní</t>
  </si>
  <si>
    <t>-100571688</t>
  </si>
  <si>
    <t>"nápisy BUS"2*0,5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</si>
  <si>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</si>
  <si>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</si>
  <si>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-1293680939</t>
  </si>
  <si>
    <t>592185610</t>
  </si>
  <si>
    <t>krajníky a dílce pro horizontální značky betonové a železobetonové krajník silniční 50 x 25 x8</t>
  </si>
  <si>
    <t>552344711</t>
  </si>
  <si>
    <t>9,6/0,5</t>
  </si>
  <si>
    <t>-2104948476</t>
  </si>
  <si>
    <t>11,1+37,6</t>
  </si>
  <si>
    <t>603240233</t>
  </si>
  <si>
    <t>"s odpočtem části"125,8-10,1</t>
  </si>
  <si>
    <t>"s odpočtem části"28,3-3,1</t>
  </si>
  <si>
    <t>"s odpočtem části"15,5-2</t>
  </si>
  <si>
    <t>"s odpočtem části"82,1-5,1</t>
  </si>
  <si>
    <t>38,6/0,5</t>
  </si>
  <si>
    <t>"s odpočtem části"3,4-1,4</t>
  </si>
  <si>
    <t>"s odpočtem částu"133,2-11,8</t>
  </si>
  <si>
    <t>"žlábky 413až 15"4,5+4,5+3,5</t>
  </si>
  <si>
    <t>4+3</t>
  </si>
  <si>
    <t>-2135097121</t>
  </si>
  <si>
    <t>-2040064866</t>
  </si>
  <si>
    <t>1441633252</t>
  </si>
  <si>
    <t>1823917911</t>
  </si>
  <si>
    <t>4+4+3</t>
  </si>
  <si>
    <t>901</t>
  </si>
  <si>
    <t>přemístění pomníčku včetně bourání a osazení</t>
  </si>
  <si>
    <t>1854792522</t>
  </si>
  <si>
    <t>"suť z kameniva a z frézování"62,113+5,951</t>
  </si>
  <si>
    <t>"suť z kameniva do 23km, z frézování do 24km"22*62,113+23*5,951</t>
  </si>
  <si>
    <t>"betonová a živičná suť v kusech" 33,184+31,9</t>
  </si>
  <si>
    <t>"betonová a živičná suť do 23km" 22*(33,184+31,90)</t>
  </si>
  <si>
    <t>"betonová suť" 88,26*0,255+48,3*0,205+19,4*0,04</t>
  </si>
  <si>
    <t>"živičná suť v kusech" 145,0*0,22</t>
  </si>
  <si>
    <t>-1137214468</t>
  </si>
  <si>
    <t>"živičná suť z frézování" 57,78*0,103</t>
  </si>
  <si>
    <t>"suť z kameniva" 88,26*0,18+159,4*0,29</t>
  </si>
  <si>
    <t xml:space="preserve">TRASA8 -  Komunikace a terénní úpravy zbytku úseku S8</t>
  </si>
  <si>
    <t xml:space="preserve">    2 - Zakládání</t>
  </si>
  <si>
    <t>92-40</t>
  </si>
  <si>
    <t>18,53+7,03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</si>
  <si>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</si>
  <si>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</si>
  <si>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-1803392263</t>
  </si>
  <si>
    <t>327,84-143,76</t>
  </si>
  <si>
    <t>353,4-143,76</t>
  </si>
  <si>
    <t>160,76-49,17</t>
  </si>
  <si>
    <t>-817774130</t>
  </si>
  <si>
    <t>162,91-58,71</t>
  </si>
  <si>
    <t>94,7-36,12</t>
  </si>
  <si>
    <t>181,4-44,1</t>
  </si>
  <si>
    <t>89,6-33,8</t>
  </si>
  <si>
    <t>"průměrná tloušťka 0,1m"0,1*(30,36-3,24)</t>
  </si>
  <si>
    <t>85,808-22,525</t>
  </si>
  <si>
    <t>"rýhy pro chráničky" 0,3*0,6*(18+7+7+6+7+7)</t>
  </si>
  <si>
    <t>"rýhy pro napojení žlábků"0,3*(0,3+0,9)/2*8+0,3*0,4*(3+3)</t>
  </si>
  <si>
    <t>"pro uliční vpusti"1,8*1,8*0,8*2</t>
  </si>
  <si>
    <t>"ornice" 2,712+8,665</t>
  </si>
  <si>
    <t>-1781689911</t>
  </si>
  <si>
    <t>"výkop+potřeba nehutněného násypu"63,283+2,26</t>
  </si>
  <si>
    <t>"přebytek z rýh pro chráničky a šachet pro vpusti"9,36-4,16+5,184-3,952</t>
  </si>
  <si>
    <t>"přebytek z rýh pro napojení žlábků"1,44-0,6+0,72-0,66</t>
  </si>
  <si>
    <t>2104840929</t>
  </si>
  <si>
    <t>"dalších 13km"13*72,785</t>
  </si>
  <si>
    <t>"dle příčných řezů+zásyp trativodních rýh"16,0*0,1+(0,3*0,4-0,01)*(3+3)</t>
  </si>
  <si>
    <t>"výkop bez nehutněného násypu "63,283-2,26</t>
  </si>
  <si>
    <t>"přebytek z rýh pro chráničky, přípojky vpustí, napojení žlábků a šachet"9,36-4,16+0,72-0,66+1,44-0,6+5,184-3,952</t>
  </si>
  <si>
    <t>-883274198</t>
  </si>
  <si>
    <t>68,355*1,5</t>
  </si>
  <si>
    <t>"rýha pro chráničky a napojení žlábků" (0,3*0,35-0,025)*52+0,3*0,5/2*8+(0,3*0,4-0,01)*6</t>
  </si>
  <si>
    <t>"šachta kolem vpusti"2*(1,8*1,8-0,20)*0,65</t>
  </si>
  <si>
    <t>"přípojka žlábku 20"0,3*0,5/2*8</t>
  </si>
  <si>
    <t>-845263684</t>
  </si>
  <si>
    <t>115,9-29,25</t>
  </si>
  <si>
    <t>86,65*0,03</t>
  </si>
  <si>
    <t>103,45-26,2</t>
  </si>
  <si>
    <t>698,826-190,706</t>
  </si>
  <si>
    <t>184807111</t>
  </si>
  <si>
    <t>Ochrana kmene bedněním před poškozením stavebním provozem zřízení</t>
  </si>
  <si>
    <t>-1549519380</t>
  </si>
  <si>
    <t>4*2,0*0,5</t>
  </si>
  <si>
    <t>184807112</t>
  </si>
  <si>
    <t>Ochrana kmene bedněním před poškozením stavebním provozem odstranění</t>
  </si>
  <si>
    <t>-361720429</t>
  </si>
  <si>
    <t>86,63*0,02</t>
  </si>
  <si>
    <t>Zakládání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</si>
  <si>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</si>
  <si>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</si>
  <si>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CS ÚRS 2018 01</t>
  </si>
  <si>
    <t>1119170309</t>
  </si>
  <si>
    <t>2+2</t>
  </si>
  <si>
    <t>"pod napojení žlábků"0,3*(3+3+8)</t>
  </si>
  <si>
    <t>"lože pod napojení žlábků+obsyp potrubí"(0,1*4,2+0,6)*1,67</t>
  </si>
  <si>
    <t>"pod vpusti"2*1,8*1,8</t>
  </si>
  <si>
    <t>0,1*6,48*1,8</t>
  </si>
  <si>
    <t>1643676964</t>
  </si>
  <si>
    <t>68,57-14,384</t>
  </si>
  <si>
    <t>"v chodníku s odpočtem u obruby" 218,05-38,42</t>
  </si>
  <si>
    <t>"na sjezdech s odpočtem u obrub" 300,26-38,42</t>
  </si>
  <si>
    <t>134,502-22,32</t>
  </si>
  <si>
    <t>"ve vozovce" 111,674-15,376</t>
  </si>
  <si>
    <t>1278499093</t>
  </si>
  <si>
    <t>231,15-22,32-36,12</t>
  </si>
  <si>
    <t>172,15-41,19</t>
  </si>
  <si>
    <t>528,12-38,74-113,36</t>
  </si>
  <si>
    <t>22,25-2,45-10,28</t>
  </si>
  <si>
    <t>300,02-86,35-81,02-67,32+18,00-14.16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</si>
  <si>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</si>
  <si>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</si>
  <si>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262372892</t>
  </si>
  <si>
    <t>234,69-123,64</t>
  </si>
  <si>
    <t>706643899</t>
  </si>
  <si>
    <t>3+3+8</t>
  </si>
  <si>
    <t>286114710</t>
  </si>
  <si>
    <t>trubka kanalizační plastová PVC KG DN 110x3000 mm SN 10</t>
  </si>
  <si>
    <t>1507330938</t>
  </si>
  <si>
    <t>-1390096191</t>
  </si>
  <si>
    <t>"pro napojení žlábků 19 až 21"2+1+1</t>
  </si>
  <si>
    <t>2+1+1</t>
  </si>
  <si>
    <t>1824789431</t>
  </si>
  <si>
    <t>-1226692148</t>
  </si>
  <si>
    <t>-2066592847</t>
  </si>
  <si>
    <t>2*27,02+2*21,42+1*4,79</t>
  </si>
  <si>
    <t>-1131274674</t>
  </si>
  <si>
    <t>91-47,4</t>
  </si>
  <si>
    <t>1127932201</t>
  </si>
  <si>
    <t>43,6/0,5</t>
  </si>
  <si>
    <t>189,8-31,2</t>
  </si>
  <si>
    <t>29,2-8,3</t>
  </si>
  <si>
    <t>12-5</t>
  </si>
  <si>
    <t>184,8-8,3-5</t>
  </si>
  <si>
    <t>117,7-34,2</t>
  </si>
  <si>
    <t>83,5/0,5</t>
  </si>
  <si>
    <t>0,7</t>
  </si>
  <si>
    <t>195,5-51,0</t>
  </si>
  <si>
    <t>"žlábky 20 až 22"4,5+4,5+5,5</t>
  </si>
  <si>
    <t>"pro žlaby 20 až 22" 4+4+5</t>
  </si>
  <si>
    <t>4+4+5</t>
  </si>
  <si>
    <t>1+1+1</t>
  </si>
  <si>
    <t>"suť z kameniva a z frézování" 70,096+6,034</t>
  </si>
  <si>
    <t>"suť z kameniva do 23km, z frézování do 24km "22*70,096+23*6,034</t>
  </si>
  <si>
    <t>"betonová a živičná suť"78,239+22,924</t>
  </si>
  <si>
    <t>"betonová a živičná suť v kusech do 23km" 22*(78,239+22,924)</t>
  </si>
  <si>
    <t>"betonová suť" 184,08*0,26+137,3*0,205+55,8*0,04</t>
  </si>
  <si>
    <t>"živičná suť v kusech" 104,2*0,22</t>
  </si>
  <si>
    <t>1204684687</t>
  </si>
  <si>
    <t>"živičná suť z frézování" 58,58*0,103</t>
  </si>
  <si>
    <t>"suť z kameniva" 209,64*0,18+111,59*0,29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</si>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</sst>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20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23</v>
      </c>
      <c r="AL7" s="27"/>
      <c r="AM7" s="27"/>
      <c r="AN7" s="33" t="s">
        <v>22</v>
      </c>
      <c r="AO7" s="27"/>
      <c r="AP7" s="27"/>
      <c r="AQ7" s="29"/>
      <c r="BE7" s="37"/>
      <c r="BS7" s="22" t="s">
        <v>24</v>
      </c>
    </row>
    <row r="8" ht="14.4" customHeight="1">
      <c r="B8" s="26"/>
      <c r="C8" s="27"/>
      <c r="D8" s="38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27</v>
      </c>
      <c r="AL8" s="27"/>
      <c r="AM8" s="27"/>
      <c r="AN8" s="39" t="s">
        <v>28</v>
      </c>
      <c r="AO8" s="27"/>
      <c r="AP8" s="27"/>
      <c r="AQ8" s="29"/>
      <c r="BE8" s="37"/>
      <c r="BS8" s="22" t="s">
        <v>29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30</v>
      </c>
    </row>
    <row r="10" ht="14.4" customHeight="1">
      <c r="B10" s="26"/>
      <c r="C10" s="27"/>
      <c r="D10" s="38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32</v>
      </c>
      <c r="AL10" s="27"/>
      <c r="AM10" s="27"/>
      <c r="AN10" s="33" t="s">
        <v>22</v>
      </c>
      <c r="AO10" s="27"/>
      <c r="AP10" s="27"/>
      <c r="AQ10" s="29"/>
      <c r="BE10" s="37"/>
      <c r="BS10" s="22" t="s">
        <v>20</v>
      </c>
    </row>
    <row r="11" ht="18.48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33</v>
      </c>
      <c r="AL11" s="27"/>
      <c r="AM11" s="27"/>
      <c r="AN11" s="33" t="s">
        <v>22</v>
      </c>
      <c r="AO11" s="27"/>
      <c r="AP11" s="27"/>
      <c r="AQ11" s="29"/>
      <c r="BE11" s="37"/>
      <c r="BS11" s="22" t="s">
        <v>20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20</v>
      </c>
    </row>
    <row r="13" ht="14.4" customHeight="1">
      <c r="B13" s="26"/>
      <c r="C13" s="27"/>
      <c r="D13" s="38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32</v>
      </c>
      <c r="AL13" s="27"/>
      <c r="AM13" s="27"/>
      <c r="AN13" s="40" t="s">
        <v>35</v>
      </c>
      <c r="AO13" s="27"/>
      <c r="AP13" s="27"/>
      <c r="AQ13" s="29"/>
      <c r="BE13" s="37"/>
      <c r="BS13" s="22" t="s">
        <v>20</v>
      </c>
    </row>
    <row r="14">
      <c r="B14" s="26"/>
      <c r="C14" s="27"/>
      <c r="D14" s="27"/>
      <c r="E14" s="40" t="s">
        <v>35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33</v>
      </c>
      <c r="AL14" s="27"/>
      <c r="AM14" s="27"/>
      <c r="AN14" s="40" t="s">
        <v>35</v>
      </c>
      <c r="AO14" s="27"/>
      <c r="AP14" s="27"/>
      <c r="AQ14" s="29"/>
      <c r="BE14" s="37"/>
      <c r="BS14" s="22" t="s">
        <v>20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32</v>
      </c>
      <c r="AL16" s="27"/>
      <c r="AM16" s="27"/>
      <c r="AN16" s="33" t="s">
        <v>22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33</v>
      </c>
      <c r="AL17" s="27"/>
      <c r="AM17" s="27"/>
      <c r="AN17" s="33" t="s">
        <v>22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KOSICKY-KRAJ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Komunikace pro chodce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25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27</v>
      </c>
      <c r="AJ44" s="72"/>
      <c r="AK44" s="72"/>
      <c r="AL44" s="72"/>
      <c r="AM44" s="83" t="str">
        <f>IF(AN8= "","",AN8)</f>
        <v>2. 2. 2018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31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36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34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ROUND(SUM(AG52:AG55),2)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22</v>
      </c>
      <c r="AR51" s="81"/>
      <c r="AS51" s="111">
        <f>ROUND(SUM(AS52:AS55),2)</f>
        <v>0</v>
      </c>
      <c r="AT51" s="112">
        <f>ROUND(SUM(AV51:AW51),2)</f>
        <v>0</v>
      </c>
      <c r="AU51" s="113">
        <f>ROUND(SUM(AU52:AU55),5)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ROUND(SUM(AZ52:AZ55),2)</f>
        <v>0</v>
      </c>
      <c r="BA51" s="112">
        <f>ROUND(SUM(BA52:BA55),2)</f>
        <v>0</v>
      </c>
      <c r="BB51" s="112">
        <f>ROUND(SUM(BB52:BB55),2)</f>
        <v>0</v>
      </c>
      <c r="BC51" s="112">
        <f>ROUND(SUM(BC52:BC55),2)</f>
        <v>0</v>
      </c>
      <c r="BD51" s="114">
        <f>ROUND(SUM(BD52:BD55),2)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22</v>
      </c>
    </row>
    <row r="52" s="5" customFormat="1" ht="31.5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'TRASA2 - Komunikace a ter...'!J27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'TRASA2 - Komunikace a ter...'!P84</f>
        <v>0</v>
      </c>
      <c r="AV52" s="126">
        <f>'TRASA2 - Komunikace a ter...'!J30</f>
        <v>0</v>
      </c>
      <c r="AW52" s="126">
        <f>'TRASA2 - Komunikace a ter...'!J31</f>
        <v>0</v>
      </c>
      <c r="AX52" s="126">
        <f>'TRASA2 - Komunikace a ter...'!J32</f>
        <v>0</v>
      </c>
      <c r="AY52" s="126">
        <f>'TRASA2 - Komunikace a ter...'!J33</f>
        <v>0</v>
      </c>
      <c r="AZ52" s="126">
        <f>'TRASA2 - Komunikace a ter...'!F30</f>
        <v>0</v>
      </c>
      <c r="BA52" s="126">
        <f>'TRASA2 - Komunikace a ter...'!F31</f>
        <v>0</v>
      </c>
      <c r="BB52" s="126">
        <f>'TRASA2 - Komunikace a ter...'!F32</f>
        <v>0</v>
      </c>
      <c r="BC52" s="126">
        <f>'TRASA2 - Komunikace a ter...'!F33</f>
        <v>0</v>
      </c>
      <c r="BD52" s="128">
        <f>'TRASA2 - Komunikace a ter...'!F34</f>
        <v>0</v>
      </c>
      <c r="BT52" s="129" t="s">
        <v>24</v>
      </c>
      <c r="BV52" s="129" t="s">
        <v>75</v>
      </c>
      <c r="BW52" s="129" t="s">
        <v>81</v>
      </c>
      <c r="BX52" s="129" t="s">
        <v>7</v>
      </c>
      <c r="CL52" s="129" t="s">
        <v>22</v>
      </c>
      <c r="CM52" s="129" t="s">
        <v>82</v>
      </c>
    </row>
    <row r="53" s="5" customFormat="1" ht="31.5" customHeight="1">
      <c r="A53" s="117" t="s">
        <v>77</v>
      </c>
      <c r="B53" s="118"/>
      <c r="C53" s="119"/>
      <c r="D53" s="120" t="s">
        <v>83</v>
      </c>
      <c r="E53" s="120"/>
      <c r="F53" s="120"/>
      <c r="G53" s="120"/>
      <c r="H53" s="120"/>
      <c r="I53" s="121"/>
      <c r="J53" s="120" t="s">
        <v>84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'TRASAS3 - Komunikace a te...'!J27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'TRASAS3 - Komunikace a te...'!P84</f>
        <v>0</v>
      </c>
      <c r="AV53" s="126">
        <f>'TRASAS3 - Komunikace a te...'!J30</f>
        <v>0</v>
      </c>
      <c r="AW53" s="126">
        <f>'TRASAS3 - Komunikace a te...'!J31</f>
        <v>0</v>
      </c>
      <c r="AX53" s="126">
        <f>'TRASAS3 - Komunikace a te...'!J32</f>
        <v>0</v>
      </c>
      <c r="AY53" s="126">
        <f>'TRASAS3 - Komunikace a te...'!J33</f>
        <v>0</v>
      </c>
      <c r="AZ53" s="126">
        <f>'TRASAS3 - Komunikace a te...'!F30</f>
        <v>0</v>
      </c>
      <c r="BA53" s="126">
        <f>'TRASAS3 - Komunikace a te...'!F31</f>
        <v>0</v>
      </c>
      <c r="BB53" s="126">
        <f>'TRASAS3 - Komunikace a te...'!F32</f>
        <v>0</v>
      </c>
      <c r="BC53" s="126">
        <f>'TRASAS3 - Komunikace a te...'!F33</f>
        <v>0</v>
      </c>
      <c r="BD53" s="128">
        <f>'TRASAS3 - Komunikace a te...'!F34</f>
        <v>0</v>
      </c>
      <c r="BT53" s="129" t="s">
        <v>24</v>
      </c>
      <c r="BV53" s="129" t="s">
        <v>75</v>
      </c>
      <c r="BW53" s="129" t="s">
        <v>85</v>
      </c>
      <c r="BX53" s="129" t="s">
        <v>7</v>
      </c>
      <c r="CL53" s="129" t="s">
        <v>22</v>
      </c>
      <c r="CM53" s="129" t="s">
        <v>82</v>
      </c>
    </row>
    <row r="54" s="5" customFormat="1" ht="31.5" customHeight="1">
      <c r="A54" s="117" t="s">
        <v>77</v>
      </c>
      <c r="B54" s="118"/>
      <c r="C54" s="119"/>
      <c r="D54" s="120" t="s">
        <v>86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'TRASA4 - Komunikace a ter...'!J27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'TRASA4 - Komunikace a ter...'!P84</f>
        <v>0</v>
      </c>
      <c r="AV54" s="126">
        <f>'TRASA4 - Komunikace a ter...'!J30</f>
        <v>0</v>
      </c>
      <c r="AW54" s="126">
        <f>'TRASA4 - Komunikace a ter...'!J31</f>
        <v>0</v>
      </c>
      <c r="AX54" s="126">
        <f>'TRASA4 - Komunikace a ter...'!J32</f>
        <v>0</v>
      </c>
      <c r="AY54" s="126">
        <f>'TRASA4 - Komunikace a ter...'!J33</f>
        <v>0</v>
      </c>
      <c r="AZ54" s="126">
        <f>'TRASA4 - Komunikace a ter...'!F30</f>
        <v>0</v>
      </c>
      <c r="BA54" s="126">
        <f>'TRASA4 - Komunikace a ter...'!F31</f>
        <v>0</v>
      </c>
      <c r="BB54" s="126">
        <f>'TRASA4 - Komunikace a ter...'!F32</f>
        <v>0</v>
      </c>
      <c r="BC54" s="126">
        <f>'TRASA4 - Komunikace a ter...'!F33</f>
        <v>0</v>
      </c>
      <c r="BD54" s="128">
        <f>'TRASA4 - Komunikace a ter...'!F34</f>
        <v>0</v>
      </c>
      <c r="BT54" s="129" t="s">
        <v>24</v>
      </c>
      <c r="BV54" s="129" t="s">
        <v>75</v>
      </c>
      <c r="BW54" s="129" t="s">
        <v>88</v>
      </c>
      <c r="BX54" s="129" t="s">
        <v>7</v>
      </c>
      <c r="CL54" s="129" t="s">
        <v>22</v>
      </c>
      <c r="CM54" s="129" t="s">
        <v>82</v>
      </c>
    </row>
    <row r="55" s="5" customFormat="1" ht="31.5" customHeight="1">
      <c r="A55" s="117" t="s">
        <v>77</v>
      </c>
      <c r="B55" s="118"/>
      <c r="C55" s="119"/>
      <c r="D55" s="120" t="s">
        <v>89</v>
      </c>
      <c r="E55" s="120"/>
      <c r="F55" s="120"/>
      <c r="G55" s="120"/>
      <c r="H55" s="120"/>
      <c r="I55" s="121"/>
      <c r="J55" s="120" t="s">
        <v>90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'TRASA8 -  Komunikace a te...'!J27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30">
        <v>0</v>
      </c>
      <c r="AT55" s="131">
        <f>ROUND(SUM(AV55:AW55),2)</f>
        <v>0</v>
      </c>
      <c r="AU55" s="132">
        <f>'TRASA8 -  Komunikace a te...'!P85</f>
        <v>0</v>
      </c>
      <c r="AV55" s="131">
        <f>'TRASA8 -  Komunikace a te...'!J30</f>
        <v>0</v>
      </c>
      <c r="AW55" s="131">
        <f>'TRASA8 -  Komunikace a te...'!J31</f>
        <v>0</v>
      </c>
      <c r="AX55" s="131">
        <f>'TRASA8 -  Komunikace a te...'!J32</f>
        <v>0</v>
      </c>
      <c r="AY55" s="131">
        <f>'TRASA8 -  Komunikace a te...'!J33</f>
        <v>0</v>
      </c>
      <c r="AZ55" s="131">
        <f>'TRASA8 -  Komunikace a te...'!F30</f>
        <v>0</v>
      </c>
      <c r="BA55" s="131">
        <f>'TRASA8 -  Komunikace a te...'!F31</f>
        <v>0</v>
      </c>
      <c r="BB55" s="131">
        <f>'TRASA8 -  Komunikace a te...'!F32</f>
        <v>0</v>
      </c>
      <c r="BC55" s="131">
        <f>'TRASA8 -  Komunikace a te...'!F33</f>
        <v>0</v>
      </c>
      <c r="BD55" s="133">
        <f>'TRASA8 -  Komunikace a te...'!F34</f>
        <v>0</v>
      </c>
      <c r="BT55" s="129" t="s">
        <v>24</v>
      </c>
      <c r="BV55" s="129" t="s">
        <v>75</v>
      </c>
      <c r="BW55" s="129" t="s">
        <v>91</v>
      </c>
      <c r="BX55" s="129" t="s">
        <v>7</v>
      </c>
      <c r="CL55" s="129" t="s">
        <v>22</v>
      </c>
      <c r="CM55" s="129" t="s">
        <v>82</v>
      </c>
    </row>
    <row r="56" s="1" customFormat="1" ht="30" customHeight="1">
      <c r="B56" s="44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0"/>
    </row>
    <row r="57" s="1" customFormat="1" ht="6.96" customHeight="1"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70"/>
    </row>
  </sheetData>
  <sheetProtection sheet="1" formatColumns="0" formatRows="0" objects="1" scenarios="1" spinCount="100000" saltValue="bpZtj+tEYnCOhBFHEjnNjrBuy5ILCMBbuUv1V9feGGnDChUg8e1UZUcyhLLMNjxjLitL598m+/QgSo7roB1sDQ==" hashValue="F4yDCJrXPAHlSO6AG9ARYokC4dwuQZR+ekxsHbc34SQAWpql+D5tJ31gDHAI57T/CRvRVQgCQ69l7wQWDMoOEQ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TRASA2 - Komunikace a ter...'!C2" display="/"/>
    <hyperlink ref="A53" location="'TRASAS3 - Komunikace a te...'!C2" display="/"/>
    <hyperlink ref="A54" location="'TRASA4 - Komunikace a ter...'!C2" display="/"/>
    <hyperlink ref="A55" location="'TRASA8 -  Komunikace a t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92</v>
      </c>
      <c r="G1" s="137" t="s">
        <v>93</v>
      </c>
      <c r="H1" s="137"/>
      <c r="I1" s="138"/>
      <c r="J1" s="137" t="s">
        <v>94</v>
      </c>
      <c r="K1" s="136" t="s">
        <v>95</v>
      </c>
      <c r="L1" s="137" t="s">
        <v>96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97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98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2. 2. 2018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ROUND(SUM(BE84:BE273), 2)</f>
        <v>0</v>
      </c>
      <c r="G30" s="45"/>
      <c r="H30" s="45"/>
      <c r="I30" s="156">
        <v>0.20999999999999999</v>
      </c>
      <c r="J30" s="155">
        <f>ROUND(ROUND((SUM(BE84:BE273)),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ROUND(SUM(BF84:BF273), 2)</f>
        <v>0</v>
      </c>
      <c r="G31" s="45"/>
      <c r="H31" s="45"/>
      <c r="I31" s="156">
        <v>0.14999999999999999</v>
      </c>
      <c r="J31" s="155">
        <f>ROUND(ROUND((SUM(BF84:BF273)),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ROUND(SUM(BG84:BG273),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ROUND(SUM(BH84:BH273),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ROUND(SUM(BI84:BI273),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100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98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TRASA2 - Komunikace a terénní úpravy úseku S2 a zbytku N2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2. 2. 2018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101</v>
      </c>
      <c r="D54" s="157"/>
      <c r="E54" s="157"/>
      <c r="F54" s="157"/>
      <c r="G54" s="157"/>
      <c r="H54" s="157"/>
      <c r="I54" s="171"/>
      <c r="J54" s="172" t="s">
        <v>102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103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104</v>
      </c>
    </row>
    <row r="57" s="7" customFormat="1" ht="24.96" customHeight="1">
      <c r="B57" s="175"/>
      <c r="C57" s="176"/>
      <c r="D57" s="177" t="s">
        <v>105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106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107</v>
      </c>
      <c r="E59" s="185"/>
      <c r="F59" s="185"/>
      <c r="G59" s="185"/>
      <c r="H59" s="185"/>
      <c r="I59" s="186"/>
      <c r="J59" s="187">
        <f>J159</f>
        <v>0</v>
      </c>
      <c r="K59" s="188"/>
    </row>
    <row r="60" s="8" customFormat="1" ht="19.92" customHeight="1">
      <c r="B60" s="182"/>
      <c r="C60" s="183"/>
      <c r="D60" s="184" t="s">
        <v>108</v>
      </c>
      <c r="E60" s="185"/>
      <c r="F60" s="185"/>
      <c r="G60" s="185"/>
      <c r="H60" s="185"/>
      <c r="I60" s="186"/>
      <c r="J60" s="187">
        <f>J168</f>
        <v>0</v>
      </c>
      <c r="K60" s="188"/>
    </row>
    <row r="61" s="8" customFormat="1" ht="19.92" customHeight="1">
      <c r="B61" s="182"/>
      <c r="C61" s="183"/>
      <c r="D61" s="184" t="s">
        <v>109</v>
      </c>
      <c r="E61" s="185"/>
      <c r="F61" s="185"/>
      <c r="G61" s="185"/>
      <c r="H61" s="185"/>
      <c r="I61" s="186"/>
      <c r="J61" s="187">
        <f>J195</f>
        <v>0</v>
      </c>
      <c r="K61" s="188"/>
    </row>
    <row r="62" s="8" customFormat="1" ht="19.92" customHeight="1">
      <c r="B62" s="182"/>
      <c r="C62" s="183"/>
      <c r="D62" s="184" t="s">
        <v>110</v>
      </c>
      <c r="E62" s="185"/>
      <c r="F62" s="185"/>
      <c r="G62" s="185"/>
      <c r="H62" s="185"/>
      <c r="I62" s="186"/>
      <c r="J62" s="187">
        <f>J220</f>
        <v>0</v>
      </c>
      <c r="K62" s="188"/>
    </row>
    <row r="63" s="8" customFormat="1" ht="19.92" customHeight="1">
      <c r="B63" s="182"/>
      <c r="C63" s="183"/>
      <c r="D63" s="184" t="s">
        <v>111</v>
      </c>
      <c r="E63" s="185"/>
      <c r="F63" s="185"/>
      <c r="G63" s="185"/>
      <c r="H63" s="185"/>
      <c r="I63" s="186"/>
      <c r="J63" s="187">
        <f>J255</f>
        <v>0</v>
      </c>
      <c r="K63" s="188"/>
    </row>
    <row r="64" s="8" customFormat="1" ht="19.92" customHeight="1">
      <c r="B64" s="182"/>
      <c r="C64" s="183"/>
      <c r="D64" s="184" t="s">
        <v>112</v>
      </c>
      <c r="E64" s="185"/>
      <c r="F64" s="185"/>
      <c r="G64" s="185"/>
      <c r="H64" s="185"/>
      <c r="I64" s="186"/>
      <c r="J64" s="187">
        <f>J272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113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98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>TRASA2 - Komunikace a terénní úpravy úseku S2 a zbytku N2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2. 2. 2018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114</v>
      </c>
      <c r="D83" s="195" t="s">
        <v>58</v>
      </c>
      <c r="E83" s="195" t="s">
        <v>54</v>
      </c>
      <c r="F83" s="195" t="s">
        <v>115</v>
      </c>
      <c r="G83" s="195" t="s">
        <v>116</v>
      </c>
      <c r="H83" s="195" t="s">
        <v>117</v>
      </c>
      <c r="I83" s="196" t="s">
        <v>118</v>
      </c>
      <c r="J83" s="195" t="s">
        <v>102</v>
      </c>
      <c r="K83" s="197" t="s">
        <v>119</v>
      </c>
      <c r="L83" s="198"/>
      <c r="M83" s="100" t="s">
        <v>120</v>
      </c>
      <c r="N83" s="101" t="s">
        <v>43</v>
      </c>
      <c r="O83" s="101" t="s">
        <v>121</v>
      </c>
      <c r="P83" s="101" t="s">
        <v>122</v>
      </c>
      <c r="Q83" s="101" t="s">
        <v>123</v>
      </c>
      <c r="R83" s="101" t="s">
        <v>124</v>
      </c>
      <c r="S83" s="101" t="s">
        <v>125</v>
      </c>
      <c r="T83" s="102" t="s">
        <v>126</v>
      </c>
    </row>
    <row r="84" s="1" customFormat="1" ht="29.28" customHeight="1">
      <c r="B84" s="44"/>
      <c r="C84" s="106" t="s">
        <v>103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185.31960780000003</v>
      </c>
      <c r="S84" s="104"/>
      <c r="T84" s="201">
        <f>T85</f>
        <v>251.53443999999999</v>
      </c>
      <c r="AT84" s="22" t="s">
        <v>72</v>
      </c>
      <c r="AU84" s="22" t="s">
        <v>104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127</v>
      </c>
      <c r="F85" s="206" t="s">
        <v>128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P86+P159+P168+P195+P220+P255+P272</f>
        <v>0</v>
      </c>
      <c r="Q85" s="211"/>
      <c r="R85" s="212">
        <f>R86+R159+R168+R195+R220+R255+R272</f>
        <v>185.31960780000003</v>
      </c>
      <c r="S85" s="211"/>
      <c r="T85" s="213">
        <f>T86+T159+T168+T195+T220+T255+T272</f>
        <v>251.53443999999999</v>
      </c>
      <c r="AR85" s="214" t="s">
        <v>24</v>
      </c>
      <c r="AT85" s="215" t="s">
        <v>72</v>
      </c>
      <c r="AU85" s="215" t="s">
        <v>73</v>
      </c>
      <c r="AY85" s="214" t="s">
        <v>129</v>
      </c>
      <c r="BK85" s="216">
        <f>BK86+BK159+BK168+BK195+BK220+BK255+BK272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130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SUM(P87:P158)</f>
        <v>0</v>
      </c>
      <c r="Q86" s="211"/>
      <c r="R86" s="212">
        <f>SUM(R87:R158)</f>
        <v>2.9090555</v>
      </c>
      <c r="S86" s="211"/>
      <c r="T86" s="213">
        <f>SUM(T87:T158)</f>
        <v>251.53443999999999</v>
      </c>
      <c r="AR86" s="214" t="s">
        <v>24</v>
      </c>
      <c r="AT86" s="215" t="s">
        <v>72</v>
      </c>
      <c r="AU86" s="215" t="s">
        <v>24</v>
      </c>
      <c r="AY86" s="214" t="s">
        <v>129</v>
      </c>
      <c r="BK86" s="216">
        <f>SUM(BK87:BK158)</f>
        <v>0</v>
      </c>
    </row>
    <row r="87" s="1" customFormat="1" ht="16.5" customHeight="1">
      <c r="B87" s="44"/>
      <c r="C87" s="219" t="s">
        <v>24</v>
      </c>
      <c r="D87" s="219" t="s">
        <v>131</v>
      </c>
      <c r="E87" s="220" t="s">
        <v>132</v>
      </c>
      <c r="F87" s="221" t="s">
        <v>133</v>
      </c>
      <c r="G87" s="222" t="s">
        <v>134</v>
      </c>
      <c r="H87" s="223">
        <v>66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135</v>
      </c>
      <c r="AT87" s="22" t="s">
        <v>131</v>
      </c>
      <c r="AU87" s="22" t="s">
        <v>82</v>
      </c>
      <c r="AY87" s="22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135</v>
      </c>
      <c r="BM87" s="22" t="s">
        <v>136</v>
      </c>
    </row>
    <row r="88" s="1" customFormat="1" ht="51" customHeight="1">
      <c r="B88" s="44"/>
      <c r="C88" s="219" t="s">
        <v>137</v>
      </c>
      <c r="D88" s="219" t="s">
        <v>131</v>
      </c>
      <c r="E88" s="220" t="s">
        <v>138</v>
      </c>
      <c r="F88" s="221" t="s">
        <v>139</v>
      </c>
      <c r="G88" s="222" t="s">
        <v>140</v>
      </c>
      <c r="H88" s="223">
        <v>111.37000000000001</v>
      </c>
      <c r="I88" s="224"/>
      <c r="J88" s="225">
        <f>ROUND(I88*H88,2)</f>
        <v>0</v>
      </c>
      <c r="K88" s="221" t="s">
        <v>141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0.255</v>
      </c>
      <c r="T88" s="229">
        <f>S88*H88</f>
        <v>28.399350000000002</v>
      </c>
      <c r="AR88" s="22" t="s">
        <v>135</v>
      </c>
      <c r="AT88" s="22" t="s">
        <v>131</v>
      </c>
      <c r="AU88" s="22" t="s">
        <v>82</v>
      </c>
      <c r="AY88" s="22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135</v>
      </c>
      <c r="BM88" s="22" t="s">
        <v>142</v>
      </c>
    </row>
    <row r="89" s="11" customFormat="1">
      <c r="B89" s="231"/>
      <c r="C89" s="232"/>
      <c r="D89" s="233" t="s">
        <v>143</v>
      </c>
      <c r="E89" s="234" t="s">
        <v>22</v>
      </c>
      <c r="F89" s="235" t="s">
        <v>144</v>
      </c>
      <c r="G89" s="232"/>
      <c r="H89" s="236">
        <v>111.37000000000001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143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129</v>
      </c>
    </row>
    <row r="90" s="1" customFormat="1" ht="51" customHeight="1">
      <c r="B90" s="44"/>
      <c r="C90" s="219" t="s">
        <v>135</v>
      </c>
      <c r="D90" s="219" t="s">
        <v>131</v>
      </c>
      <c r="E90" s="220" t="s">
        <v>145</v>
      </c>
      <c r="F90" s="221" t="s">
        <v>146</v>
      </c>
      <c r="G90" s="222" t="s">
        <v>140</v>
      </c>
      <c r="H90" s="223">
        <v>58.890000000000001</v>
      </c>
      <c r="I90" s="224"/>
      <c r="J90" s="225">
        <f>ROUND(I90*H90,2)</f>
        <v>0</v>
      </c>
      <c r="K90" s="221" t="s">
        <v>141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0.38800000000000001</v>
      </c>
      <c r="T90" s="229">
        <f>S90*H90</f>
        <v>22.849320000000002</v>
      </c>
      <c r="AR90" s="22" t="s">
        <v>135</v>
      </c>
      <c r="AT90" s="22" t="s">
        <v>131</v>
      </c>
      <c r="AU90" s="22" t="s">
        <v>82</v>
      </c>
      <c r="AY90" s="22" t="s">
        <v>129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135</v>
      </c>
      <c r="BM90" s="22" t="s">
        <v>147</v>
      </c>
    </row>
    <row r="91" s="11" customFormat="1">
      <c r="B91" s="231"/>
      <c r="C91" s="232"/>
      <c r="D91" s="233" t="s">
        <v>143</v>
      </c>
      <c r="E91" s="234" t="s">
        <v>22</v>
      </c>
      <c r="F91" s="235" t="s">
        <v>148</v>
      </c>
      <c r="G91" s="232"/>
      <c r="H91" s="236">
        <v>58.890000000000001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143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129</v>
      </c>
    </row>
    <row r="92" s="1" customFormat="1" ht="38.25" customHeight="1">
      <c r="B92" s="44"/>
      <c r="C92" s="219" t="s">
        <v>149</v>
      </c>
      <c r="D92" s="219" t="s">
        <v>131</v>
      </c>
      <c r="E92" s="220" t="s">
        <v>150</v>
      </c>
      <c r="F92" s="221" t="s">
        <v>151</v>
      </c>
      <c r="G92" s="222" t="s">
        <v>140</v>
      </c>
      <c r="H92" s="223">
        <v>117.09</v>
      </c>
      <c r="I92" s="224"/>
      <c r="J92" s="225">
        <f>ROUND(I92*H92,2)</f>
        <v>0</v>
      </c>
      <c r="K92" s="221" t="s">
        <v>141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0.16</v>
      </c>
      <c r="T92" s="229">
        <f>S92*H92</f>
        <v>18.734400000000001</v>
      </c>
      <c r="AR92" s="22" t="s">
        <v>135</v>
      </c>
      <c r="AT92" s="22" t="s">
        <v>131</v>
      </c>
      <c r="AU92" s="22" t="s">
        <v>82</v>
      </c>
      <c r="AY92" s="22" t="s">
        <v>129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135</v>
      </c>
      <c r="BM92" s="22" t="s">
        <v>152</v>
      </c>
    </row>
    <row r="93" s="11" customFormat="1">
      <c r="B93" s="231"/>
      <c r="C93" s="232"/>
      <c r="D93" s="233" t="s">
        <v>143</v>
      </c>
      <c r="E93" s="234" t="s">
        <v>22</v>
      </c>
      <c r="F93" s="235" t="s">
        <v>153</v>
      </c>
      <c r="G93" s="232"/>
      <c r="H93" s="236">
        <v>117.09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129</v>
      </c>
    </row>
    <row r="94" s="1" customFormat="1" ht="38.25" customHeight="1">
      <c r="B94" s="44"/>
      <c r="C94" s="219" t="s">
        <v>154</v>
      </c>
      <c r="D94" s="219" t="s">
        <v>131</v>
      </c>
      <c r="E94" s="220" t="s">
        <v>155</v>
      </c>
      <c r="F94" s="221" t="s">
        <v>156</v>
      </c>
      <c r="G94" s="222" t="s">
        <v>140</v>
      </c>
      <c r="H94" s="223">
        <v>264.57999999999998</v>
      </c>
      <c r="I94" s="224"/>
      <c r="J94" s="225">
        <f>ROUND(I94*H94,2)</f>
        <v>0</v>
      </c>
      <c r="K94" s="221" t="s">
        <v>141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0.23499999999999999</v>
      </c>
      <c r="T94" s="229">
        <f>S94*H94</f>
        <v>62.176299999999991</v>
      </c>
      <c r="AR94" s="22" t="s">
        <v>135</v>
      </c>
      <c r="AT94" s="22" t="s">
        <v>131</v>
      </c>
      <c r="AU94" s="22" t="s">
        <v>82</v>
      </c>
      <c r="AY94" s="22" t="s">
        <v>129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135</v>
      </c>
      <c r="BM94" s="22" t="s">
        <v>157</v>
      </c>
    </row>
    <row r="95" s="11" customFormat="1">
      <c r="B95" s="231"/>
      <c r="C95" s="232"/>
      <c r="D95" s="233" t="s">
        <v>143</v>
      </c>
      <c r="E95" s="234" t="s">
        <v>22</v>
      </c>
      <c r="F95" s="235" t="s">
        <v>158</v>
      </c>
      <c r="G95" s="232"/>
      <c r="H95" s="236">
        <v>264.57999999999998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129</v>
      </c>
    </row>
    <row r="96" s="1" customFormat="1" ht="38.25" customHeight="1">
      <c r="B96" s="44"/>
      <c r="C96" s="219" t="s">
        <v>159</v>
      </c>
      <c r="D96" s="219" t="s">
        <v>131</v>
      </c>
      <c r="E96" s="220" t="s">
        <v>160</v>
      </c>
      <c r="F96" s="221" t="s">
        <v>161</v>
      </c>
      <c r="G96" s="222" t="s">
        <v>140</v>
      </c>
      <c r="H96" s="223">
        <v>244.31999999999999</v>
      </c>
      <c r="I96" s="224"/>
      <c r="J96" s="225">
        <f>ROUND(I96*H96,2)</f>
        <v>0</v>
      </c>
      <c r="K96" s="221" t="s">
        <v>141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0.18099999999999999</v>
      </c>
      <c r="T96" s="229">
        <f>S96*H96</f>
        <v>44.221919999999997</v>
      </c>
      <c r="AR96" s="22" t="s">
        <v>135</v>
      </c>
      <c r="AT96" s="22" t="s">
        <v>131</v>
      </c>
      <c r="AU96" s="22" t="s">
        <v>82</v>
      </c>
      <c r="AY96" s="22" t="s">
        <v>129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135</v>
      </c>
      <c r="BM96" s="22" t="s">
        <v>162</v>
      </c>
    </row>
    <row r="97" s="11" customFormat="1">
      <c r="B97" s="231"/>
      <c r="C97" s="232"/>
      <c r="D97" s="233" t="s">
        <v>143</v>
      </c>
      <c r="E97" s="234" t="s">
        <v>22</v>
      </c>
      <c r="F97" s="235" t="s">
        <v>163</v>
      </c>
      <c r="G97" s="232"/>
      <c r="H97" s="236">
        <v>244.31999999999999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129</v>
      </c>
    </row>
    <row r="98" s="1" customFormat="1" ht="38.25" customHeight="1">
      <c r="B98" s="44"/>
      <c r="C98" s="219" t="s">
        <v>164</v>
      </c>
      <c r="D98" s="219" t="s">
        <v>131</v>
      </c>
      <c r="E98" s="220" t="s">
        <v>165</v>
      </c>
      <c r="F98" s="221" t="s">
        <v>166</v>
      </c>
      <c r="G98" s="222" t="s">
        <v>140</v>
      </c>
      <c r="H98" s="223">
        <v>154.55000000000001</v>
      </c>
      <c r="I98" s="224"/>
      <c r="J98" s="225">
        <f>ROUND(I98*H98,2)</f>
        <v>0</v>
      </c>
      <c r="K98" s="221" t="s">
        <v>141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3.0000000000000001E-05</v>
      </c>
      <c r="R98" s="228">
        <f>Q98*H98</f>
        <v>0.0046365000000000009</v>
      </c>
      <c r="S98" s="228">
        <v>0.10299999999999999</v>
      </c>
      <c r="T98" s="229">
        <f>S98*H98</f>
        <v>15.91865</v>
      </c>
      <c r="AR98" s="22" t="s">
        <v>135</v>
      </c>
      <c r="AT98" s="22" t="s">
        <v>131</v>
      </c>
      <c r="AU98" s="22" t="s">
        <v>82</v>
      </c>
      <c r="AY98" s="22" t="s">
        <v>129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135</v>
      </c>
      <c r="BM98" s="22" t="s">
        <v>167</v>
      </c>
    </row>
    <row r="99" s="11" customFormat="1">
      <c r="B99" s="231"/>
      <c r="C99" s="232"/>
      <c r="D99" s="233" t="s">
        <v>143</v>
      </c>
      <c r="E99" s="234" t="s">
        <v>22</v>
      </c>
      <c r="F99" s="235" t="s">
        <v>168</v>
      </c>
      <c r="G99" s="232"/>
      <c r="H99" s="236">
        <v>154.55000000000001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129</v>
      </c>
    </row>
    <row r="100" s="1" customFormat="1" ht="38.25" customHeight="1">
      <c r="B100" s="44"/>
      <c r="C100" s="219" t="s">
        <v>169</v>
      </c>
      <c r="D100" s="219" t="s">
        <v>131</v>
      </c>
      <c r="E100" s="220" t="s">
        <v>170</v>
      </c>
      <c r="F100" s="221" t="s">
        <v>171</v>
      </c>
      <c r="G100" s="222" t="s">
        <v>134</v>
      </c>
      <c r="H100" s="223">
        <v>273.30000000000001</v>
      </c>
      <c r="I100" s="224"/>
      <c r="J100" s="225">
        <f>ROUND(I100*H100,2)</f>
        <v>0</v>
      </c>
      <c r="K100" s="221" t="s">
        <v>141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0.20499999999999999</v>
      </c>
      <c r="T100" s="229">
        <f>S100*H100</f>
        <v>56.026499999999999</v>
      </c>
      <c r="AR100" s="22" t="s">
        <v>135</v>
      </c>
      <c r="AT100" s="22" t="s">
        <v>131</v>
      </c>
      <c r="AU100" s="22" t="s">
        <v>82</v>
      </c>
      <c r="AY100" s="22" t="s">
        <v>129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135</v>
      </c>
      <c r="BM100" s="22" t="s">
        <v>172</v>
      </c>
    </row>
    <row r="101" s="11" customFormat="1">
      <c r="B101" s="231"/>
      <c r="C101" s="232"/>
      <c r="D101" s="233" t="s">
        <v>143</v>
      </c>
      <c r="E101" s="234" t="s">
        <v>22</v>
      </c>
      <c r="F101" s="235" t="s">
        <v>173</v>
      </c>
      <c r="G101" s="232"/>
      <c r="H101" s="236">
        <v>273.30000000000001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129</v>
      </c>
    </row>
    <row r="102" s="1" customFormat="1" ht="25.5" customHeight="1">
      <c r="B102" s="44"/>
      <c r="C102" s="219" t="s">
        <v>29</v>
      </c>
      <c r="D102" s="219" t="s">
        <v>131</v>
      </c>
      <c r="E102" s="220" t="s">
        <v>174</v>
      </c>
      <c r="F102" s="221" t="s">
        <v>175</v>
      </c>
      <c r="G102" s="222" t="s">
        <v>134</v>
      </c>
      <c r="H102" s="223">
        <v>80.200000000000003</v>
      </c>
      <c r="I102" s="224"/>
      <c r="J102" s="225">
        <f>ROUND(I102*H102,2)</f>
        <v>0</v>
      </c>
      <c r="K102" s="221" t="s">
        <v>141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0.040000000000000001</v>
      </c>
      <c r="T102" s="229">
        <f>S102*H102</f>
        <v>3.2080000000000002</v>
      </c>
      <c r="AR102" s="22" t="s">
        <v>135</v>
      </c>
      <c r="AT102" s="22" t="s">
        <v>131</v>
      </c>
      <c r="AU102" s="22" t="s">
        <v>82</v>
      </c>
      <c r="AY102" s="22" t="s">
        <v>129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135</v>
      </c>
      <c r="BM102" s="22" t="s">
        <v>176</v>
      </c>
    </row>
    <row r="103" s="11" customFormat="1">
      <c r="B103" s="231"/>
      <c r="C103" s="232"/>
      <c r="D103" s="233" t="s">
        <v>143</v>
      </c>
      <c r="E103" s="234" t="s">
        <v>22</v>
      </c>
      <c r="F103" s="235" t="s">
        <v>177</v>
      </c>
      <c r="G103" s="232"/>
      <c r="H103" s="236">
        <v>80.200000000000003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129</v>
      </c>
    </row>
    <row r="104" s="1" customFormat="1" ht="38.25" customHeight="1">
      <c r="B104" s="44"/>
      <c r="C104" s="219" t="s">
        <v>178</v>
      </c>
      <c r="D104" s="219" t="s">
        <v>131</v>
      </c>
      <c r="E104" s="220" t="s">
        <v>179</v>
      </c>
      <c r="F104" s="221" t="s">
        <v>180</v>
      </c>
      <c r="G104" s="222" t="s">
        <v>181</v>
      </c>
      <c r="H104" s="223">
        <v>2.431</v>
      </c>
      <c r="I104" s="224"/>
      <c r="J104" s="225">
        <f>ROUND(I104*H104,2)</f>
        <v>0</v>
      </c>
      <c r="K104" s="221" t="s">
        <v>141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135</v>
      </c>
      <c r="AT104" s="22" t="s">
        <v>131</v>
      </c>
      <c r="AU104" s="22" t="s">
        <v>82</v>
      </c>
      <c r="AY104" s="22" t="s">
        <v>129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135</v>
      </c>
      <c r="BM104" s="22" t="s">
        <v>182</v>
      </c>
    </row>
    <row r="105" s="11" customFormat="1">
      <c r="B105" s="231"/>
      <c r="C105" s="232"/>
      <c r="D105" s="233" t="s">
        <v>143</v>
      </c>
      <c r="E105" s="234" t="s">
        <v>22</v>
      </c>
      <c r="F105" s="235" t="s">
        <v>183</v>
      </c>
      <c r="G105" s="232"/>
      <c r="H105" s="236">
        <v>2.431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129</v>
      </c>
    </row>
    <row r="106" s="1" customFormat="1" ht="38.25" customHeight="1">
      <c r="B106" s="44"/>
      <c r="C106" s="219" t="s">
        <v>184</v>
      </c>
      <c r="D106" s="219" t="s">
        <v>131</v>
      </c>
      <c r="E106" s="220" t="s">
        <v>185</v>
      </c>
      <c r="F106" s="221" t="s">
        <v>186</v>
      </c>
      <c r="G106" s="222" t="s">
        <v>181</v>
      </c>
      <c r="H106" s="223">
        <v>60.064999999999998</v>
      </c>
      <c r="I106" s="224"/>
      <c r="J106" s="225">
        <f>ROUND(I106*H106,2)</f>
        <v>0</v>
      </c>
      <c r="K106" s="221" t="s">
        <v>141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135</v>
      </c>
      <c r="AT106" s="22" t="s">
        <v>131</v>
      </c>
      <c r="AU106" s="22" t="s">
        <v>82</v>
      </c>
      <c r="AY106" s="22" t="s">
        <v>129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135</v>
      </c>
      <c r="BM106" s="22" t="s">
        <v>187</v>
      </c>
    </row>
    <row r="107" s="11" customFormat="1">
      <c r="B107" s="231"/>
      <c r="C107" s="232"/>
      <c r="D107" s="233" t="s">
        <v>143</v>
      </c>
      <c r="E107" s="234" t="s">
        <v>22</v>
      </c>
      <c r="F107" s="235" t="s">
        <v>188</v>
      </c>
      <c r="G107" s="232"/>
      <c r="H107" s="236">
        <v>60.064999999999998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129</v>
      </c>
    </row>
    <row r="108" s="1" customFormat="1" ht="25.5" customHeight="1">
      <c r="B108" s="44"/>
      <c r="C108" s="219" t="s">
        <v>189</v>
      </c>
      <c r="D108" s="219" t="s">
        <v>131</v>
      </c>
      <c r="E108" s="220" t="s">
        <v>190</v>
      </c>
      <c r="F108" s="221" t="s">
        <v>191</v>
      </c>
      <c r="G108" s="222" t="s">
        <v>181</v>
      </c>
      <c r="H108" s="223">
        <v>3.2400000000000002</v>
      </c>
      <c r="I108" s="224"/>
      <c r="J108" s="225">
        <f>ROUND(I108*H108,2)</f>
        <v>0</v>
      </c>
      <c r="K108" s="221" t="s">
        <v>141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135</v>
      </c>
      <c r="AT108" s="22" t="s">
        <v>131</v>
      </c>
      <c r="AU108" s="22" t="s">
        <v>82</v>
      </c>
      <c r="AY108" s="22" t="s">
        <v>129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135</v>
      </c>
      <c r="BM108" s="22" t="s">
        <v>192</v>
      </c>
    </row>
    <row r="109" s="11" customFormat="1">
      <c r="B109" s="231"/>
      <c r="C109" s="232"/>
      <c r="D109" s="233" t="s">
        <v>143</v>
      </c>
      <c r="E109" s="234" t="s">
        <v>22</v>
      </c>
      <c r="F109" s="235" t="s">
        <v>193</v>
      </c>
      <c r="G109" s="232"/>
      <c r="H109" s="236">
        <v>3.2400000000000002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129</v>
      </c>
    </row>
    <row r="110" s="1" customFormat="1" ht="38.25" customHeight="1">
      <c r="B110" s="44"/>
      <c r="C110" s="219" t="s">
        <v>194</v>
      </c>
      <c r="D110" s="219" t="s">
        <v>131</v>
      </c>
      <c r="E110" s="220" t="s">
        <v>195</v>
      </c>
      <c r="F110" s="221" t="s">
        <v>196</v>
      </c>
      <c r="G110" s="222" t="s">
        <v>181</v>
      </c>
      <c r="H110" s="223">
        <v>9.7200000000000006</v>
      </c>
      <c r="I110" s="224"/>
      <c r="J110" s="225">
        <f>ROUND(I110*H110,2)</f>
        <v>0</v>
      </c>
      <c r="K110" s="221" t="s">
        <v>141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135</v>
      </c>
      <c r="AT110" s="22" t="s">
        <v>131</v>
      </c>
      <c r="AU110" s="22" t="s">
        <v>82</v>
      </c>
      <c r="AY110" s="22" t="s">
        <v>129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135</v>
      </c>
      <c r="BM110" s="22" t="s">
        <v>197</v>
      </c>
    </row>
    <row r="111" s="11" customFormat="1">
      <c r="B111" s="231"/>
      <c r="C111" s="232"/>
      <c r="D111" s="233" t="s">
        <v>143</v>
      </c>
      <c r="E111" s="234" t="s">
        <v>22</v>
      </c>
      <c r="F111" s="235" t="s">
        <v>198</v>
      </c>
      <c r="G111" s="232"/>
      <c r="H111" s="236">
        <v>7.9199999999999999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143</v>
      </c>
      <c r="AU111" s="242" t="s">
        <v>82</v>
      </c>
      <c r="AV111" s="11" t="s">
        <v>82</v>
      </c>
      <c r="AW111" s="11" t="s">
        <v>37</v>
      </c>
      <c r="AX111" s="11" t="s">
        <v>73</v>
      </c>
      <c r="AY111" s="242" t="s">
        <v>129</v>
      </c>
    </row>
    <row r="112" s="11" customFormat="1">
      <c r="B112" s="231"/>
      <c r="C112" s="232"/>
      <c r="D112" s="233" t="s">
        <v>143</v>
      </c>
      <c r="E112" s="234" t="s">
        <v>22</v>
      </c>
      <c r="F112" s="235" t="s">
        <v>199</v>
      </c>
      <c r="G112" s="232"/>
      <c r="H112" s="236">
        <v>1.8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143</v>
      </c>
      <c r="AU112" s="242" t="s">
        <v>82</v>
      </c>
      <c r="AV112" s="11" t="s">
        <v>82</v>
      </c>
      <c r="AW112" s="11" t="s">
        <v>37</v>
      </c>
      <c r="AX112" s="11" t="s">
        <v>73</v>
      </c>
      <c r="AY112" s="242" t="s">
        <v>129</v>
      </c>
    </row>
    <row r="113" s="12" customFormat="1">
      <c r="B113" s="243"/>
      <c r="C113" s="244"/>
      <c r="D113" s="233" t="s">
        <v>143</v>
      </c>
      <c r="E113" s="245" t="s">
        <v>22</v>
      </c>
      <c r="F113" s="246" t="s">
        <v>200</v>
      </c>
      <c r="G113" s="244"/>
      <c r="H113" s="247">
        <v>9.7200000000000006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143</v>
      </c>
      <c r="AU113" s="253" t="s">
        <v>82</v>
      </c>
      <c r="AV113" s="12" t="s">
        <v>135</v>
      </c>
      <c r="AW113" s="12" t="s">
        <v>37</v>
      </c>
      <c r="AX113" s="12" t="s">
        <v>24</v>
      </c>
      <c r="AY113" s="253" t="s">
        <v>129</v>
      </c>
    </row>
    <row r="114" s="1" customFormat="1" ht="25.5" customHeight="1">
      <c r="B114" s="44"/>
      <c r="C114" s="254" t="s">
        <v>10</v>
      </c>
      <c r="D114" s="254" t="s">
        <v>201</v>
      </c>
      <c r="E114" s="255" t="s">
        <v>202</v>
      </c>
      <c r="F114" s="256" t="s">
        <v>203</v>
      </c>
      <c r="G114" s="257" t="s">
        <v>204</v>
      </c>
      <c r="H114" s="258">
        <v>66</v>
      </c>
      <c r="I114" s="259"/>
      <c r="J114" s="260">
        <f>ROUND(I114*H114,2)</f>
        <v>0</v>
      </c>
      <c r="K114" s="256" t="s">
        <v>141</v>
      </c>
      <c r="L114" s="261"/>
      <c r="M114" s="262" t="s">
        <v>22</v>
      </c>
      <c r="N114" s="263" t="s">
        <v>44</v>
      </c>
      <c r="O114" s="45"/>
      <c r="P114" s="228">
        <f>O114*H114</f>
        <v>0</v>
      </c>
      <c r="Q114" s="228">
        <v>0.032000000000000001</v>
      </c>
      <c r="R114" s="228">
        <f>Q114*H114</f>
        <v>2.1120000000000001</v>
      </c>
      <c r="S114" s="228">
        <v>0</v>
      </c>
      <c r="T114" s="229">
        <f>S114*H114</f>
        <v>0</v>
      </c>
      <c r="AR114" s="22" t="s">
        <v>164</v>
      </c>
      <c r="AT114" s="22" t="s">
        <v>201</v>
      </c>
      <c r="AU114" s="22" t="s">
        <v>82</v>
      </c>
      <c r="AY114" s="22" t="s">
        <v>129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135</v>
      </c>
      <c r="BM114" s="22" t="s">
        <v>205</v>
      </c>
    </row>
    <row r="115" s="1" customFormat="1" ht="25.5" customHeight="1">
      <c r="B115" s="44"/>
      <c r="C115" s="254" t="s">
        <v>206</v>
      </c>
      <c r="D115" s="254" t="s">
        <v>201</v>
      </c>
      <c r="E115" s="255" t="s">
        <v>207</v>
      </c>
      <c r="F115" s="256" t="s">
        <v>208</v>
      </c>
      <c r="G115" s="257" t="s">
        <v>204</v>
      </c>
      <c r="H115" s="258">
        <v>132</v>
      </c>
      <c r="I115" s="259"/>
      <c r="J115" s="260">
        <f>ROUND(I115*H115,2)</f>
        <v>0</v>
      </c>
      <c r="K115" s="256" t="s">
        <v>141</v>
      </c>
      <c r="L115" s="261"/>
      <c r="M115" s="262" t="s">
        <v>22</v>
      </c>
      <c r="N115" s="263" t="s">
        <v>44</v>
      </c>
      <c r="O115" s="45"/>
      <c r="P115" s="228">
        <f>O115*H115</f>
        <v>0</v>
      </c>
      <c r="Q115" s="228">
        <v>0.0060000000000000001</v>
      </c>
      <c r="R115" s="228">
        <f>Q115*H115</f>
        <v>0.79200000000000004</v>
      </c>
      <c r="S115" s="228">
        <v>0</v>
      </c>
      <c r="T115" s="229">
        <f>S115*H115</f>
        <v>0</v>
      </c>
      <c r="AR115" s="22" t="s">
        <v>164</v>
      </c>
      <c r="AT115" s="22" t="s">
        <v>201</v>
      </c>
      <c r="AU115" s="22" t="s">
        <v>82</v>
      </c>
      <c r="AY115" s="22" t="s">
        <v>129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135</v>
      </c>
      <c r="BM115" s="22" t="s">
        <v>209</v>
      </c>
    </row>
    <row r="116" s="11" customFormat="1">
      <c r="B116" s="231"/>
      <c r="C116" s="232"/>
      <c r="D116" s="233" t="s">
        <v>143</v>
      </c>
      <c r="E116" s="234" t="s">
        <v>22</v>
      </c>
      <c r="F116" s="235" t="s">
        <v>210</v>
      </c>
      <c r="G116" s="232"/>
      <c r="H116" s="236">
        <v>132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143</v>
      </c>
      <c r="AU116" s="242" t="s">
        <v>82</v>
      </c>
      <c r="AV116" s="11" t="s">
        <v>82</v>
      </c>
      <c r="AW116" s="11" t="s">
        <v>37</v>
      </c>
      <c r="AX116" s="11" t="s">
        <v>24</v>
      </c>
      <c r="AY116" s="242" t="s">
        <v>129</v>
      </c>
    </row>
    <row r="117" s="1" customFormat="1" ht="25.5" customHeight="1">
      <c r="B117" s="44"/>
      <c r="C117" s="219" t="s">
        <v>211</v>
      </c>
      <c r="D117" s="219" t="s">
        <v>131</v>
      </c>
      <c r="E117" s="220" t="s">
        <v>212</v>
      </c>
      <c r="F117" s="221" t="s">
        <v>213</v>
      </c>
      <c r="G117" s="222" t="s">
        <v>181</v>
      </c>
      <c r="H117" s="223">
        <v>10.368</v>
      </c>
      <c r="I117" s="224"/>
      <c r="J117" s="225">
        <f>ROUND(I117*H117,2)</f>
        <v>0</v>
      </c>
      <c r="K117" s="221" t="s">
        <v>141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135</v>
      </c>
      <c r="AT117" s="22" t="s">
        <v>131</v>
      </c>
      <c r="AU117" s="22" t="s">
        <v>82</v>
      </c>
      <c r="AY117" s="22" t="s">
        <v>129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135</v>
      </c>
      <c r="BM117" s="22" t="s">
        <v>214</v>
      </c>
    </row>
    <row r="118" s="11" customFormat="1">
      <c r="B118" s="231"/>
      <c r="C118" s="232"/>
      <c r="D118" s="233" t="s">
        <v>143</v>
      </c>
      <c r="E118" s="234" t="s">
        <v>22</v>
      </c>
      <c r="F118" s="235" t="s">
        <v>215</v>
      </c>
      <c r="G118" s="232"/>
      <c r="H118" s="236">
        <v>10.368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143</v>
      </c>
      <c r="AU118" s="242" t="s">
        <v>82</v>
      </c>
      <c r="AV118" s="11" t="s">
        <v>82</v>
      </c>
      <c r="AW118" s="11" t="s">
        <v>37</v>
      </c>
      <c r="AX118" s="11" t="s">
        <v>24</v>
      </c>
      <c r="AY118" s="242" t="s">
        <v>129</v>
      </c>
    </row>
    <row r="119" s="1" customFormat="1" ht="38.25" customHeight="1">
      <c r="B119" s="44"/>
      <c r="C119" s="219" t="s">
        <v>216</v>
      </c>
      <c r="D119" s="219" t="s">
        <v>131</v>
      </c>
      <c r="E119" s="220" t="s">
        <v>217</v>
      </c>
      <c r="F119" s="221" t="s">
        <v>218</v>
      </c>
      <c r="G119" s="222" t="s">
        <v>181</v>
      </c>
      <c r="H119" s="223">
        <v>3.8279999999999998</v>
      </c>
      <c r="I119" s="224"/>
      <c r="J119" s="225">
        <f>ROUND(I119*H119,2)</f>
        <v>0</v>
      </c>
      <c r="K119" s="221" t="s">
        <v>141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135</v>
      </c>
      <c r="AT119" s="22" t="s">
        <v>131</v>
      </c>
      <c r="AU119" s="22" t="s">
        <v>82</v>
      </c>
      <c r="AY119" s="22" t="s">
        <v>129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135</v>
      </c>
      <c r="BM119" s="22" t="s">
        <v>219</v>
      </c>
    </row>
    <row r="120" s="11" customFormat="1">
      <c r="B120" s="231"/>
      <c r="C120" s="232"/>
      <c r="D120" s="233" t="s">
        <v>143</v>
      </c>
      <c r="E120" s="234" t="s">
        <v>22</v>
      </c>
      <c r="F120" s="235" t="s">
        <v>220</v>
      </c>
      <c r="G120" s="232"/>
      <c r="H120" s="236">
        <v>3.8279999999999998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143</v>
      </c>
      <c r="AU120" s="242" t="s">
        <v>82</v>
      </c>
      <c r="AV120" s="11" t="s">
        <v>82</v>
      </c>
      <c r="AW120" s="11" t="s">
        <v>37</v>
      </c>
      <c r="AX120" s="11" t="s">
        <v>24</v>
      </c>
      <c r="AY120" s="242" t="s">
        <v>129</v>
      </c>
    </row>
    <row r="121" s="1" customFormat="1" ht="38.25" customHeight="1">
      <c r="B121" s="44"/>
      <c r="C121" s="219" t="s">
        <v>221</v>
      </c>
      <c r="D121" s="219" t="s">
        <v>131</v>
      </c>
      <c r="E121" s="220" t="s">
        <v>222</v>
      </c>
      <c r="F121" s="221" t="s">
        <v>223</v>
      </c>
      <c r="G121" s="222" t="s">
        <v>181</v>
      </c>
      <c r="H121" s="223">
        <v>65.369</v>
      </c>
      <c r="I121" s="224"/>
      <c r="J121" s="225">
        <f>ROUND(I121*H121,2)</f>
        <v>0</v>
      </c>
      <c r="K121" s="221" t="s">
        <v>224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135</v>
      </c>
      <c r="AT121" s="22" t="s">
        <v>131</v>
      </c>
      <c r="AU121" s="22" t="s">
        <v>82</v>
      </c>
      <c r="AY121" s="22" t="s">
        <v>129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135</v>
      </c>
      <c r="BM121" s="22" t="s">
        <v>225</v>
      </c>
    </row>
    <row r="122" s="11" customFormat="1">
      <c r="B122" s="231"/>
      <c r="C122" s="232"/>
      <c r="D122" s="233" t="s">
        <v>143</v>
      </c>
      <c r="E122" s="234" t="s">
        <v>22</v>
      </c>
      <c r="F122" s="235" t="s">
        <v>226</v>
      </c>
      <c r="G122" s="232"/>
      <c r="H122" s="236">
        <v>65.369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143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129</v>
      </c>
    </row>
    <row r="123" s="1" customFormat="1" ht="51" customHeight="1">
      <c r="B123" s="44"/>
      <c r="C123" s="219" t="s">
        <v>30</v>
      </c>
      <c r="D123" s="219" t="s">
        <v>131</v>
      </c>
      <c r="E123" s="220" t="s">
        <v>227</v>
      </c>
      <c r="F123" s="221" t="s">
        <v>228</v>
      </c>
      <c r="G123" s="222" t="s">
        <v>181</v>
      </c>
      <c r="H123" s="223">
        <v>849.79700000000003</v>
      </c>
      <c r="I123" s="224"/>
      <c r="J123" s="225">
        <f>ROUND(I123*H123,2)</f>
        <v>0</v>
      </c>
      <c r="K123" s="221" t="s">
        <v>224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135</v>
      </c>
      <c r="AT123" s="22" t="s">
        <v>131</v>
      </c>
      <c r="AU123" s="22" t="s">
        <v>82</v>
      </c>
      <c r="AY123" s="22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135</v>
      </c>
      <c r="BM123" s="22" t="s">
        <v>229</v>
      </c>
    </row>
    <row r="124" s="11" customFormat="1">
      <c r="B124" s="231"/>
      <c r="C124" s="232"/>
      <c r="D124" s="233" t="s">
        <v>143</v>
      </c>
      <c r="E124" s="234" t="s">
        <v>22</v>
      </c>
      <c r="F124" s="235" t="s">
        <v>230</v>
      </c>
      <c r="G124" s="232"/>
      <c r="H124" s="236">
        <v>849.79700000000003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143</v>
      </c>
      <c r="AU124" s="242" t="s">
        <v>82</v>
      </c>
      <c r="AV124" s="11" t="s">
        <v>82</v>
      </c>
      <c r="AW124" s="11" t="s">
        <v>37</v>
      </c>
      <c r="AX124" s="11" t="s">
        <v>24</v>
      </c>
      <c r="AY124" s="242" t="s">
        <v>129</v>
      </c>
    </row>
    <row r="125" s="1" customFormat="1" ht="51" customHeight="1">
      <c r="B125" s="44"/>
      <c r="C125" s="219" t="s">
        <v>231</v>
      </c>
      <c r="D125" s="219" t="s">
        <v>131</v>
      </c>
      <c r="E125" s="220" t="s">
        <v>232</v>
      </c>
      <c r="F125" s="221" t="s">
        <v>233</v>
      </c>
      <c r="G125" s="222" t="s">
        <v>181</v>
      </c>
      <c r="H125" s="223">
        <v>3.1000000000000001</v>
      </c>
      <c r="I125" s="224"/>
      <c r="J125" s="225">
        <f>ROUND(I125*H125,2)</f>
        <v>0</v>
      </c>
      <c r="K125" s="221" t="s">
        <v>141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135</v>
      </c>
      <c r="AT125" s="22" t="s">
        <v>131</v>
      </c>
      <c r="AU125" s="22" t="s">
        <v>82</v>
      </c>
      <c r="AY125" s="22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135</v>
      </c>
      <c r="BM125" s="22" t="s">
        <v>234</v>
      </c>
    </row>
    <row r="126" s="11" customFormat="1">
      <c r="B126" s="231"/>
      <c r="C126" s="232"/>
      <c r="D126" s="233" t="s">
        <v>143</v>
      </c>
      <c r="E126" s="234" t="s">
        <v>22</v>
      </c>
      <c r="F126" s="235" t="s">
        <v>235</v>
      </c>
      <c r="G126" s="232"/>
      <c r="H126" s="236">
        <v>3.1000000000000001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143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129</v>
      </c>
    </row>
    <row r="127" s="1" customFormat="1" ht="25.5" customHeight="1">
      <c r="B127" s="44"/>
      <c r="C127" s="219" t="s">
        <v>9</v>
      </c>
      <c r="D127" s="219" t="s">
        <v>131</v>
      </c>
      <c r="E127" s="220" t="s">
        <v>236</v>
      </c>
      <c r="F127" s="221" t="s">
        <v>237</v>
      </c>
      <c r="G127" s="222" t="s">
        <v>181</v>
      </c>
      <c r="H127" s="223">
        <v>2.8999999999999999</v>
      </c>
      <c r="I127" s="224"/>
      <c r="J127" s="225">
        <f>ROUND(I127*H127,2)</f>
        <v>0</v>
      </c>
      <c r="K127" s="221" t="s">
        <v>141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135</v>
      </c>
      <c r="AT127" s="22" t="s">
        <v>131</v>
      </c>
      <c r="AU127" s="22" t="s">
        <v>82</v>
      </c>
      <c r="AY127" s="22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135</v>
      </c>
      <c r="BM127" s="22" t="s">
        <v>238</v>
      </c>
    </row>
    <row r="128" s="11" customFormat="1">
      <c r="B128" s="231"/>
      <c r="C128" s="232"/>
      <c r="D128" s="233" t="s">
        <v>143</v>
      </c>
      <c r="E128" s="234" t="s">
        <v>22</v>
      </c>
      <c r="F128" s="235" t="s">
        <v>239</v>
      </c>
      <c r="G128" s="232"/>
      <c r="H128" s="236">
        <v>2.8999999999999999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143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129</v>
      </c>
    </row>
    <row r="129" s="1" customFormat="1" ht="16.5" customHeight="1">
      <c r="B129" s="44"/>
      <c r="C129" s="219" t="s">
        <v>240</v>
      </c>
      <c r="D129" s="219" t="s">
        <v>131</v>
      </c>
      <c r="E129" s="220" t="s">
        <v>241</v>
      </c>
      <c r="F129" s="221" t="s">
        <v>242</v>
      </c>
      <c r="G129" s="222" t="s">
        <v>181</v>
      </c>
      <c r="H129" s="223">
        <v>63.302999999999997</v>
      </c>
      <c r="I129" s="224"/>
      <c r="J129" s="225">
        <f>ROUND(I129*H129,2)</f>
        <v>0</v>
      </c>
      <c r="K129" s="221" t="s">
        <v>141</v>
      </c>
      <c r="L129" s="70"/>
      <c r="M129" s="226" t="s">
        <v>22</v>
      </c>
      <c r="N129" s="227" t="s">
        <v>44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135</v>
      </c>
      <c r="AT129" s="22" t="s">
        <v>131</v>
      </c>
      <c r="AU129" s="22" t="s">
        <v>82</v>
      </c>
      <c r="AY129" s="22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135</v>
      </c>
      <c r="BM129" s="22" t="s">
        <v>243</v>
      </c>
    </row>
    <row r="130" s="11" customFormat="1">
      <c r="B130" s="231"/>
      <c r="C130" s="232"/>
      <c r="D130" s="233" t="s">
        <v>143</v>
      </c>
      <c r="E130" s="234" t="s">
        <v>22</v>
      </c>
      <c r="F130" s="235" t="s">
        <v>244</v>
      </c>
      <c r="G130" s="232"/>
      <c r="H130" s="236">
        <v>62.268999999999998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143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129</v>
      </c>
    </row>
    <row r="131" s="11" customFormat="1">
      <c r="B131" s="231"/>
      <c r="C131" s="232"/>
      <c r="D131" s="233" t="s">
        <v>143</v>
      </c>
      <c r="E131" s="234" t="s">
        <v>22</v>
      </c>
      <c r="F131" s="235" t="s">
        <v>245</v>
      </c>
      <c r="G131" s="232"/>
      <c r="H131" s="236">
        <v>1.034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143</v>
      </c>
      <c r="AU131" s="242" t="s">
        <v>82</v>
      </c>
      <c r="AV131" s="11" t="s">
        <v>82</v>
      </c>
      <c r="AW131" s="11" t="s">
        <v>37</v>
      </c>
      <c r="AX131" s="11" t="s">
        <v>73</v>
      </c>
      <c r="AY131" s="242" t="s">
        <v>129</v>
      </c>
    </row>
    <row r="132" s="12" customFormat="1">
      <c r="B132" s="243"/>
      <c r="C132" s="244"/>
      <c r="D132" s="233" t="s">
        <v>143</v>
      </c>
      <c r="E132" s="245" t="s">
        <v>22</v>
      </c>
      <c r="F132" s="246" t="s">
        <v>200</v>
      </c>
      <c r="G132" s="244"/>
      <c r="H132" s="247">
        <v>63.302999999999997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143</v>
      </c>
      <c r="AU132" s="253" t="s">
        <v>82</v>
      </c>
      <c r="AV132" s="12" t="s">
        <v>135</v>
      </c>
      <c r="AW132" s="12" t="s">
        <v>37</v>
      </c>
      <c r="AX132" s="12" t="s">
        <v>24</v>
      </c>
      <c r="AY132" s="253" t="s">
        <v>129</v>
      </c>
    </row>
    <row r="133" s="1" customFormat="1" ht="16.5" customHeight="1">
      <c r="B133" s="44"/>
      <c r="C133" s="219" t="s">
        <v>132</v>
      </c>
      <c r="D133" s="219" t="s">
        <v>131</v>
      </c>
      <c r="E133" s="220" t="s">
        <v>246</v>
      </c>
      <c r="F133" s="221" t="s">
        <v>247</v>
      </c>
      <c r="G133" s="222" t="s">
        <v>248</v>
      </c>
      <c r="H133" s="223">
        <v>93.403999999999996</v>
      </c>
      <c r="I133" s="224"/>
      <c r="J133" s="225">
        <f>ROUND(I133*H133,2)</f>
        <v>0</v>
      </c>
      <c r="K133" s="221" t="s">
        <v>224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135</v>
      </c>
      <c r="AT133" s="22" t="s">
        <v>131</v>
      </c>
      <c r="AU133" s="22" t="s">
        <v>82</v>
      </c>
      <c r="AY133" s="22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135</v>
      </c>
      <c r="BM133" s="22" t="s">
        <v>249</v>
      </c>
    </row>
    <row r="134" s="11" customFormat="1">
      <c r="B134" s="231"/>
      <c r="C134" s="232"/>
      <c r="D134" s="233" t="s">
        <v>143</v>
      </c>
      <c r="E134" s="234" t="s">
        <v>22</v>
      </c>
      <c r="F134" s="235" t="s">
        <v>250</v>
      </c>
      <c r="G134" s="232"/>
      <c r="H134" s="236">
        <v>93.403999999999996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143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129</v>
      </c>
    </row>
    <row r="135" s="1" customFormat="1" ht="25.5" customHeight="1">
      <c r="B135" s="44"/>
      <c r="C135" s="219" t="s">
        <v>251</v>
      </c>
      <c r="D135" s="219" t="s">
        <v>131</v>
      </c>
      <c r="E135" s="220" t="s">
        <v>252</v>
      </c>
      <c r="F135" s="221" t="s">
        <v>253</v>
      </c>
      <c r="G135" s="222" t="s">
        <v>181</v>
      </c>
      <c r="H135" s="223">
        <v>13.183999999999999</v>
      </c>
      <c r="I135" s="224"/>
      <c r="J135" s="225">
        <f>ROUND(I135*H135,2)</f>
        <v>0</v>
      </c>
      <c r="K135" s="221" t="s">
        <v>141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135</v>
      </c>
      <c r="AT135" s="22" t="s">
        <v>131</v>
      </c>
      <c r="AU135" s="22" t="s">
        <v>82</v>
      </c>
      <c r="AY135" s="22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135</v>
      </c>
      <c r="BM135" s="22" t="s">
        <v>254</v>
      </c>
    </row>
    <row r="136" s="11" customFormat="1">
      <c r="B136" s="231"/>
      <c r="C136" s="232"/>
      <c r="D136" s="233" t="s">
        <v>143</v>
      </c>
      <c r="E136" s="234" t="s">
        <v>22</v>
      </c>
      <c r="F136" s="235" t="s">
        <v>255</v>
      </c>
      <c r="G136" s="232"/>
      <c r="H136" s="236">
        <v>5.2800000000000002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143</v>
      </c>
      <c r="AU136" s="242" t="s">
        <v>82</v>
      </c>
      <c r="AV136" s="11" t="s">
        <v>82</v>
      </c>
      <c r="AW136" s="11" t="s">
        <v>37</v>
      </c>
      <c r="AX136" s="11" t="s">
        <v>73</v>
      </c>
      <c r="AY136" s="242" t="s">
        <v>129</v>
      </c>
    </row>
    <row r="137" s="11" customFormat="1">
      <c r="B137" s="231"/>
      <c r="C137" s="232"/>
      <c r="D137" s="233" t="s">
        <v>143</v>
      </c>
      <c r="E137" s="234" t="s">
        <v>22</v>
      </c>
      <c r="F137" s="235" t="s">
        <v>256</v>
      </c>
      <c r="G137" s="232"/>
      <c r="H137" s="236">
        <v>7.9039999999999999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143</v>
      </c>
      <c r="AU137" s="242" t="s">
        <v>82</v>
      </c>
      <c r="AV137" s="11" t="s">
        <v>82</v>
      </c>
      <c r="AW137" s="11" t="s">
        <v>37</v>
      </c>
      <c r="AX137" s="11" t="s">
        <v>73</v>
      </c>
      <c r="AY137" s="242" t="s">
        <v>129</v>
      </c>
    </row>
    <row r="138" s="12" customFormat="1">
      <c r="B138" s="243"/>
      <c r="C138" s="244"/>
      <c r="D138" s="233" t="s">
        <v>143</v>
      </c>
      <c r="E138" s="245" t="s">
        <v>22</v>
      </c>
      <c r="F138" s="246" t="s">
        <v>200</v>
      </c>
      <c r="G138" s="244"/>
      <c r="H138" s="247">
        <v>13.183999999999999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143</v>
      </c>
      <c r="AU138" s="253" t="s">
        <v>82</v>
      </c>
      <c r="AV138" s="12" t="s">
        <v>135</v>
      </c>
      <c r="AW138" s="12" t="s">
        <v>37</v>
      </c>
      <c r="AX138" s="12" t="s">
        <v>24</v>
      </c>
      <c r="AY138" s="253" t="s">
        <v>129</v>
      </c>
    </row>
    <row r="139" s="1" customFormat="1" ht="38.25" customHeight="1">
      <c r="B139" s="44"/>
      <c r="C139" s="219" t="s">
        <v>257</v>
      </c>
      <c r="D139" s="219" t="s">
        <v>131</v>
      </c>
      <c r="E139" s="220" t="s">
        <v>258</v>
      </c>
      <c r="F139" s="221" t="s">
        <v>259</v>
      </c>
      <c r="G139" s="222" t="s">
        <v>181</v>
      </c>
      <c r="H139" s="223">
        <v>3.0899999999999999</v>
      </c>
      <c r="I139" s="224"/>
      <c r="J139" s="225">
        <f>ROUND(I139*H139,2)</f>
        <v>0</v>
      </c>
      <c r="K139" s="221" t="s">
        <v>141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135</v>
      </c>
      <c r="AT139" s="22" t="s">
        <v>131</v>
      </c>
      <c r="AU139" s="22" t="s">
        <v>82</v>
      </c>
      <c r="AY139" s="22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135</v>
      </c>
      <c r="BM139" s="22" t="s">
        <v>260</v>
      </c>
    </row>
    <row r="140" s="11" customFormat="1">
      <c r="B140" s="231"/>
      <c r="C140" s="232"/>
      <c r="D140" s="233" t="s">
        <v>143</v>
      </c>
      <c r="E140" s="234" t="s">
        <v>22</v>
      </c>
      <c r="F140" s="235" t="s">
        <v>261</v>
      </c>
      <c r="G140" s="232"/>
      <c r="H140" s="236">
        <v>1.8899999999999999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143</v>
      </c>
      <c r="AU140" s="242" t="s">
        <v>82</v>
      </c>
      <c r="AV140" s="11" t="s">
        <v>82</v>
      </c>
      <c r="AW140" s="11" t="s">
        <v>37</v>
      </c>
      <c r="AX140" s="11" t="s">
        <v>73</v>
      </c>
      <c r="AY140" s="242" t="s">
        <v>129</v>
      </c>
    </row>
    <row r="141" s="11" customFormat="1">
      <c r="B141" s="231"/>
      <c r="C141" s="232"/>
      <c r="D141" s="233" t="s">
        <v>143</v>
      </c>
      <c r="E141" s="234" t="s">
        <v>22</v>
      </c>
      <c r="F141" s="235" t="s">
        <v>262</v>
      </c>
      <c r="G141" s="232"/>
      <c r="H141" s="236">
        <v>1.2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143</v>
      </c>
      <c r="AU141" s="242" t="s">
        <v>82</v>
      </c>
      <c r="AV141" s="11" t="s">
        <v>82</v>
      </c>
      <c r="AW141" s="11" t="s">
        <v>37</v>
      </c>
      <c r="AX141" s="11" t="s">
        <v>73</v>
      </c>
      <c r="AY141" s="242" t="s">
        <v>129</v>
      </c>
    </row>
    <row r="142" s="12" customFormat="1">
      <c r="B142" s="243"/>
      <c r="C142" s="244"/>
      <c r="D142" s="233" t="s">
        <v>143</v>
      </c>
      <c r="E142" s="245" t="s">
        <v>22</v>
      </c>
      <c r="F142" s="246" t="s">
        <v>200</v>
      </c>
      <c r="G142" s="244"/>
      <c r="H142" s="247">
        <v>3.0899999999999999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143</v>
      </c>
      <c r="AU142" s="253" t="s">
        <v>82</v>
      </c>
      <c r="AV142" s="12" t="s">
        <v>135</v>
      </c>
      <c r="AW142" s="12" t="s">
        <v>37</v>
      </c>
      <c r="AX142" s="12" t="s">
        <v>24</v>
      </c>
      <c r="AY142" s="253" t="s">
        <v>129</v>
      </c>
    </row>
    <row r="143" s="1" customFormat="1" ht="25.5" customHeight="1">
      <c r="B143" s="44"/>
      <c r="C143" s="219" t="s">
        <v>263</v>
      </c>
      <c r="D143" s="219" t="s">
        <v>131</v>
      </c>
      <c r="E143" s="220" t="s">
        <v>264</v>
      </c>
      <c r="F143" s="221" t="s">
        <v>265</v>
      </c>
      <c r="G143" s="222" t="s">
        <v>140</v>
      </c>
      <c r="H143" s="223">
        <v>13.970000000000001</v>
      </c>
      <c r="I143" s="224"/>
      <c r="J143" s="225">
        <f>ROUND(I143*H143,2)</f>
        <v>0</v>
      </c>
      <c r="K143" s="221" t="s">
        <v>141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135</v>
      </c>
      <c r="AT143" s="22" t="s">
        <v>131</v>
      </c>
      <c r="AU143" s="22" t="s">
        <v>82</v>
      </c>
      <c r="AY143" s="22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135</v>
      </c>
      <c r="BM143" s="22" t="s">
        <v>266</v>
      </c>
    </row>
    <row r="144" s="11" customFormat="1">
      <c r="B144" s="231"/>
      <c r="C144" s="232"/>
      <c r="D144" s="233" t="s">
        <v>143</v>
      </c>
      <c r="E144" s="234" t="s">
        <v>22</v>
      </c>
      <c r="F144" s="235" t="s">
        <v>267</v>
      </c>
      <c r="G144" s="232"/>
      <c r="H144" s="236">
        <v>13.970000000000001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143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129</v>
      </c>
    </row>
    <row r="145" s="1" customFormat="1" ht="25.5" customHeight="1">
      <c r="B145" s="44"/>
      <c r="C145" s="219" t="s">
        <v>268</v>
      </c>
      <c r="D145" s="219" t="s">
        <v>131</v>
      </c>
      <c r="E145" s="220" t="s">
        <v>269</v>
      </c>
      <c r="F145" s="221" t="s">
        <v>270</v>
      </c>
      <c r="G145" s="222" t="s">
        <v>140</v>
      </c>
      <c r="H145" s="223">
        <v>13.970000000000001</v>
      </c>
      <c r="I145" s="224"/>
      <c r="J145" s="225">
        <f>ROUND(I145*H145,2)</f>
        <v>0</v>
      </c>
      <c r="K145" s="221" t="s">
        <v>141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135</v>
      </c>
      <c r="AT145" s="22" t="s">
        <v>131</v>
      </c>
      <c r="AU145" s="22" t="s">
        <v>82</v>
      </c>
      <c r="AY145" s="22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135</v>
      </c>
      <c r="BM145" s="22" t="s">
        <v>271</v>
      </c>
    </row>
    <row r="146" s="1" customFormat="1" ht="16.5" customHeight="1">
      <c r="B146" s="44"/>
      <c r="C146" s="254" t="s">
        <v>272</v>
      </c>
      <c r="D146" s="254" t="s">
        <v>201</v>
      </c>
      <c r="E146" s="255" t="s">
        <v>273</v>
      </c>
      <c r="F146" s="256" t="s">
        <v>274</v>
      </c>
      <c r="G146" s="257" t="s">
        <v>275</v>
      </c>
      <c r="H146" s="258">
        <v>0.41899999999999998</v>
      </c>
      <c r="I146" s="259"/>
      <c r="J146" s="260">
        <f>ROUND(I146*H146,2)</f>
        <v>0</v>
      </c>
      <c r="K146" s="256" t="s">
        <v>141</v>
      </c>
      <c r="L146" s="261"/>
      <c r="M146" s="262" t="s">
        <v>22</v>
      </c>
      <c r="N146" s="263" t="s">
        <v>44</v>
      </c>
      <c r="O146" s="45"/>
      <c r="P146" s="228">
        <f>O146*H146</f>
        <v>0</v>
      </c>
      <c r="Q146" s="228">
        <v>0.001</v>
      </c>
      <c r="R146" s="228">
        <f>Q146*H146</f>
        <v>0.00041899999999999999</v>
      </c>
      <c r="S146" s="228">
        <v>0</v>
      </c>
      <c r="T146" s="229">
        <f>S146*H146</f>
        <v>0</v>
      </c>
      <c r="AR146" s="22" t="s">
        <v>164</v>
      </c>
      <c r="AT146" s="22" t="s">
        <v>201</v>
      </c>
      <c r="AU146" s="22" t="s">
        <v>82</v>
      </c>
      <c r="AY146" s="22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135</v>
      </c>
      <c r="BM146" s="22" t="s">
        <v>276</v>
      </c>
    </row>
    <row r="147" s="11" customFormat="1">
      <c r="B147" s="231"/>
      <c r="C147" s="232"/>
      <c r="D147" s="233" t="s">
        <v>143</v>
      </c>
      <c r="E147" s="234" t="s">
        <v>22</v>
      </c>
      <c r="F147" s="235" t="s">
        <v>277</v>
      </c>
      <c r="G147" s="232"/>
      <c r="H147" s="236">
        <v>0.41899999999999998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143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129</v>
      </c>
    </row>
    <row r="148" s="1" customFormat="1" ht="25.5" customHeight="1">
      <c r="B148" s="44"/>
      <c r="C148" s="219" t="s">
        <v>278</v>
      </c>
      <c r="D148" s="219" t="s">
        <v>131</v>
      </c>
      <c r="E148" s="220" t="s">
        <v>279</v>
      </c>
      <c r="F148" s="221" t="s">
        <v>280</v>
      </c>
      <c r="G148" s="222" t="s">
        <v>140</v>
      </c>
      <c r="H148" s="223">
        <v>8.6300000000000008</v>
      </c>
      <c r="I148" s="224"/>
      <c r="J148" s="225">
        <f>ROUND(I148*H148,2)</f>
        <v>0</v>
      </c>
      <c r="K148" s="221" t="s">
        <v>141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135</v>
      </c>
      <c r="AT148" s="22" t="s">
        <v>131</v>
      </c>
      <c r="AU148" s="22" t="s">
        <v>82</v>
      </c>
      <c r="AY148" s="22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135</v>
      </c>
      <c r="BM148" s="22" t="s">
        <v>281</v>
      </c>
    </row>
    <row r="149" s="11" customFormat="1">
      <c r="B149" s="231"/>
      <c r="C149" s="232"/>
      <c r="D149" s="233" t="s">
        <v>143</v>
      </c>
      <c r="E149" s="234" t="s">
        <v>22</v>
      </c>
      <c r="F149" s="235" t="s">
        <v>282</v>
      </c>
      <c r="G149" s="232"/>
      <c r="H149" s="236">
        <v>8.6300000000000008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143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129</v>
      </c>
    </row>
    <row r="150" s="1" customFormat="1" ht="25.5" customHeight="1">
      <c r="B150" s="44"/>
      <c r="C150" s="219" t="s">
        <v>283</v>
      </c>
      <c r="D150" s="219" t="s">
        <v>131</v>
      </c>
      <c r="E150" s="220" t="s">
        <v>284</v>
      </c>
      <c r="F150" s="221" t="s">
        <v>285</v>
      </c>
      <c r="G150" s="222" t="s">
        <v>140</v>
      </c>
      <c r="H150" s="223">
        <v>606.39599999999996</v>
      </c>
      <c r="I150" s="224"/>
      <c r="J150" s="225">
        <f>ROUND(I150*H150,2)</f>
        <v>0</v>
      </c>
      <c r="K150" s="221" t="s">
        <v>141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135</v>
      </c>
      <c r="AT150" s="22" t="s">
        <v>131</v>
      </c>
      <c r="AU150" s="22" t="s">
        <v>82</v>
      </c>
      <c r="AY150" s="22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135</v>
      </c>
      <c r="BM150" s="22" t="s">
        <v>286</v>
      </c>
    </row>
    <row r="151" s="11" customFormat="1">
      <c r="B151" s="231"/>
      <c r="C151" s="232"/>
      <c r="D151" s="233" t="s">
        <v>143</v>
      </c>
      <c r="E151" s="234" t="s">
        <v>22</v>
      </c>
      <c r="F151" s="235" t="s">
        <v>287</v>
      </c>
      <c r="G151" s="232"/>
      <c r="H151" s="236">
        <v>606.39599999999996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143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129</v>
      </c>
    </row>
    <row r="152" s="1" customFormat="1" ht="25.5" customHeight="1">
      <c r="B152" s="44"/>
      <c r="C152" s="219" t="s">
        <v>288</v>
      </c>
      <c r="D152" s="219" t="s">
        <v>131</v>
      </c>
      <c r="E152" s="220" t="s">
        <v>289</v>
      </c>
      <c r="F152" s="221" t="s">
        <v>290</v>
      </c>
      <c r="G152" s="222" t="s">
        <v>140</v>
      </c>
      <c r="H152" s="223">
        <v>13.970000000000001</v>
      </c>
      <c r="I152" s="224"/>
      <c r="J152" s="225">
        <f>ROUND(I152*H152,2)</f>
        <v>0</v>
      </c>
      <c r="K152" s="221" t="s">
        <v>141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135</v>
      </c>
      <c r="AT152" s="22" t="s">
        <v>131</v>
      </c>
      <c r="AU152" s="22" t="s">
        <v>82</v>
      </c>
      <c r="AY152" s="22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135</v>
      </c>
      <c r="BM152" s="22" t="s">
        <v>291</v>
      </c>
    </row>
    <row r="153" s="1" customFormat="1" ht="16.5" customHeight="1">
      <c r="B153" s="44"/>
      <c r="C153" s="219" t="s">
        <v>292</v>
      </c>
      <c r="D153" s="219" t="s">
        <v>131</v>
      </c>
      <c r="E153" s="220" t="s">
        <v>293</v>
      </c>
      <c r="F153" s="221" t="s">
        <v>294</v>
      </c>
      <c r="G153" s="222" t="s">
        <v>140</v>
      </c>
      <c r="H153" s="223">
        <v>13.970000000000001</v>
      </c>
      <c r="I153" s="224"/>
      <c r="J153" s="225">
        <f>ROUND(I153*H153,2)</f>
        <v>0</v>
      </c>
      <c r="K153" s="221" t="s">
        <v>141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135</v>
      </c>
      <c r="AT153" s="22" t="s">
        <v>131</v>
      </c>
      <c r="AU153" s="22" t="s">
        <v>82</v>
      </c>
      <c r="AY153" s="22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135</v>
      </c>
      <c r="BM153" s="22" t="s">
        <v>295</v>
      </c>
    </row>
    <row r="154" s="1" customFormat="1" ht="16.5" customHeight="1">
      <c r="B154" s="44"/>
      <c r="C154" s="219" t="s">
        <v>296</v>
      </c>
      <c r="D154" s="219" t="s">
        <v>131</v>
      </c>
      <c r="E154" s="220" t="s">
        <v>297</v>
      </c>
      <c r="F154" s="221" t="s">
        <v>298</v>
      </c>
      <c r="G154" s="222" t="s">
        <v>140</v>
      </c>
      <c r="H154" s="223">
        <v>13.970000000000001</v>
      </c>
      <c r="I154" s="224"/>
      <c r="J154" s="225">
        <f>ROUND(I154*H154,2)</f>
        <v>0</v>
      </c>
      <c r="K154" s="221" t="s">
        <v>141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135</v>
      </c>
      <c r="AT154" s="22" t="s">
        <v>131</v>
      </c>
      <c r="AU154" s="22" t="s">
        <v>82</v>
      </c>
      <c r="AY154" s="22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135</v>
      </c>
      <c r="BM154" s="22" t="s">
        <v>299</v>
      </c>
    </row>
    <row r="155" s="1" customFormat="1" ht="16.5" customHeight="1">
      <c r="B155" s="44"/>
      <c r="C155" s="219" t="s">
        <v>300</v>
      </c>
      <c r="D155" s="219" t="s">
        <v>131</v>
      </c>
      <c r="E155" s="220" t="s">
        <v>301</v>
      </c>
      <c r="F155" s="221" t="s">
        <v>302</v>
      </c>
      <c r="G155" s="222" t="s">
        <v>140</v>
      </c>
      <c r="H155" s="223">
        <v>13.970000000000001</v>
      </c>
      <c r="I155" s="224"/>
      <c r="J155" s="225">
        <f>ROUND(I155*H155,2)</f>
        <v>0</v>
      </c>
      <c r="K155" s="221" t="s">
        <v>141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135</v>
      </c>
      <c r="AT155" s="22" t="s">
        <v>131</v>
      </c>
      <c r="AU155" s="22" t="s">
        <v>82</v>
      </c>
      <c r="AY155" s="22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135</v>
      </c>
      <c r="BM155" s="22" t="s">
        <v>303</v>
      </c>
    </row>
    <row r="156" s="1" customFormat="1" ht="38.25" customHeight="1">
      <c r="B156" s="44"/>
      <c r="C156" s="219" t="s">
        <v>304</v>
      </c>
      <c r="D156" s="219" t="s">
        <v>131</v>
      </c>
      <c r="E156" s="220" t="s">
        <v>305</v>
      </c>
      <c r="F156" s="221" t="s">
        <v>306</v>
      </c>
      <c r="G156" s="222" t="s">
        <v>140</v>
      </c>
      <c r="H156" s="223">
        <v>13.970000000000001</v>
      </c>
      <c r="I156" s="224"/>
      <c r="J156" s="225">
        <f>ROUND(I156*H156,2)</f>
        <v>0</v>
      </c>
      <c r="K156" s="221" t="s">
        <v>141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135</v>
      </c>
      <c r="AT156" s="22" t="s">
        <v>131</v>
      </c>
      <c r="AU156" s="22" t="s">
        <v>82</v>
      </c>
      <c r="AY156" s="22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135</v>
      </c>
      <c r="BM156" s="22" t="s">
        <v>307</v>
      </c>
    </row>
    <row r="157" s="1" customFormat="1" ht="16.5" customHeight="1">
      <c r="B157" s="44"/>
      <c r="C157" s="219" t="s">
        <v>308</v>
      </c>
      <c r="D157" s="219" t="s">
        <v>131</v>
      </c>
      <c r="E157" s="220" t="s">
        <v>309</v>
      </c>
      <c r="F157" s="221" t="s">
        <v>310</v>
      </c>
      <c r="G157" s="222" t="s">
        <v>181</v>
      </c>
      <c r="H157" s="223">
        <v>0.27900000000000003</v>
      </c>
      <c r="I157" s="224"/>
      <c r="J157" s="225">
        <f>ROUND(I157*H157,2)</f>
        <v>0</v>
      </c>
      <c r="K157" s="221" t="s">
        <v>141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135</v>
      </c>
      <c r="AT157" s="22" t="s">
        <v>131</v>
      </c>
      <c r="AU157" s="22" t="s">
        <v>82</v>
      </c>
      <c r="AY157" s="22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135</v>
      </c>
      <c r="BM157" s="22" t="s">
        <v>311</v>
      </c>
    </row>
    <row r="158" s="11" customFormat="1">
      <c r="B158" s="231"/>
      <c r="C158" s="232"/>
      <c r="D158" s="233" t="s">
        <v>143</v>
      </c>
      <c r="E158" s="234" t="s">
        <v>22</v>
      </c>
      <c r="F158" s="235" t="s">
        <v>312</v>
      </c>
      <c r="G158" s="232"/>
      <c r="H158" s="236">
        <v>0.27900000000000003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129</v>
      </c>
    </row>
    <row r="159" s="10" customFormat="1" ht="29.88" customHeight="1">
      <c r="B159" s="203"/>
      <c r="C159" s="204"/>
      <c r="D159" s="205" t="s">
        <v>72</v>
      </c>
      <c r="E159" s="217" t="s">
        <v>135</v>
      </c>
      <c r="F159" s="217" t="s">
        <v>313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SUM(P160:P167)</f>
        <v>0</v>
      </c>
      <c r="Q159" s="211"/>
      <c r="R159" s="212">
        <f>SUM(R160:R167)</f>
        <v>8.8960000000000008</v>
      </c>
      <c r="S159" s="211"/>
      <c r="T159" s="213">
        <f>SUM(T160:T167)</f>
        <v>0</v>
      </c>
      <c r="AR159" s="214" t="s">
        <v>24</v>
      </c>
      <c r="AT159" s="215" t="s">
        <v>72</v>
      </c>
      <c r="AU159" s="215" t="s">
        <v>24</v>
      </c>
      <c r="AY159" s="214" t="s">
        <v>129</v>
      </c>
      <c r="BK159" s="216">
        <f>SUM(BK160:BK167)</f>
        <v>0</v>
      </c>
    </row>
    <row r="160" s="1" customFormat="1" ht="25.5" customHeight="1">
      <c r="B160" s="44"/>
      <c r="C160" s="219" t="s">
        <v>314</v>
      </c>
      <c r="D160" s="219" t="s">
        <v>131</v>
      </c>
      <c r="E160" s="220" t="s">
        <v>315</v>
      </c>
      <c r="F160" s="221" t="s">
        <v>316</v>
      </c>
      <c r="G160" s="222" t="s">
        <v>140</v>
      </c>
      <c r="H160" s="223">
        <v>8.4000000000000004</v>
      </c>
      <c r="I160" s="224"/>
      <c r="J160" s="225">
        <f>ROUND(I160*H160,2)</f>
        <v>0</v>
      </c>
      <c r="K160" s="221" t="s">
        <v>141</v>
      </c>
      <c r="L160" s="70"/>
      <c r="M160" s="226" t="s">
        <v>22</v>
      </c>
      <c r="N160" s="227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135</v>
      </c>
      <c r="AT160" s="22" t="s">
        <v>131</v>
      </c>
      <c r="AU160" s="22" t="s">
        <v>82</v>
      </c>
      <c r="AY160" s="22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135</v>
      </c>
      <c r="BM160" s="22" t="s">
        <v>317</v>
      </c>
    </row>
    <row r="161" s="11" customFormat="1">
      <c r="B161" s="231"/>
      <c r="C161" s="232"/>
      <c r="D161" s="233" t="s">
        <v>143</v>
      </c>
      <c r="E161" s="234" t="s">
        <v>22</v>
      </c>
      <c r="F161" s="235" t="s">
        <v>318</v>
      </c>
      <c r="G161" s="232"/>
      <c r="H161" s="236">
        <v>8.4000000000000004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143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129</v>
      </c>
    </row>
    <row r="162" s="1" customFormat="1" ht="51" customHeight="1">
      <c r="B162" s="44"/>
      <c r="C162" s="254" t="s">
        <v>319</v>
      </c>
      <c r="D162" s="254" t="s">
        <v>201</v>
      </c>
      <c r="E162" s="255" t="s">
        <v>320</v>
      </c>
      <c r="F162" s="256" t="s">
        <v>321</v>
      </c>
      <c r="G162" s="257" t="s">
        <v>248</v>
      </c>
      <c r="H162" s="258">
        <v>6.5629999999999997</v>
      </c>
      <c r="I162" s="259"/>
      <c r="J162" s="260">
        <f>ROUND(I162*H162,2)</f>
        <v>0</v>
      </c>
      <c r="K162" s="256" t="s">
        <v>141</v>
      </c>
      <c r="L162" s="261"/>
      <c r="M162" s="262" t="s">
        <v>22</v>
      </c>
      <c r="N162" s="263" t="s">
        <v>44</v>
      </c>
      <c r="O162" s="45"/>
      <c r="P162" s="228">
        <f>O162*H162</f>
        <v>0</v>
      </c>
      <c r="Q162" s="228">
        <v>1</v>
      </c>
      <c r="R162" s="228">
        <f>Q162*H162</f>
        <v>6.5629999999999997</v>
      </c>
      <c r="S162" s="228">
        <v>0</v>
      </c>
      <c r="T162" s="229">
        <f>S162*H162</f>
        <v>0</v>
      </c>
      <c r="AR162" s="22" t="s">
        <v>164</v>
      </c>
      <c r="AT162" s="22" t="s">
        <v>201</v>
      </c>
      <c r="AU162" s="22" t="s">
        <v>82</v>
      </c>
      <c r="AY162" s="22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135</v>
      </c>
      <c r="BM162" s="22" t="s">
        <v>322</v>
      </c>
    </row>
    <row r="163" s="11" customFormat="1">
      <c r="B163" s="231"/>
      <c r="C163" s="232"/>
      <c r="D163" s="233" t="s">
        <v>143</v>
      </c>
      <c r="E163" s="234" t="s">
        <v>22</v>
      </c>
      <c r="F163" s="235" t="s">
        <v>323</v>
      </c>
      <c r="G163" s="232"/>
      <c r="H163" s="236">
        <v>6.5629999999999997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143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129</v>
      </c>
    </row>
    <row r="164" s="1" customFormat="1" ht="25.5" customHeight="1">
      <c r="B164" s="44"/>
      <c r="C164" s="219" t="s">
        <v>324</v>
      </c>
      <c r="D164" s="219" t="s">
        <v>131</v>
      </c>
      <c r="E164" s="220" t="s">
        <v>325</v>
      </c>
      <c r="F164" s="221" t="s">
        <v>326</v>
      </c>
      <c r="G164" s="222" t="s">
        <v>140</v>
      </c>
      <c r="H164" s="223">
        <v>12.960000000000001</v>
      </c>
      <c r="I164" s="224"/>
      <c r="J164" s="225">
        <f>ROUND(I164*H164,2)</f>
        <v>0</v>
      </c>
      <c r="K164" s="221" t="s">
        <v>141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2" t="s">
        <v>135</v>
      </c>
      <c r="AT164" s="22" t="s">
        <v>131</v>
      </c>
      <c r="AU164" s="22" t="s">
        <v>82</v>
      </c>
      <c r="AY164" s="22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135</v>
      </c>
      <c r="BM164" s="22" t="s">
        <v>327</v>
      </c>
    </row>
    <row r="165" s="11" customFormat="1">
      <c r="B165" s="231"/>
      <c r="C165" s="232"/>
      <c r="D165" s="233" t="s">
        <v>143</v>
      </c>
      <c r="E165" s="234" t="s">
        <v>22</v>
      </c>
      <c r="F165" s="235" t="s">
        <v>328</v>
      </c>
      <c r="G165" s="232"/>
      <c r="H165" s="236">
        <v>12.960000000000001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129</v>
      </c>
    </row>
    <row r="166" s="1" customFormat="1" ht="25.5" customHeight="1">
      <c r="B166" s="44"/>
      <c r="C166" s="254" t="s">
        <v>329</v>
      </c>
      <c r="D166" s="254" t="s">
        <v>201</v>
      </c>
      <c r="E166" s="255" t="s">
        <v>330</v>
      </c>
      <c r="F166" s="256" t="s">
        <v>331</v>
      </c>
      <c r="G166" s="257" t="s">
        <v>248</v>
      </c>
      <c r="H166" s="258">
        <v>2.3330000000000002</v>
      </c>
      <c r="I166" s="259"/>
      <c r="J166" s="260">
        <f>ROUND(I166*H166,2)</f>
        <v>0</v>
      </c>
      <c r="K166" s="256" t="s">
        <v>141</v>
      </c>
      <c r="L166" s="261"/>
      <c r="M166" s="262" t="s">
        <v>22</v>
      </c>
      <c r="N166" s="263" t="s">
        <v>44</v>
      </c>
      <c r="O166" s="45"/>
      <c r="P166" s="228">
        <f>O166*H166</f>
        <v>0</v>
      </c>
      <c r="Q166" s="228">
        <v>1</v>
      </c>
      <c r="R166" s="228">
        <f>Q166*H166</f>
        <v>2.3330000000000002</v>
      </c>
      <c r="S166" s="228">
        <v>0</v>
      </c>
      <c r="T166" s="229">
        <f>S166*H166</f>
        <v>0</v>
      </c>
      <c r="AR166" s="22" t="s">
        <v>164</v>
      </c>
      <c r="AT166" s="22" t="s">
        <v>201</v>
      </c>
      <c r="AU166" s="22" t="s">
        <v>82</v>
      </c>
      <c r="AY166" s="22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24</v>
      </c>
      <c r="BK166" s="230">
        <f>ROUND(I166*H166,2)</f>
        <v>0</v>
      </c>
      <c r="BL166" s="22" t="s">
        <v>135</v>
      </c>
      <c r="BM166" s="22" t="s">
        <v>332</v>
      </c>
    </row>
    <row r="167" s="11" customFormat="1">
      <c r="B167" s="231"/>
      <c r="C167" s="232"/>
      <c r="D167" s="233" t="s">
        <v>143</v>
      </c>
      <c r="E167" s="234" t="s">
        <v>22</v>
      </c>
      <c r="F167" s="235" t="s">
        <v>333</v>
      </c>
      <c r="G167" s="232"/>
      <c r="H167" s="236">
        <v>2.3330000000000002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143</v>
      </c>
      <c r="AU167" s="242" t="s">
        <v>82</v>
      </c>
      <c r="AV167" s="11" t="s">
        <v>82</v>
      </c>
      <c r="AW167" s="11" t="s">
        <v>37</v>
      </c>
      <c r="AX167" s="11" t="s">
        <v>24</v>
      </c>
      <c r="AY167" s="242" t="s">
        <v>129</v>
      </c>
    </row>
    <row r="168" s="10" customFormat="1" ht="29.88" customHeight="1">
      <c r="B168" s="203"/>
      <c r="C168" s="204"/>
      <c r="D168" s="205" t="s">
        <v>72</v>
      </c>
      <c r="E168" s="217" t="s">
        <v>149</v>
      </c>
      <c r="F168" s="217" t="s">
        <v>334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SUM(P169:P194)</f>
        <v>0</v>
      </c>
      <c r="Q168" s="211"/>
      <c r="R168" s="212">
        <f>SUM(R169:R194)</f>
        <v>93.509647300000012</v>
      </c>
      <c r="S168" s="211"/>
      <c r="T168" s="213">
        <f>SUM(T169:T194)</f>
        <v>0</v>
      </c>
      <c r="AR168" s="214" t="s">
        <v>24</v>
      </c>
      <c r="AT168" s="215" t="s">
        <v>72</v>
      </c>
      <c r="AU168" s="215" t="s">
        <v>24</v>
      </c>
      <c r="AY168" s="214" t="s">
        <v>129</v>
      </c>
      <c r="BK168" s="216">
        <f>SUM(BK169:BK194)</f>
        <v>0</v>
      </c>
    </row>
    <row r="169" s="1" customFormat="1" ht="25.5" customHeight="1">
      <c r="B169" s="44"/>
      <c r="C169" s="219" t="s">
        <v>335</v>
      </c>
      <c r="D169" s="219" t="s">
        <v>131</v>
      </c>
      <c r="E169" s="220" t="s">
        <v>336</v>
      </c>
      <c r="F169" s="221" t="s">
        <v>337</v>
      </c>
      <c r="G169" s="222" t="s">
        <v>140</v>
      </c>
      <c r="H169" s="223">
        <v>143.09999999999999</v>
      </c>
      <c r="I169" s="224"/>
      <c r="J169" s="225">
        <f>ROUND(I169*H169,2)</f>
        <v>0</v>
      </c>
      <c r="K169" s="221" t="s">
        <v>224</v>
      </c>
      <c r="L169" s="70"/>
      <c r="M169" s="226" t="s">
        <v>22</v>
      </c>
      <c r="N169" s="227" t="s">
        <v>44</v>
      </c>
      <c r="O169" s="4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2" t="s">
        <v>135</v>
      </c>
      <c r="AT169" s="22" t="s">
        <v>131</v>
      </c>
      <c r="AU169" s="22" t="s">
        <v>82</v>
      </c>
      <c r="AY169" s="22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135</v>
      </c>
      <c r="BM169" s="22" t="s">
        <v>338</v>
      </c>
    </row>
    <row r="170" s="11" customFormat="1">
      <c r="B170" s="231"/>
      <c r="C170" s="232"/>
      <c r="D170" s="233" t="s">
        <v>143</v>
      </c>
      <c r="E170" s="234" t="s">
        <v>22</v>
      </c>
      <c r="F170" s="235" t="s">
        <v>339</v>
      </c>
      <c r="G170" s="232"/>
      <c r="H170" s="236">
        <v>143.09999999999999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143</v>
      </c>
      <c r="AU170" s="242" t="s">
        <v>82</v>
      </c>
      <c r="AV170" s="11" t="s">
        <v>82</v>
      </c>
      <c r="AW170" s="11" t="s">
        <v>37</v>
      </c>
      <c r="AX170" s="11" t="s">
        <v>24</v>
      </c>
      <c r="AY170" s="242" t="s">
        <v>129</v>
      </c>
    </row>
    <row r="171" s="1" customFormat="1" ht="25.5" customHeight="1">
      <c r="B171" s="44"/>
      <c r="C171" s="219" t="s">
        <v>340</v>
      </c>
      <c r="D171" s="219" t="s">
        <v>131</v>
      </c>
      <c r="E171" s="220" t="s">
        <v>341</v>
      </c>
      <c r="F171" s="221" t="s">
        <v>342</v>
      </c>
      <c r="G171" s="222" t="s">
        <v>140</v>
      </c>
      <c r="H171" s="223">
        <v>226.26599999999999</v>
      </c>
      <c r="I171" s="224"/>
      <c r="J171" s="225">
        <f>ROUND(I171*H171,2)</f>
        <v>0</v>
      </c>
      <c r="K171" s="221" t="s">
        <v>141</v>
      </c>
      <c r="L171" s="70"/>
      <c r="M171" s="226" t="s">
        <v>22</v>
      </c>
      <c r="N171" s="227" t="s">
        <v>44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2" t="s">
        <v>135</v>
      </c>
      <c r="AT171" s="22" t="s">
        <v>131</v>
      </c>
      <c r="AU171" s="22" t="s">
        <v>82</v>
      </c>
      <c r="AY171" s="22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24</v>
      </c>
      <c r="BK171" s="230">
        <f>ROUND(I171*H171,2)</f>
        <v>0</v>
      </c>
      <c r="BL171" s="22" t="s">
        <v>135</v>
      </c>
      <c r="BM171" s="22" t="s">
        <v>343</v>
      </c>
    </row>
    <row r="172" s="11" customFormat="1">
      <c r="B172" s="231"/>
      <c r="C172" s="232"/>
      <c r="D172" s="233" t="s">
        <v>143</v>
      </c>
      <c r="E172" s="234" t="s">
        <v>22</v>
      </c>
      <c r="F172" s="235" t="s">
        <v>344</v>
      </c>
      <c r="G172" s="232"/>
      <c r="H172" s="236">
        <v>298.95999999999998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143</v>
      </c>
      <c r="AU172" s="242" t="s">
        <v>82</v>
      </c>
      <c r="AV172" s="11" t="s">
        <v>82</v>
      </c>
      <c r="AW172" s="11" t="s">
        <v>37</v>
      </c>
      <c r="AX172" s="11" t="s">
        <v>73</v>
      </c>
      <c r="AY172" s="242" t="s">
        <v>129</v>
      </c>
    </row>
    <row r="173" s="11" customFormat="1">
      <c r="B173" s="231"/>
      <c r="C173" s="232"/>
      <c r="D173" s="233" t="s">
        <v>143</v>
      </c>
      <c r="E173" s="234" t="s">
        <v>22</v>
      </c>
      <c r="F173" s="235" t="s">
        <v>345</v>
      </c>
      <c r="G173" s="232"/>
      <c r="H173" s="236">
        <v>-72.694000000000003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143</v>
      </c>
      <c r="AU173" s="242" t="s">
        <v>82</v>
      </c>
      <c r="AV173" s="11" t="s">
        <v>82</v>
      </c>
      <c r="AW173" s="11" t="s">
        <v>37</v>
      </c>
      <c r="AX173" s="11" t="s">
        <v>73</v>
      </c>
      <c r="AY173" s="242" t="s">
        <v>129</v>
      </c>
    </row>
    <row r="174" s="12" customFormat="1">
      <c r="B174" s="243"/>
      <c r="C174" s="244"/>
      <c r="D174" s="233" t="s">
        <v>143</v>
      </c>
      <c r="E174" s="245" t="s">
        <v>22</v>
      </c>
      <c r="F174" s="246" t="s">
        <v>200</v>
      </c>
      <c r="G174" s="244"/>
      <c r="H174" s="247">
        <v>226.26599999999999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143</v>
      </c>
      <c r="AU174" s="253" t="s">
        <v>82</v>
      </c>
      <c r="AV174" s="12" t="s">
        <v>135</v>
      </c>
      <c r="AW174" s="12" t="s">
        <v>37</v>
      </c>
      <c r="AX174" s="12" t="s">
        <v>24</v>
      </c>
      <c r="AY174" s="253" t="s">
        <v>129</v>
      </c>
    </row>
    <row r="175" s="1" customFormat="1" ht="25.5" customHeight="1">
      <c r="B175" s="44"/>
      <c r="C175" s="219" t="s">
        <v>346</v>
      </c>
      <c r="D175" s="219" t="s">
        <v>131</v>
      </c>
      <c r="E175" s="220" t="s">
        <v>347</v>
      </c>
      <c r="F175" s="221" t="s">
        <v>348</v>
      </c>
      <c r="G175" s="222" t="s">
        <v>140</v>
      </c>
      <c r="H175" s="223">
        <v>80.689999999999998</v>
      </c>
      <c r="I175" s="224"/>
      <c r="J175" s="225">
        <f>ROUND(I175*H175,2)</f>
        <v>0</v>
      </c>
      <c r="K175" s="221" t="s">
        <v>141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135</v>
      </c>
      <c r="AT175" s="22" t="s">
        <v>131</v>
      </c>
      <c r="AU175" s="22" t="s">
        <v>82</v>
      </c>
      <c r="AY175" s="22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135</v>
      </c>
      <c r="BM175" s="22" t="s">
        <v>349</v>
      </c>
    </row>
    <row r="176" s="11" customFormat="1">
      <c r="B176" s="231"/>
      <c r="C176" s="232"/>
      <c r="D176" s="233" t="s">
        <v>143</v>
      </c>
      <c r="E176" s="234" t="s">
        <v>22</v>
      </c>
      <c r="F176" s="235" t="s">
        <v>350</v>
      </c>
      <c r="G176" s="232"/>
      <c r="H176" s="236">
        <v>80.689999999999998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143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129</v>
      </c>
    </row>
    <row r="177" s="1" customFormat="1" ht="38.25" customHeight="1">
      <c r="B177" s="44"/>
      <c r="C177" s="219" t="s">
        <v>351</v>
      </c>
      <c r="D177" s="219" t="s">
        <v>131</v>
      </c>
      <c r="E177" s="220" t="s">
        <v>352</v>
      </c>
      <c r="F177" s="221" t="s">
        <v>353</v>
      </c>
      <c r="G177" s="222" t="s">
        <v>140</v>
      </c>
      <c r="H177" s="223">
        <v>183.43799999999999</v>
      </c>
      <c r="I177" s="224"/>
      <c r="J177" s="225">
        <f>ROUND(I177*H177,2)</f>
        <v>0</v>
      </c>
      <c r="K177" s="221" t="s">
        <v>141</v>
      </c>
      <c r="L177" s="70"/>
      <c r="M177" s="226" t="s">
        <v>22</v>
      </c>
      <c r="N177" s="227" t="s">
        <v>44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135</v>
      </c>
      <c r="AT177" s="22" t="s">
        <v>131</v>
      </c>
      <c r="AU177" s="22" t="s">
        <v>82</v>
      </c>
      <c r="AY177" s="22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135</v>
      </c>
      <c r="BM177" s="22" t="s">
        <v>354</v>
      </c>
    </row>
    <row r="178" s="11" customFormat="1">
      <c r="B178" s="231"/>
      <c r="C178" s="232"/>
      <c r="D178" s="233" t="s">
        <v>143</v>
      </c>
      <c r="E178" s="234" t="s">
        <v>22</v>
      </c>
      <c r="F178" s="235" t="s">
        <v>355</v>
      </c>
      <c r="G178" s="232"/>
      <c r="H178" s="236">
        <v>183.43799999999999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143</v>
      </c>
      <c r="AU178" s="242" t="s">
        <v>82</v>
      </c>
      <c r="AV178" s="11" t="s">
        <v>82</v>
      </c>
      <c r="AW178" s="11" t="s">
        <v>37</v>
      </c>
      <c r="AX178" s="11" t="s">
        <v>24</v>
      </c>
      <c r="AY178" s="242" t="s">
        <v>129</v>
      </c>
    </row>
    <row r="179" s="1" customFormat="1" ht="25.5" customHeight="1">
      <c r="B179" s="44"/>
      <c r="C179" s="219" t="s">
        <v>356</v>
      </c>
      <c r="D179" s="219" t="s">
        <v>131</v>
      </c>
      <c r="E179" s="220" t="s">
        <v>357</v>
      </c>
      <c r="F179" s="221" t="s">
        <v>358</v>
      </c>
      <c r="G179" s="222" t="s">
        <v>140</v>
      </c>
      <c r="H179" s="223">
        <v>156.65199999999999</v>
      </c>
      <c r="I179" s="224"/>
      <c r="J179" s="225">
        <f>ROUND(I179*H179,2)</f>
        <v>0</v>
      </c>
      <c r="K179" s="221" t="s">
        <v>141</v>
      </c>
      <c r="L179" s="70"/>
      <c r="M179" s="226" t="s">
        <v>22</v>
      </c>
      <c r="N179" s="227" t="s">
        <v>44</v>
      </c>
      <c r="O179" s="4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2" t="s">
        <v>135</v>
      </c>
      <c r="AT179" s="22" t="s">
        <v>131</v>
      </c>
      <c r="AU179" s="22" t="s">
        <v>82</v>
      </c>
      <c r="AY179" s="22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135</v>
      </c>
      <c r="BM179" s="22" t="s">
        <v>359</v>
      </c>
    </row>
    <row r="180" s="11" customFormat="1">
      <c r="B180" s="231"/>
      <c r="C180" s="232"/>
      <c r="D180" s="233" t="s">
        <v>143</v>
      </c>
      <c r="E180" s="234" t="s">
        <v>22</v>
      </c>
      <c r="F180" s="235" t="s">
        <v>360</v>
      </c>
      <c r="G180" s="232"/>
      <c r="H180" s="236">
        <v>156.65199999999999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143</v>
      </c>
      <c r="AU180" s="242" t="s">
        <v>82</v>
      </c>
      <c r="AV180" s="11" t="s">
        <v>82</v>
      </c>
      <c r="AW180" s="11" t="s">
        <v>37</v>
      </c>
      <c r="AX180" s="11" t="s">
        <v>24</v>
      </c>
      <c r="AY180" s="242" t="s">
        <v>129</v>
      </c>
    </row>
    <row r="181" s="1" customFormat="1" ht="25.5" customHeight="1">
      <c r="B181" s="44"/>
      <c r="C181" s="219" t="s">
        <v>361</v>
      </c>
      <c r="D181" s="219" t="s">
        <v>131</v>
      </c>
      <c r="E181" s="220" t="s">
        <v>362</v>
      </c>
      <c r="F181" s="221" t="s">
        <v>363</v>
      </c>
      <c r="G181" s="222" t="s">
        <v>140</v>
      </c>
      <c r="H181" s="223">
        <v>341.19</v>
      </c>
      <c r="I181" s="224"/>
      <c r="J181" s="225">
        <f>ROUND(I181*H181,2)</f>
        <v>0</v>
      </c>
      <c r="K181" s="221" t="s">
        <v>224</v>
      </c>
      <c r="L181" s="70"/>
      <c r="M181" s="226" t="s">
        <v>22</v>
      </c>
      <c r="N181" s="227" t="s">
        <v>44</v>
      </c>
      <c r="O181" s="4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AR181" s="22" t="s">
        <v>135</v>
      </c>
      <c r="AT181" s="22" t="s">
        <v>131</v>
      </c>
      <c r="AU181" s="22" t="s">
        <v>82</v>
      </c>
      <c r="AY181" s="22" t="s">
        <v>129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135</v>
      </c>
      <c r="BM181" s="22" t="s">
        <v>364</v>
      </c>
    </row>
    <row r="182" s="11" customFormat="1">
      <c r="B182" s="231"/>
      <c r="C182" s="232"/>
      <c r="D182" s="233" t="s">
        <v>143</v>
      </c>
      <c r="E182" s="234" t="s">
        <v>22</v>
      </c>
      <c r="F182" s="235" t="s">
        <v>365</v>
      </c>
      <c r="G182" s="232"/>
      <c r="H182" s="236">
        <v>341.19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143</v>
      </c>
      <c r="AU182" s="242" t="s">
        <v>82</v>
      </c>
      <c r="AV182" s="11" t="s">
        <v>82</v>
      </c>
      <c r="AW182" s="11" t="s">
        <v>37</v>
      </c>
      <c r="AX182" s="11" t="s">
        <v>24</v>
      </c>
      <c r="AY182" s="242" t="s">
        <v>129</v>
      </c>
    </row>
    <row r="183" s="1" customFormat="1" ht="38.25" customHeight="1">
      <c r="B183" s="44"/>
      <c r="C183" s="219" t="s">
        <v>366</v>
      </c>
      <c r="D183" s="219" t="s">
        <v>131</v>
      </c>
      <c r="E183" s="220" t="s">
        <v>367</v>
      </c>
      <c r="F183" s="221" t="s">
        <v>368</v>
      </c>
      <c r="G183" s="222" t="s">
        <v>140</v>
      </c>
      <c r="H183" s="223">
        <v>341.19</v>
      </c>
      <c r="I183" s="224"/>
      <c r="J183" s="225">
        <f>ROUND(I183*H183,2)</f>
        <v>0</v>
      </c>
      <c r="K183" s="221" t="s">
        <v>141</v>
      </c>
      <c r="L183" s="70"/>
      <c r="M183" s="226" t="s">
        <v>22</v>
      </c>
      <c r="N183" s="227" t="s">
        <v>44</v>
      </c>
      <c r="O183" s="4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2" t="s">
        <v>135</v>
      </c>
      <c r="AT183" s="22" t="s">
        <v>131</v>
      </c>
      <c r="AU183" s="22" t="s">
        <v>82</v>
      </c>
      <c r="AY183" s="22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135</v>
      </c>
      <c r="BM183" s="22" t="s">
        <v>369</v>
      </c>
    </row>
    <row r="184" s="11" customFormat="1">
      <c r="B184" s="231"/>
      <c r="C184" s="232"/>
      <c r="D184" s="233" t="s">
        <v>143</v>
      </c>
      <c r="E184" s="234" t="s">
        <v>22</v>
      </c>
      <c r="F184" s="235" t="s">
        <v>365</v>
      </c>
      <c r="G184" s="232"/>
      <c r="H184" s="236">
        <v>341.19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143</v>
      </c>
      <c r="AU184" s="242" t="s">
        <v>82</v>
      </c>
      <c r="AV184" s="11" t="s">
        <v>82</v>
      </c>
      <c r="AW184" s="11" t="s">
        <v>37</v>
      </c>
      <c r="AX184" s="11" t="s">
        <v>24</v>
      </c>
      <c r="AY184" s="242" t="s">
        <v>129</v>
      </c>
    </row>
    <row r="185" s="1" customFormat="1" ht="51" customHeight="1">
      <c r="B185" s="44"/>
      <c r="C185" s="219" t="s">
        <v>370</v>
      </c>
      <c r="D185" s="219" t="s">
        <v>131</v>
      </c>
      <c r="E185" s="220" t="s">
        <v>371</v>
      </c>
      <c r="F185" s="221" t="s">
        <v>372</v>
      </c>
      <c r="G185" s="222" t="s">
        <v>140</v>
      </c>
      <c r="H185" s="223">
        <v>107.18000000000001</v>
      </c>
      <c r="I185" s="224"/>
      <c r="J185" s="225">
        <f>ROUND(I185*H185,2)</f>
        <v>0</v>
      </c>
      <c r="K185" s="221" t="s">
        <v>141</v>
      </c>
      <c r="L185" s="70"/>
      <c r="M185" s="226" t="s">
        <v>22</v>
      </c>
      <c r="N185" s="227" t="s">
        <v>44</v>
      </c>
      <c r="O185" s="45"/>
      <c r="P185" s="228">
        <f>O185*H185</f>
        <v>0</v>
      </c>
      <c r="Q185" s="228">
        <v>0.085650000000000004</v>
      </c>
      <c r="R185" s="228">
        <f>Q185*H185</f>
        <v>9.1799670000000013</v>
      </c>
      <c r="S185" s="228">
        <v>0</v>
      </c>
      <c r="T185" s="229">
        <f>S185*H185</f>
        <v>0</v>
      </c>
      <c r="AR185" s="22" t="s">
        <v>135</v>
      </c>
      <c r="AT185" s="22" t="s">
        <v>131</v>
      </c>
      <c r="AU185" s="22" t="s">
        <v>82</v>
      </c>
      <c r="AY185" s="22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24</v>
      </c>
      <c r="BK185" s="230">
        <f>ROUND(I185*H185,2)</f>
        <v>0</v>
      </c>
      <c r="BL185" s="22" t="s">
        <v>135</v>
      </c>
      <c r="BM185" s="22" t="s">
        <v>373</v>
      </c>
    </row>
    <row r="186" s="11" customFormat="1">
      <c r="B186" s="231"/>
      <c r="C186" s="232"/>
      <c r="D186" s="233" t="s">
        <v>143</v>
      </c>
      <c r="E186" s="234" t="s">
        <v>22</v>
      </c>
      <c r="F186" s="235" t="s">
        <v>374</v>
      </c>
      <c r="G186" s="232"/>
      <c r="H186" s="236">
        <v>107.18000000000001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143</v>
      </c>
      <c r="AU186" s="242" t="s">
        <v>82</v>
      </c>
      <c r="AV186" s="11" t="s">
        <v>82</v>
      </c>
      <c r="AW186" s="11" t="s">
        <v>37</v>
      </c>
      <c r="AX186" s="11" t="s">
        <v>24</v>
      </c>
      <c r="AY186" s="242" t="s">
        <v>129</v>
      </c>
    </row>
    <row r="187" s="1" customFormat="1" ht="51" customHeight="1">
      <c r="B187" s="44"/>
      <c r="C187" s="219" t="s">
        <v>375</v>
      </c>
      <c r="D187" s="219" t="s">
        <v>131</v>
      </c>
      <c r="E187" s="220" t="s">
        <v>376</v>
      </c>
      <c r="F187" s="221" t="s">
        <v>377</v>
      </c>
      <c r="G187" s="222" t="s">
        <v>140</v>
      </c>
      <c r="H187" s="223">
        <v>209.69</v>
      </c>
      <c r="I187" s="224"/>
      <c r="J187" s="225">
        <f>ROUND(I187*H187,2)</f>
        <v>0</v>
      </c>
      <c r="K187" s="221" t="s">
        <v>141</v>
      </c>
      <c r="L187" s="70"/>
      <c r="M187" s="226" t="s">
        <v>22</v>
      </c>
      <c r="N187" s="227" t="s">
        <v>44</v>
      </c>
      <c r="O187" s="45"/>
      <c r="P187" s="228">
        <f>O187*H187</f>
        <v>0</v>
      </c>
      <c r="Q187" s="228">
        <v>0.085650000000000004</v>
      </c>
      <c r="R187" s="228">
        <f>Q187*H187</f>
        <v>17.959948499999999</v>
      </c>
      <c r="S187" s="228">
        <v>0</v>
      </c>
      <c r="T187" s="229">
        <f>S187*H187</f>
        <v>0</v>
      </c>
      <c r="AR187" s="22" t="s">
        <v>135</v>
      </c>
      <c r="AT187" s="22" t="s">
        <v>131</v>
      </c>
      <c r="AU187" s="22" t="s">
        <v>82</v>
      </c>
      <c r="AY187" s="22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24</v>
      </c>
      <c r="BK187" s="230">
        <f>ROUND(I187*H187,2)</f>
        <v>0</v>
      </c>
      <c r="BL187" s="22" t="s">
        <v>135</v>
      </c>
      <c r="BM187" s="22" t="s">
        <v>378</v>
      </c>
    </row>
    <row r="188" s="11" customFormat="1">
      <c r="B188" s="231"/>
      <c r="C188" s="232"/>
      <c r="D188" s="233" t="s">
        <v>143</v>
      </c>
      <c r="E188" s="234" t="s">
        <v>22</v>
      </c>
      <c r="F188" s="235" t="s">
        <v>379</v>
      </c>
      <c r="G188" s="232"/>
      <c r="H188" s="236">
        <v>209.69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143</v>
      </c>
      <c r="AU188" s="242" t="s">
        <v>82</v>
      </c>
      <c r="AV188" s="11" t="s">
        <v>82</v>
      </c>
      <c r="AW188" s="11" t="s">
        <v>37</v>
      </c>
      <c r="AX188" s="11" t="s">
        <v>24</v>
      </c>
      <c r="AY188" s="242" t="s">
        <v>129</v>
      </c>
    </row>
    <row r="189" s="1" customFormat="1" ht="38.25" customHeight="1">
      <c r="B189" s="44"/>
      <c r="C189" s="254" t="s">
        <v>380</v>
      </c>
      <c r="D189" s="254" t="s">
        <v>201</v>
      </c>
      <c r="E189" s="255" t="s">
        <v>381</v>
      </c>
      <c r="F189" s="256" t="s">
        <v>382</v>
      </c>
      <c r="G189" s="257" t="s">
        <v>140</v>
      </c>
      <c r="H189" s="258">
        <v>377.75</v>
      </c>
      <c r="I189" s="259"/>
      <c r="J189" s="260">
        <f>ROUND(I189*H189,2)</f>
        <v>0</v>
      </c>
      <c r="K189" s="256" t="s">
        <v>141</v>
      </c>
      <c r="L189" s="261"/>
      <c r="M189" s="262" t="s">
        <v>22</v>
      </c>
      <c r="N189" s="263" t="s">
        <v>44</v>
      </c>
      <c r="O189" s="45"/>
      <c r="P189" s="228">
        <f>O189*H189</f>
        <v>0</v>
      </c>
      <c r="Q189" s="228">
        <v>0.152</v>
      </c>
      <c r="R189" s="228">
        <f>Q189*H189</f>
        <v>57.417999999999999</v>
      </c>
      <c r="S189" s="228">
        <v>0</v>
      </c>
      <c r="T189" s="229">
        <f>S189*H189</f>
        <v>0</v>
      </c>
      <c r="AR189" s="22" t="s">
        <v>164</v>
      </c>
      <c r="AT189" s="22" t="s">
        <v>201</v>
      </c>
      <c r="AU189" s="22" t="s">
        <v>82</v>
      </c>
      <c r="AY189" s="22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135</v>
      </c>
      <c r="BM189" s="22" t="s">
        <v>383</v>
      </c>
    </row>
    <row r="190" s="11" customFormat="1">
      <c r="B190" s="231"/>
      <c r="C190" s="232"/>
      <c r="D190" s="233" t="s">
        <v>143</v>
      </c>
      <c r="E190" s="234" t="s">
        <v>22</v>
      </c>
      <c r="F190" s="235" t="s">
        <v>384</v>
      </c>
      <c r="G190" s="232"/>
      <c r="H190" s="236">
        <v>377.75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143</v>
      </c>
      <c r="AU190" s="242" t="s">
        <v>82</v>
      </c>
      <c r="AV190" s="11" t="s">
        <v>82</v>
      </c>
      <c r="AW190" s="11" t="s">
        <v>37</v>
      </c>
      <c r="AX190" s="11" t="s">
        <v>24</v>
      </c>
      <c r="AY190" s="242" t="s">
        <v>129</v>
      </c>
    </row>
    <row r="191" s="1" customFormat="1" ht="16.5" customHeight="1">
      <c r="B191" s="44"/>
      <c r="C191" s="254" t="s">
        <v>385</v>
      </c>
      <c r="D191" s="254" t="s">
        <v>201</v>
      </c>
      <c r="E191" s="255" t="s">
        <v>386</v>
      </c>
      <c r="F191" s="256" t="s">
        <v>387</v>
      </c>
      <c r="G191" s="257" t="s">
        <v>140</v>
      </c>
      <c r="H191" s="258">
        <v>31.690000000000001</v>
      </c>
      <c r="I191" s="259"/>
      <c r="J191" s="260">
        <f>ROUND(I191*H191,2)</f>
        <v>0</v>
      </c>
      <c r="K191" s="256" t="s">
        <v>22</v>
      </c>
      <c r="L191" s="261"/>
      <c r="M191" s="262" t="s">
        <v>22</v>
      </c>
      <c r="N191" s="263" t="s">
        <v>44</v>
      </c>
      <c r="O191" s="4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AR191" s="22" t="s">
        <v>164</v>
      </c>
      <c r="AT191" s="22" t="s">
        <v>201</v>
      </c>
      <c r="AU191" s="22" t="s">
        <v>82</v>
      </c>
      <c r="AY191" s="22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135</v>
      </c>
      <c r="BM191" s="22" t="s">
        <v>388</v>
      </c>
    </row>
    <row r="192" s="11" customFormat="1">
      <c r="B192" s="231"/>
      <c r="C192" s="232"/>
      <c r="D192" s="233" t="s">
        <v>143</v>
      </c>
      <c r="E192" s="234" t="s">
        <v>22</v>
      </c>
      <c r="F192" s="235" t="s">
        <v>389</v>
      </c>
      <c r="G192" s="232"/>
      <c r="H192" s="236">
        <v>31.690000000000001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143</v>
      </c>
      <c r="AU192" s="242" t="s">
        <v>82</v>
      </c>
      <c r="AV192" s="11" t="s">
        <v>82</v>
      </c>
      <c r="AW192" s="11" t="s">
        <v>37</v>
      </c>
      <c r="AX192" s="11" t="s">
        <v>24</v>
      </c>
      <c r="AY192" s="242" t="s">
        <v>129</v>
      </c>
    </row>
    <row r="193" s="1" customFormat="1" ht="51" customHeight="1">
      <c r="B193" s="44"/>
      <c r="C193" s="219" t="s">
        <v>390</v>
      </c>
      <c r="D193" s="219" t="s">
        <v>131</v>
      </c>
      <c r="E193" s="220" t="s">
        <v>391</v>
      </c>
      <c r="F193" s="221" t="s">
        <v>392</v>
      </c>
      <c r="G193" s="222" t="s">
        <v>140</v>
      </c>
      <c r="H193" s="223">
        <v>86.390000000000001</v>
      </c>
      <c r="I193" s="224"/>
      <c r="J193" s="225">
        <f>ROUND(I193*H193,2)</f>
        <v>0</v>
      </c>
      <c r="K193" s="221" t="s">
        <v>141</v>
      </c>
      <c r="L193" s="70"/>
      <c r="M193" s="226" t="s">
        <v>22</v>
      </c>
      <c r="N193" s="227" t="s">
        <v>44</v>
      </c>
      <c r="O193" s="45"/>
      <c r="P193" s="228">
        <f>O193*H193</f>
        <v>0</v>
      </c>
      <c r="Q193" s="228">
        <v>0.10362</v>
      </c>
      <c r="R193" s="228">
        <f>Q193*H193</f>
        <v>8.951731800000001</v>
      </c>
      <c r="S193" s="228">
        <v>0</v>
      </c>
      <c r="T193" s="229">
        <f>S193*H193</f>
        <v>0</v>
      </c>
      <c r="AR193" s="22" t="s">
        <v>135</v>
      </c>
      <c r="AT193" s="22" t="s">
        <v>131</v>
      </c>
      <c r="AU193" s="22" t="s">
        <v>82</v>
      </c>
      <c r="AY193" s="22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2" t="s">
        <v>24</v>
      </c>
      <c r="BK193" s="230">
        <f>ROUND(I193*H193,2)</f>
        <v>0</v>
      </c>
      <c r="BL193" s="22" t="s">
        <v>135</v>
      </c>
      <c r="BM193" s="22" t="s">
        <v>393</v>
      </c>
    </row>
    <row r="194" s="11" customFormat="1">
      <c r="B194" s="231"/>
      <c r="C194" s="232"/>
      <c r="D194" s="233" t="s">
        <v>143</v>
      </c>
      <c r="E194" s="234" t="s">
        <v>22</v>
      </c>
      <c r="F194" s="235" t="s">
        <v>394</v>
      </c>
      <c r="G194" s="232"/>
      <c r="H194" s="236">
        <v>86.390000000000001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143</v>
      </c>
      <c r="AU194" s="242" t="s">
        <v>82</v>
      </c>
      <c r="AV194" s="11" t="s">
        <v>82</v>
      </c>
      <c r="AW194" s="11" t="s">
        <v>37</v>
      </c>
      <c r="AX194" s="11" t="s">
        <v>24</v>
      </c>
      <c r="AY194" s="242" t="s">
        <v>129</v>
      </c>
    </row>
    <row r="195" s="10" customFormat="1" ht="29.88" customHeight="1">
      <c r="B195" s="203"/>
      <c r="C195" s="204"/>
      <c r="D195" s="205" t="s">
        <v>72</v>
      </c>
      <c r="E195" s="217" t="s">
        <v>164</v>
      </c>
      <c r="F195" s="217" t="s">
        <v>395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SUM(P196:P219)</f>
        <v>0</v>
      </c>
      <c r="Q195" s="211"/>
      <c r="R195" s="212">
        <f>SUM(R196:R219)</f>
        <v>2.83826</v>
      </c>
      <c r="S195" s="211"/>
      <c r="T195" s="213">
        <f>SUM(T196:T219)</f>
        <v>0</v>
      </c>
      <c r="AR195" s="214" t="s">
        <v>24</v>
      </c>
      <c r="AT195" s="215" t="s">
        <v>72</v>
      </c>
      <c r="AU195" s="215" t="s">
        <v>24</v>
      </c>
      <c r="AY195" s="214" t="s">
        <v>129</v>
      </c>
      <c r="BK195" s="216">
        <f>SUM(BK196:BK219)</f>
        <v>0</v>
      </c>
    </row>
    <row r="196" s="1" customFormat="1" ht="25.5" customHeight="1">
      <c r="B196" s="44"/>
      <c r="C196" s="219" t="s">
        <v>396</v>
      </c>
      <c r="D196" s="219" t="s">
        <v>131</v>
      </c>
      <c r="E196" s="220" t="s">
        <v>397</v>
      </c>
      <c r="F196" s="221" t="s">
        <v>398</v>
      </c>
      <c r="G196" s="222" t="s">
        <v>134</v>
      </c>
      <c r="H196" s="223">
        <v>10</v>
      </c>
      <c r="I196" s="224"/>
      <c r="J196" s="225">
        <f>ROUND(I196*H196,2)</f>
        <v>0</v>
      </c>
      <c r="K196" s="221" t="s">
        <v>224</v>
      </c>
      <c r="L196" s="70"/>
      <c r="M196" s="226" t="s">
        <v>22</v>
      </c>
      <c r="N196" s="227" t="s">
        <v>44</v>
      </c>
      <c r="O196" s="45"/>
      <c r="P196" s="228">
        <f>O196*H196</f>
        <v>0</v>
      </c>
      <c r="Q196" s="228">
        <v>1.0000000000000001E-05</v>
      </c>
      <c r="R196" s="228">
        <f>Q196*H196</f>
        <v>0.00010000000000000001</v>
      </c>
      <c r="S196" s="228">
        <v>0</v>
      </c>
      <c r="T196" s="229">
        <f>S196*H196</f>
        <v>0</v>
      </c>
      <c r="AR196" s="22" t="s">
        <v>135</v>
      </c>
      <c r="AT196" s="22" t="s">
        <v>131</v>
      </c>
      <c r="AU196" s="22" t="s">
        <v>82</v>
      </c>
      <c r="AY196" s="22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135</v>
      </c>
      <c r="BM196" s="22" t="s">
        <v>399</v>
      </c>
    </row>
    <row r="197" s="11" customFormat="1">
      <c r="B197" s="231"/>
      <c r="C197" s="232"/>
      <c r="D197" s="233" t="s">
        <v>143</v>
      </c>
      <c r="E197" s="234" t="s">
        <v>22</v>
      </c>
      <c r="F197" s="235" t="s">
        <v>400</v>
      </c>
      <c r="G197" s="232"/>
      <c r="H197" s="236">
        <v>10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143</v>
      </c>
      <c r="AU197" s="242" t="s">
        <v>82</v>
      </c>
      <c r="AV197" s="11" t="s">
        <v>82</v>
      </c>
      <c r="AW197" s="11" t="s">
        <v>37</v>
      </c>
      <c r="AX197" s="11" t="s">
        <v>24</v>
      </c>
      <c r="AY197" s="242" t="s">
        <v>129</v>
      </c>
    </row>
    <row r="198" s="1" customFormat="1" ht="16.5" customHeight="1">
      <c r="B198" s="44"/>
      <c r="C198" s="254" t="s">
        <v>401</v>
      </c>
      <c r="D198" s="254" t="s">
        <v>201</v>
      </c>
      <c r="E198" s="255" t="s">
        <v>402</v>
      </c>
      <c r="F198" s="256" t="s">
        <v>403</v>
      </c>
      <c r="G198" s="257" t="s">
        <v>204</v>
      </c>
      <c r="H198" s="258">
        <v>10</v>
      </c>
      <c r="I198" s="259"/>
      <c r="J198" s="260">
        <f>ROUND(I198*H198,2)</f>
        <v>0</v>
      </c>
      <c r="K198" s="256" t="s">
        <v>224</v>
      </c>
      <c r="L198" s="261"/>
      <c r="M198" s="262" t="s">
        <v>22</v>
      </c>
      <c r="N198" s="263" t="s">
        <v>44</v>
      </c>
      <c r="O198" s="45"/>
      <c r="P198" s="228">
        <f>O198*H198</f>
        <v>0</v>
      </c>
      <c r="Q198" s="228">
        <v>0.0025000000000000001</v>
      </c>
      <c r="R198" s="228">
        <f>Q198*H198</f>
        <v>0.025000000000000001</v>
      </c>
      <c r="S198" s="228">
        <v>0</v>
      </c>
      <c r="T198" s="229">
        <f>S198*H198</f>
        <v>0</v>
      </c>
      <c r="AR198" s="22" t="s">
        <v>164</v>
      </c>
      <c r="AT198" s="22" t="s">
        <v>201</v>
      </c>
      <c r="AU198" s="22" t="s">
        <v>82</v>
      </c>
      <c r="AY198" s="22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24</v>
      </c>
      <c r="BK198" s="230">
        <f>ROUND(I198*H198,2)</f>
        <v>0</v>
      </c>
      <c r="BL198" s="22" t="s">
        <v>135</v>
      </c>
      <c r="BM198" s="22" t="s">
        <v>404</v>
      </c>
    </row>
    <row r="199" s="11" customFormat="1">
      <c r="B199" s="231"/>
      <c r="C199" s="232"/>
      <c r="D199" s="233" t="s">
        <v>143</v>
      </c>
      <c r="E199" s="234" t="s">
        <v>22</v>
      </c>
      <c r="F199" s="235" t="s">
        <v>405</v>
      </c>
      <c r="G199" s="232"/>
      <c r="H199" s="236">
        <v>10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143</v>
      </c>
      <c r="AU199" s="242" t="s">
        <v>82</v>
      </c>
      <c r="AV199" s="11" t="s">
        <v>82</v>
      </c>
      <c r="AW199" s="11" t="s">
        <v>37</v>
      </c>
      <c r="AX199" s="11" t="s">
        <v>24</v>
      </c>
      <c r="AY199" s="242" t="s">
        <v>129</v>
      </c>
    </row>
    <row r="200" s="1" customFormat="1" ht="25.5" customHeight="1">
      <c r="B200" s="44"/>
      <c r="C200" s="219" t="s">
        <v>406</v>
      </c>
      <c r="D200" s="219" t="s">
        <v>131</v>
      </c>
      <c r="E200" s="220" t="s">
        <v>407</v>
      </c>
      <c r="F200" s="221" t="s">
        <v>408</v>
      </c>
      <c r="G200" s="222" t="s">
        <v>134</v>
      </c>
      <c r="H200" s="223">
        <v>10.5</v>
      </c>
      <c r="I200" s="224"/>
      <c r="J200" s="225">
        <f>ROUND(I200*H200,2)</f>
        <v>0</v>
      </c>
      <c r="K200" s="221" t="s">
        <v>141</v>
      </c>
      <c r="L200" s="70"/>
      <c r="M200" s="226" t="s">
        <v>22</v>
      </c>
      <c r="N200" s="227" t="s">
        <v>44</v>
      </c>
      <c r="O200" s="45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AR200" s="22" t="s">
        <v>135</v>
      </c>
      <c r="AT200" s="22" t="s">
        <v>131</v>
      </c>
      <c r="AU200" s="22" t="s">
        <v>82</v>
      </c>
      <c r="AY200" s="22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24</v>
      </c>
      <c r="BK200" s="230">
        <f>ROUND(I200*H200,2)</f>
        <v>0</v>
      </c>
      <c r="BL200" s="22" t="s">
        <v>135</v>
      </c>
      <c r="BM200" s="22" t="s">
        <v>409</v>
      </c>
    </row>
    <row r="201" s="11" customFormat="1">
      <c r="B201" s="231"/>
      <c r="C201" s="232"/>
      <c r="D201" s="233" t="s">
        <v>143</v>
      </c>
      <c r="E201" s="234" t="s">
        <v>22</v>
      </c>
      <c r="F201" s="235" t="s">
        <v>410</v>
      </c>
      <c r="G201" s="232"/>
      <c r="H201" s="236">
        <v>10.5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143</v>
      </c>
      <c r="AU201" s="242" t="s">
        <v>82</v>
      </c>
      <c r="AV201" s="11" t="s">
        <v>82</v>
      </c>
      <c r="AW201" s="11" t="s">
        <v>37</v>
      </c>
      <c r="AX201" s="11" t="s">
        <v>24</v>
      </c>
      <c r="AY201" s="242" t="s">
        <v>129</v>
      </c>
    </row>
    <row r="202" s="1" customFormat="1" ht="38.25" customHeight="1">
      <c r="B202" s="44"/>
      <c r="C202" s="254" t="s">
        <v>411</v>
      </c>
      <c r="D202" s="254" t="s">
        <v>201</v>
      </c>
      <c r="E202" s="255" t="s">
        <v>412</v>
      </c>
      <c r="F202" s="256" t="s">
        <v>413</v>
      </c>
      <c r="G202" s="257" t="s">
        <v>204</v>
      </c>
      <c r="H202" s="258">
        <v>4</v>
      </c>
      <c r="I202" s="259"/>
      <c r="J202" s="260">
        <f>ROUND(I202*H202,2)</f>
        <v>0</v>
      </c>
      <c r="K202" s="256" t="s">
        <v>141</v>
      </c>
      <c r="L202" s="261"/>
      <c r="M202" s="262" t="s">
        <v>22</v>
      </c>
      <c r="N202" s="263" t="s">
        <v>44</v>
      </c>
      <c r="O202" s="45"/>
      <c r="P202" s="228">
        <f>O202*H202</f>
        <v>0</v>
      </c>
      <c r="Q202" s="228">
        <v>0.0028999999999999998</v>
      </c>
      <c r="R202" s="228">
        <f>Q202*H202</f>
        <v>0.011599999999999999</v>
      </c>
      <c r="S202" s="228">
        <v>0</v>
      </c>
      <c r="T202" s="229">
        <f>S202*H202</f>
        <v>0</v>
      </c>
      <c r="AR202" s="22" t="s">
        <v>164</v>
      </c>
      <c r="AT202" s="22" t="s">
        <v>201</v>
      </c>
      <c r="AU202" s="22" t="s">
        <v>82</v>
      </c>
      <c r="AY202" s="22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135</v>
      </c>
      <c r="BM202" s="22" t="s">
        <v>414</v>
      </c>
    </row>
    <row r="203" s="1" customFormat="1" ht="38.25" customHeight="1">
      <c r="B203" s="44"/>
      <c r="C203" s="254" t="s">
        <v>415</v>
      </c>
      <c r="D203" s="254" t="s">
        <v>201</v>
      </c>
      <c r="E203" s="255" t="s">
        <v>416</v>
      </c>
      <c r="F203" s="256" t="s">
        <v>417</v>
      </c>
      <c r="G203" s="257" t="s">
        <v>204</v>
      </c>
      <c r="H203" s="258">
        <v>1</v>
      </c>
      <c r="I203" s="259"/>
      <c r="J203" s="260">
        <f>ROUND(I203*H203,2)</f>
        <v>0</v>
      </c>
      <c r="K203" s="256" t="s">
        <v>141</v>
      </c>
      <c r="L203" s="261"/>
      <c r="M203" s="262" t="s">
        <v>22</v>
      </c>
      <c r="N203" s="263" t="s">
        <v>44</v>
      </c>
      <c r="O203" s="45"/>
      <c r="P203" s="228">
        <f>O203*H203</f>
        <v>0</v>
      </c>
      <c r="Q203" s="228">
        <v>0.0086999999999999994</v>
      </c>
      <c r="R203" s="228">
        <f>Q203*H203</f>
        <v>0.0086999999999999994</v>
      </c>
      <c r="S203" s="228">
        <v>0</v>
      </c>
      <c r="T203" s="229">
        <f>S203*H203</f>
        <v>0</v>
      </c>
      <c r="AR203" s="22" t="s">
        <v>164</v>
      </c>
      <c r="AT203" s="22" t="s">
        <v>201</v>
      </c>
      <c r="AU203" s="22" t="s">
        <v>82</v>
      </c>
      <c r="AY203" s="22" t="s">
        <v>129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135</v>
      </c>
      <c r="BM203" s="22" t="s">
        <v>418</v>
      </c>
    </row>
    <row r="204" s="1" customFormat="1" ht="38.25" customHeight="1">
      <c r="B204" s="44"/>
      <c r="C204" s="254" t="s">
        <v>419</v>
      </c>
      <c r="D204" s="254" t="s">
        <v>201</v>
      </c>
      <c r="E204" s="255" t="s">
        <v>420</v>
      </c>
      <c r="F204" s="256" t="s">
        <v>421</v>
      </c>
      <c r="G204" s="257" t="s">
        <v>204</v>
      </c>
      <c r="H204" s="258">
        <v>1</v>
      </c>
      <c r="I204" s="259"/>
      <c r="J204" s="260">
        <f>ROUND(I204*H204,2)</f>
        <v>0</v>
      </c>
      <c r="K204" s="256" t="s">
        <v>141</v>
      </c>
      <c r="L204" s="261"/>
      <c r="M204" s="262" t="s">
        <v>22</v>
      </c>
      <c r="N204" s="263" t="s">
        <v>44</v>
      </c>
      <c r="O204" s="45"/>
      <c r="P204" s="228">
        <f>O204*H204</f>
        <v>0</v>
      </c>
      <c r="Q204" s="228">
        <v>0.017399999999999999</v>
      </c>
      <c r="R204" s="228">
        <f>Q204*H204</f>
        <v>0.017399999999999999</v>
      </c>
      <c r="S204" s="228">
        <v>0</v>
      </c>
      <c r="T204" s="229">
        <f>S204*H204</f>
        <v>0</v>
      </c>
      <c r="AR204" s="22" t="s">
        <v>164</v>
      </c>
      <c r="AT204" s="22" t="s">
        <v>201</v>
      </c>
      <c r="AU204" s="22" t="s">
        <v>82</v>
      </c>
      <c r="AY204" s="22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135</v>
      </c>
      <c r="BM204" s="22" t="s">
        <v>422</v>
      </c>
    </row>
    <row r="205" s="1" customFormat="1" ht="38.25" customHeight="1">
      <c r="B205" s="44"/>
      <c r="C205" s="219" t="s">
        <v>423</v>
      </c>
      <c r="D205" s="219" t="s">
        <v>131</v>
      </c>
      <c r="E205" s="220" t="s">
        <v>424</v>
      </c>
      <c r="F205" s="221" t="s">
        <v>425</v>
      </c>
      <c r="G205" s="222" t="s">
        <v>204</v>
      </c>
      <c r="H205" s="223">
        <v>10</v>
      </c>
      <c r="I205" s="224"/>
      <c r="J205" s="225">
        <f>ROUND(I205*H205,2)</f>
        <v>0</v>
      </c>
      <c r="K205" s="221" t="s">
        <v>141</v>
      </c>
      <c r="L205" s="70"/>
      <c r="M205" s="226" t="s">
        <v>22</v>
      </c>
      <c r="N205" s="227" t="s">
        <v>44</v>
      </c>
      <c r="O205" s="4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AR205" s="22" t="s">
        <v>135</v>
      </c>
      <c r="AT205" s="22" t="s">
        <v>131</v>
      </c>
      <c r="AU205" s="22" t="s">
        <v>82</v>
      </c>
      <c r="AY205" s="22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24</v>
      </c>
      <c r="BK205" s="230">
        <f>ROUND(I205*H205,2)</f>
        <v>0</v>
      </c>
      <c r="BL205" s="22" t="s">
        <v>135</v>
      </c>
      <c r="BM205" s="22" t="s">
        <v>426</v>
      </c>
    </row>
    <row r="206" s="11" customFormat="1">
      <c r="B206" s="231"/>
      <c r="C206" s="232"/>
      <c r="D206" s="233" t="s">
        <v>143</v>
      </c>
      <c r="E206" s="234" t="s">
        <v>22</v>
      </c>
      <c r="F206" s="235" t="s">
        <v>405</v>
      </c>
      <c r="G206" s="232"/>
      <c r="H206" s="236">
        <v>10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143</v>
      </c>
      <c r="AU206" s="242" t="s">
        <v>82</v>
      </c>
      <c r="AV206" s="11" t="s">
        <v>82</v>
      </c>
      <c r="AW206" s="11" t="s">
        <v>37</v>
      </c>
      <c r="AX206" s="11" t="s">
        <v>24</v>
      </c>
      <c r="AY206" s="242" t="s">
        <v>129</v>
      </c>
    </row>
    <row r="207" s="1" customFormat="1" ht="25.5" customHeight="1">
      <c r="B207" s="44"/>
      <c r="C207" s="254" t="s">
        <v>427</v>
      </c>
      <c r="D207" s="254" t="s">
        <v>201</v>
      </c>
      <c r="E207" s="255" t="s">
        <v>428</v>
      </c>
      <c r="F207" s="256" t="s">
        <v>429</v>
      </c>
      <c r="G207" s="257" t="s">
        <v>204</v>
      </c>
      <c r="H207" s="258">
        <v>10</v>
      </c>
      <c r="I207" s="259"/>
      <c r="J207" s="260">
        <f>ROUND(I207*H207,2)</f>
        <v>0</v>
      </c>
      <c r="K207" s="256" t="s">
        <v>141</v>
      </c>
      <c r="L207" s="261"/>
      <c r="M207" s="262" t="s">
        <v>22</v>
      </c>
      <c r="N207" s="263" t="s">
        <v>44</v>
      </c>
      <c r="O207" s="45"/>
      <c r="P207" s="228">
        <f>O207*H207</f>
        <v>0</v>
      </c>
      <c r="Q207" s="228">
        <v>0.00034000000000000002</v>
      </c>
      <c r="R207" s="228">
        <f>Q207*H207</f>
        <v>0.0034000000000000002</v>
      </c>
      <c r="S207" s="228">
        <v>0</v>
      </c>
      <c r="T207" s="229">
        <f>S207*H207</f>
        <v>0</v>
      </c>
      <c r="AR207" s="22" t="s">
        <v>164</v>
      </c>
      <c r="AT207" s="22" t="s">
        <v>201</v>
      </c>
      <c r="AU207" s="22" t="s">
        <v>82</v>
      </c>
      <c r="AY207" s="22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24</v>
      </c>
      <c r="BK207" s="230">
        <f>ROUND(I207*H207,2)</f>
        <v>0</v>
      </c>
      <c r="BL207" s="22" t="s">
        <v>135</v>
      </c>
      <c r="BM207" s="22" t="s">
        <v>430</v>
      </c>
    </row>
    <row r="208" s="11" customFormat="1">
      <c r="B208" s="231"/>
      <c r="C208" s="232"/>
      <c r="D208" s="233" t="s">
        <v>143</v>
      </c>
      <c r="E208" s="234" t="s">
        <v>22</v>
      </c>
      <c r="F208" s="235" t="s">
        <v>405</v>
      </c>
      <c r="G208" s="232"/>
      <c r="H208" s="236">
        <v>10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143</v>
      </c>
      <c r="AU208" s="242" t="s">
        <v>82</v>
      </c>
      <c r="AV208" s="11" t="s">
        <v>82</v>
      </c>
      <c r="AW208" s="11" t="s">
        <v>37</v>
      </c>
      <c r="AX208" s="11" t="s">
        <v>24</v>
      </c>
      <c r="AY208" s="242" t="s">
        <v>129</v>
      </c>
    </row>
    <row r="209" s="1" customFormat="1" ht="16.5" customHeight="1">
      <c r="B209" s="44"/>
      <c r="C209" s="219" t="s">
        <v>431</v>
      </c>
      <c r="D209" s="219" t="s">
        <v>131</v>
      </c>
      <c r="E209" s="220" t="s">
        <v>432</v>
      </c>
      <c r="F209" s="221" t="s">
        <v>433</v>
      </c>
      <c r="G209" s="222" t="s">
        <v>204</v>
      </c>
      <c r="H209" s="223">
        <v>4</v>
      </c>
      <c r="I209" s="224"/>
      <c r="J209" s="225">
        <f>ROUND(I209*H209,2)</f>
        <v>0</v>
      </c>
      <c r="K209" s="221" t="s">
        <v>141</v>
      </c>
      <c r="L209" s="70"/>
      <c r="M209" s="226" t="s">
        <v>22</v>
      </c>
      <c r="N209" s="227" t="s">
        <v>44</v>
      </c>
      <c r="O209" s="45"/>
      <c r="P209" s="228">
        <f>O209*H209</f>
        <v>0</v>
      </c>
      <c r="Q209" s="228">
        <v>0.34089999999999998</v>
      </c>
      <c r="R209" s="228">
        <f>Q209*H209</f>
        <v>1.3635999999999999</v>
      </c>
      <c r="S209" s="228">
        <v>0</v>
      </c>
      <c r="T209" s="229">
        <f>S209*H209</f>
        <v>0</v>
      </c>
      <c r="AR209" s="22" t="s">
        <v>135</v>
      </c>
      <c r="AT209" s="22" t="s">
        <v>131</v>
      </c>
      <c r="AU209" s="22" t="s">
        <v>82</v>
      </c>
      <c r="AY209" s="22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135</v>
      </c>
      <c r="BM209" s="22" t="s">
        <v>434</v>
      </c>
    </row>
    <row r="210" s="1" customFormat="1" ht="25.5" customHeight="1">
      <c r="B210" s="44"/>
      <c r="C210" s="254" t="s">
        <v>435</v>
      </c>
      <c r="D210" s="254" t="s">
        <v>201</v>
      </c>
      <c r="E210" s="255" t="s">
        <v>436</v>
      </c>
      <c r="F210" s="256" t="s">
        <v>437</v>
      </c>
      <c r="G210" s="257" t="s">
        <v>204</v>
      </c>
      <c r="H210" s="258">
        <v>4</v>
      </c>
      <c r="I210" s="259"/>
      <c r="J210" s="260">
        <f>ROUND(I210*H210,2)</f>
        <v>0</v>
      </c>
      <c r="K210" s="256" t="s">
        <v>141</v>
      </c>
      <c r="L210" s="261"/>
      <c r="M210" s="262" t="s">
        <v>22</v>
      </c>
      <c r="N210" s="263" t="s">
        <v>44</v>
      </c>
      <c r="O210" s="45"/>
      <c r="P210" s="228">
        <f>O210*H210</f>
        <v>0</v>
      </c>
      <c r="Q210" s="228">
        <v>0.080000000000000002</v>
      </c>
      <c r="R210" s="228">
        <f>Q210*H210</f>
        <v>0.32000000000000001</v>
      </c>
      <c r="S210" s="228">
        <v>0</v>
      </c>
      <c r="T210" s="229">
        <f>S210*H210</f>
        <v>0</v>
      </c>
      <c r="AR210" s="22" t="s">
        <v>164</v>
      </c>
      <c r="AT210" s="22" t="s">
        <v>201</v>
      </c>
      <c r="AU210" s="22" t="s">
        <v>82</v>
      </c>
      <c r="AY210" s="22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135</v>
      </c>
      <c r="BM210" s="22" t="s">
        <v>438</v>
      </c>
    </row>
    <row r="211" s="1" customFormat="1" ht="25.5" customHeight="1">
      <c r="B211" s="44"/>
      <c r="C211" s="254" t="s">
        <v>439</v>
      </c>
      <c r="D211" s="254" t="s">
        <v>201</v>
      </c>
      <c r="E211" s="255" t="s">
        <v>440</v>
      </c>
      <c r="F211" s="256" t="s">
        <v>441</v>
      </c>
      <c r="G211" s="257" t="s">
        <v>204</v>
      </c>
      <c r="H211" s="258">
        <v>4</v>
      </c>
      <c r="I211" s="259"/>
      <c r="J211" s="260">
        <f>ROUND(I211*H211,2)</f>
        <v>0</v>
      </c>
      <c r="K211" s="256" t="s">
        <v>141</v>
      </c>
      <c r="L211" s="261"/>
      <c r="M211" s="262" t="s">
        <v>22</v>
      </c>
      <c r="N211" s="263" t="s">
        <v>44</v>
      </c>
      <c r="O211" s="45"/>
      <c r="P211" s="228">
        <f>O211*H211</f>
        <v>0</v>
      </c>
      <c r="Q211" s="228">
        <v>0.071999999999999995</v>
      </c>
      <c r="R211" s="228">
        <f>Q211*H211</f>
        <v>0.28799999999999998</v>
      </c>
      <c r="S211" s="228">
        <v>0</v>
      </c>
      <c r="T211" s="229">
        <f>S211*H211</f>
        <v>0</v>
      </c>
      <c r="AR211" s="22" t="s">
        <v>164</v>
      </c>
      <c r="AT211" s="22" t="s">
        <v>201</v>
      </c>
      <c r="AU211" s="22" t="s">
        <v>82</v>
      </c>
      <c r="AY211" s="22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135</v>
      </c>
      <c r="BM211" s="22" t="s">
        <v>442</v>
      </c>
    </row>
    <row r="212" s="1" customFormat="1" ht="25.5" customHeight="1">
      <c r="B212" s="44"/>
      <c r="C212" s="254" t="s">
        <v>443</v>
      </c>
      <c r="D212" s="254" t="s">
        <v>201</v>
      </c>
      <c r="E212" s="255" t="s">
        <v>444</v>
      </c>
      <c r="F212" s="256" t="s">
        <v>445</v>
      </c>
      <c r="G212" s="257" t="s">
        <v>204</v>
      </c>
      <c r="H212" s="258">
        <v>4</v>
      </c>
      <c r="I212" s="259"/>
      <c r="J212" s="260">
        <f>ROUND(I212*H212,2)</f>
        <v>0</v>
      </c>
      <c r="K212" s="256" t="s">
        <v>141</v>
      </c>
      <c r="L212" s="261"/>
      <c r="M212" s="262" t="s">
        <v>22</v>
      </c>
      <c r="N212" s="263" t="s">
        <v>44</v>
      </c>
      <c r="O212" s="45"/>
      <c r="P212" s="228">
        <f>O212*H212</f>
        <v>0</v>
      </c>
      <c r="Q212" s="228">
        <v>0.040000000000000001</v>
      </c>
      <c r="R212" s="228">
        <f>Q212*H212</f>
        <v>0.16</v>
      </c>
      <c r="S212" s="228">
        <v>0</v>
      </c>
      <c r="T212" s="229">
        <f>S212*H212</f>
        <v>0</v>
      </c>
      <c r="AR212" s="22" t="s">
        <v>164</v>
      </c>
      <c r="AT212" s="22" t="s">
        <v>201</v>
      </c>
      <c r="AU212" s="22" t="s">
        <v>82</v>
      </c>
      <c r="AY212" s="22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135</v>
      </c>
      <c r="BM212" s="22" t="s">
        <v>446</v>
      </c>
    </row>
    <row r="213" s="1" customFormat="1" ht="25.5" customHeight="1">
      <c r="B213" s="44"/>
      <c r="C213" s="254" t="s">
        <v>447</v>
      </c>
      <c r="D213" s="254" t="s">
        <v>201</v>
      </c>
      <c r="E213" s="255" t="s">
        <v>448</v>
      </c>
      <c r="F213" s="256" t="s">
        <v>449</v>
      </c>
      <c r="G213" s="257" t="s">
        <v>204</v>
      </c>
      <c r="H213" s="258">
        <v>4</v>
      </c>
      <c r="I213" s="259"/>
      <c r="J213" s="260">
        <f>ROUND(I213*H213,2)</f>
        <v>0</v>
      </c>
      <c r="K213" s="256" t="s">
        <v>141</v>
      </c>
      <c r="L213" s="261"/>
      <c r="M213" s="262" t="s">
        <v>22</v>
      </c>
      <c r="N213" s="263" t="s">
        <v>44</v>
      </c>
      <c r="O213" s="45"/>
      <c r="P213" s="228">
        <f>O213*H213</f>
        <v>0</v>
      </c>
      <c r="Q213" s="228">
        <v>0.027</v>
      </c>
      <c r="R213" s="228">
        <f>Q213*H213</f>
        <v>0.108</v>
      </c>
      <c r="S213" s="228">
        <v>0</v>
      </c>
      <c r="T213" s="229">
        <f>S213*H213</f>
        <v>0</v>
      </c>
      <c r="AR213" s="22" t="s">
        <v>164</v>
      </c>
      <c r="AT213" s="22" t="s">
        <v>201</v>
      </c>
      <c r="AU213" s="22" t="s">
        <v>82</v>
      </c>
      <c r="AY213" s="22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135</v>
      </c>
      <c r="BM213" s="22" t="s">
        <v>450</v>
      </c>
    </row>
    <row r="214" s="1" customFormat="1" ht="25.5" customHeight="1">
      <c r="B214" s="44"/>
      <c r="C214" s="254" t="s">
        <v>451</v>
      </c>
      <c r="D214" s="254" t="s">
        <v>201</v>
      </c>
      <c r="E214" s="255" t="s">
        <v>452</v>
      </c>
      <c r="F214" s="256" t="s">
        <v>453</v>
      </c>
      <c r="G214" s="257" t="s">
        <v>204</v>
      </c>
      <c r="H214" s="258">
        <v>4</v>
      </c>
      <c r="I214" s="259"/>
      <c r="J214" s="260">
        <f>ROUND(I214*H214,2)</f>
        <v>0</v>
      </c>
      <c r="K214" s="256" t="s">
        <v>141</v>
      </c>
      <c r="L214" s="261"/>
      <c r="M214" s="262" t="s">
        <v>22</v>
      </c>
      <c r="N214" s="263" t="s">
        <v>44</v>
      </c>
      <c r="O214" s="45"/>
      <c r="P214" s="228">
        <f>O214*H214</f>
        <v>0</v>
      </c>
      <c r="Q214" s="228">
        <v>0.058000000000000003</v>
      </c>
      <c r="R214" s="228">
        <f>Q214*H214</f>
        <v>0.23200000000000001</v>
      </c>
      <c r="S214" s="228">
        <v>0</v>
      </c>
      <c r="T214" s="229">
        <f>S214*H214</f>
        <v>0</v>
      </c>
      <c r="AR214" s="22" t="s">
        <v>164</v>
      </c>
      <c r="AT214" s="22" t="s">
        <v>201</v>
      </c>
      <c r="AU214" s="22" t="s">
        <v>82</v>
      </c>
      <c r="AY214" s="22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135</v>
      </c>
      <c r="BM214" s="22" t="s">
        <v>454</v>
      </c>
    </row>
    <row r="215" s="1" customFormat="1" ht="25.5" customHeight="1">
      <c r="B215" s="44"/>
      <c r="C215" s="254" t="s">
        <v>455</v>
      </c>
      <c r="D215" s="254" t="s">
        <v>201</v>
      </c>
      <c r="E215" s="255" t="s">
        <v>456</v>
      </c>
      <c r="F215" s="256" t="s">
        <v>457</v>
      </c>
      <c r="G215" s="257" t="s">
        <v>204</v>
      </c>
      <c r="H215" s="258">
        <v>4</v>
      </c>
      <c r="I215" s="259"/>
      <c r="J215" s="260">
        <f>ROUND(I215*H215,2)</f>
        <v>0</v>
      </c>
      <c r="K215" s="256" t="s">
        <v>141</v>
      </c>
      <c r="L215" s="261"/>
      <c r="M215" s="262" t="s">
        <v>22</v>
      </c>
      <c r="N215" s="263" t="s">
        <v>44</v>
      </c>
      <c r="O215" s="45"/>
      <c r="P215" s="228">
        <f>O215*H215</f>
        <v>0</v>
      </c>
      <c r="Q215" s="228">
        <v>0.0040000000000000001</v>
      </c>
      <c r="R215" s="228">
        <f>Q215*H215</f>
        <v>0.016</v>
      </c>
      <c r="S215" s="228">
        <v>0</v>
      </c>
      <c r="T215" s="229">
        <f>S215*H215</f>
        <v>0</v>
      </c>
      <c r="AR215" s="22" t="s">
        <v>164</v>
      </c>
      <c r="AT215" s="22" t="s">
        <v>201</v>
      </c>
      <c r="AU215" s="22" t="s">
        <v>82</v>
      </c>
      <c r="AY215" s="22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135</v>
      </c>
      <c r="BM215" s="22" t="s">
        <v>458</v>
      </c>
    </row>
    <row r="216" s="1" customFormat="1" ht="25.5" customHeight="1">
      <c r="B216" s="44"/>
      <c r="C216" s="254" t="s">
        <v>459</v>
      </c>
      <c r="D216" s="254" t="s">
        <v>201</v>
      </c>
      <c r="E216" s="255" t="s">
        <v>460</v>
      </c>
      <c r="F216" s="256" t="s">
        <v>461</v>
      </c>
      <c r="G216" s="257" t="s">
        <v>204</v>
      </c>
      <c r="H216" s="258">
        <v>4</v>
      </c>
      <c r="I216" s="259"/>
      <c r="J216" s="260">
        <f>ROUND(I216*H216,2)</f>
        <v>0</v>
      </c>
      <c r="K216" s="256" t="s">
        <v>141</v>
      </c>
      <c r="L216" s="261"/>
      <c r="M216" s="262" t="s">
        <v>22</v>
      </c>
      <c r="N216" s="263" t="s">
        <v>44</v>
      </c>
      <c r="O216" s="45"/>
      <c r="P216" s="228">
        <f>O216*H216</f>
        <v>0</v>
      </c>
      <c r="Q216" s="228">
        <v>0.059999999999999998</v>
      </c>
      <c r="R216" s="228">
        <f>Q216*H216</f>
        <v>0.23999999999999999</v>
      </c>
      <c r="S216" s="228">
        <v>0</v>
      </c>
      <c r="T216" s="229">
        <f>S216*H216</f>
        <v>0</v>
      </c>
      <c r="AR216" s="22" t="s">
        <v>164</v>
      </c>
      <c r="AT216" s="22" t="s">
        <v>201</v>
      </c>
      <c r="AU216" s="22" t="s">
        <v>82</v>
      </c>
      <c r="AY216" s="22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135</v>
      </c>
      <c r="BM216" s="22" t="s">
        <v>462</v>
      </c>
    </row>
    <row r="217" s="1" customFormat="1" ht="25.5" customHeight="1">
      <c r="B217" s="44"/>
      <c r="C217" s="219" t="s">
        <v>463</v>
      </c>
      <c r="D217" s="219" t="s">
        <v>131</v>
      </c>
      <c r="E217" s="220" t="s">
        <v>464</v>
      </c>
      <c r="F217" s="221" t="s">
        <v>465</v>
      </c>
      <c r="G217" s="222" t="s">
        <v>204</v>
      </c>
      <c r="H217" s="223">
        <v>1</v>
      </c>
      <c r="I217" s="224"/>
      <c r="J217" s="225">
        <f>ROUND(I217*H217,2)</f>
        <v>0</v>
      </c>
      <c r="K217" s="221" t="s">
        <v>141</v>
      </c>
      <c r="L217" s="70"/>
      <c r="M217" s="226" t="s">
        <v>22</v>
      </c>
      <c r="N217" s="227" t="s">
        <v>44</v>
      </c>
      <c r="O217" s="45"/>
      <c r="P217" s="228">
        <f>O217*H217</f>
        <v>0</v>
      </c>
      <c r="Q217" s="228">
        <v>0.0070200000000000002</v>
      </c>
      <c r="R217" s="228">
        <f>Q217*H217</f>
        <v>0.0070200000000000002</v>
      </c>
      <c r="S217" s="228">
        <v>0</v>
      </c>
      <c r="T217" s="229">
        <f>S217*H217</f>
        <v>0</v>
      </c>
      <c r="AR217" s="22" t="s">
        <v>135</v>
      </c>
      <c r="AT217" s="22" t="s">
        <v>131</v>
      </c>
      <c r="AU217" s="22" t="s">
        <v>82</v>
      </c>
      <c r="AY217" s="22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24</v>
      </c>
      <c r="BK217" s="230">
        <f>ROUND(I217*H217,2)</f>
        <v>0</v>
      </c>
      <c r="BL217" s="22" t="s">
        <v>135</v>
      </c>
      <c r="BM217" s="22" t="s">
        <v>466</v>
      </c>
    </row>
    <row r="218" s="1" customFormat="1" ht="16.5" customHeight="1">
      <c r="B218" s="44"/>
      <c r="C218" s="254" t="s">
        <v>467</v>
      </c>
      <c r="D218" s="254" t="s">
        <v>201</v>
      </c>
      <c r="E218" s="255" t="s">
        <v>468</v>
      </c>
      <c r="F218" s="256" t="s">
        <v>469</v>
      </c>
      <c r="G218" s="257" t="s">
        <v>204</v>
      </c>
      <c r="H218" s="258">
        <v>1</v>
      </c>
      <c r="I218" s="259"/>
      <c r="J218" s="260">
        <f>ROUND(I218*H218,2)</f>
        <v>0</v>
      </c>
      <c r="K218" s="256" t="s">
        <v>22</v>
      </c>
      <c r="L218" s="261"/>
      <c r="M218" s="262" t="s">
        <v>22</v>
      </c>
      <c r="N218" s="263" t="s">
        <v>44</v>
      </c>
      <c r="O218" s="45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AR218" s="22" t="s">
        <v>164</v>
      </c>
      <c r="AT218" s="22" t="s">
        <v>201</v>
      </c>
      <c r="AU218" s="22" t="s">
        <v>82</v>
      </c>
      <c r="AY218" s="22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135</v>
      </c>
      <c r="BM218" s="22" t="s">
        <v>470</v>
      </c>
    </row>
    <row r="219" s="1" customFormat="1" ht="25.5" customHeight="1">
      <c r="B219" s="44"/>
      <c r="C219" s="219" t="s">
        <v>471</v>
      </c>
      <c r="D219" s="219" t="s">
        <v>131</v>
      </c>
      <c r="E219" s="220" t="s">
        <v>472</v>
      </c>
      <c r="F219" s="221" t="s">
        <v>473</v>
      </c>
      <c r="G219" s="222" t="s">
        <v>204</v>
      </c>
      <c r="H219" s="223">
        <v>4</v>
      </c>
      <c r="I219" s="224"/>
      <c r="J219" s="225">
        <f>ROUND(I219*H219,2)</f>
        <v>0</v>
      </c>
      <c r="K219" s="221" t="s">
        <v>141</v>
      </c>
      <c r="L219" s="70"/>
      <c r="M219" s="226" t="s">
        <v>22</v>
      </c>
      <c r="N219" s="227" t="s">
        <v>44</v>
      </c>
      <c r="O219" s="45"/>
      <c r="P219" s="228">
        <f>O219*H219</f>
        <v>0</v>
      </c>
      <c r="Q219" s="228">
        <v>0.0093600000000000003</v>
      </c>
      <c r="R219" s="228">
        <f>Q219*H219</f>
        <v>0.037440000000000001</v>
      </c>
      <c r="S219" s="228">
        <v>0</v>
      </c>
      <c r="T219" s="229">
        <f>S219*H219</f>
        <v>0</v>
      </c>
      <c r="AR219" s="22" t="s">
        <v>135</v>
      </c>
      <c r="AT219" s="22" t="s">
        <v>131</v>
      </c>
      <c r="AU219" s="22" t="s">
        <v>82</v>
      </c>
      <c r="AY219" s="22" t="s">
        <v>129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24</v>
      </c>
      <c r="BK219" s="230">
        <f>ROUND(I219*H219,2)</f>
        <v>0</v>
      </c>
      <c r="BL219" s="22" t="s">
        <v>135</v>
      </c>
      <c r="BM219" s="22" t="s">
        <v>474</v>
      </c>
    </row>
    <row r="220" s="10" customFormat="1" ht="29.88" customHeight="1">
      <c r="B220" s="203"/>
      <c r="C220" s="204"/>
      <c r="D220" s="205" t="s">
        <v>72</v>
      </c>
      <c r="E220" s="217" t="s">
        <v>169</v>
      </c>
      <c r="F220" s="217" t="s">
        <v>475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SUM(P221:P254)</f>
        <v>0</v>
      </c>
      <c r="Q220" s="211"/>
      <c r="R220" s="212">
        <f>SUM(R221:R254)</f>
        <v>77.166644999999988</v>
      </c>
      <c r="S220" s="211"/>
      <c r="T220" s="213">
        <f>SUM(T221:T254)</f>
        <v>0</v>
      </c>
      <c r="AR220" s="214" t="s">
        <v>24</v>
      </c>
      <c r="AT220" s="215" t="s">
        <v>72</v>
      </c>
      <c r="AU220" s="215" t="s">
        <v>24</v>
      </c>
      <c r="AY220" s="214" t="s">
        <v>129</v>
      </c>
      <c r="BK220" s="216">
        <f>SUM(BK221:BK254)</f>
        <v>0</v>
      </c>
    </row>
    <row r="221" s="1" customFormat="1" ht="38.25" customHeight="1">
      <c r="B221" s="44"/>
      <c r="C221" s="219" t="s">
        <v>476</v>
      </c>
      <c r="D221" s="219" t="s">
        <v>131</v>
      </c>
      <c r="E221" s="220" t="s">
        <v>477</v>
      </c>
      <c r="F221" s="221" t="s">
        <v>478</v>
      </c>
      <c r="G221" s="222" t="s">
        <v>134</v>
      </c>
      <c r="H221" s="223">
        <v>250</v>
      </c>
      <c r="I221" s="224"/>
      <c r="J221" s="225">
        <f>ROUND(I221*H221,2)</f>
        <v>0</v>
      </c>
      <c r="K221" s="221" t="s">
        <v>141</v>
      </c>
      <c r="L221" s="70"/>
      <c r="M221" s="226" t="s">
        <v>22</v>
      </c>
      <c r="N221" s="227" t="s">
        <v>44</v>
      </c>
      <c r="O221" s="45"/>
      <c r="P221" s="228">
        <f>O221*H221</f>
        <v>0</v>
      </c>
      <c r="Q221" s="228">
        <v>0.15540000000000001</v>
      </c>
      <c r="R221" s="228">
        <f>Q221*H221</f>
        <v>38.850000000000001</v>
      </c>
      <c r="S221" s="228">
        <v>0</v>
      </c>
      <c r="T221" s="229">
        <f>S221*H221</f>
        <v>0</v>
      </c>
      <c r="AR221" s="22" t="s">
        <v>135</v>
      </c>
      <c r="AT221" s="22" t="s">
        <v>131</v>
      </c>
      <c r="AU221" s="22" t="s">
        <v>82</v>
      </c>
      <c r="AY221" s="22" t="s">
        <v>129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24</v>
      </c>
      <c r="BK221" s="230">
        <f>ROUND(I221*H221,2)</f>
        <v>0</v>
      </c>
      <c r="BL221" s="22" t="s">
        <v>135</v>
      </c>
      <c r="BM221" s="22" t="s">
        <v>479</v>
      </c>
    </row>
    <row r="222" s="11" customFormat="1">
      <c r="B222" s="231"/>
      <c r="C222" s="232"/>
      <c r="D222" s="233" t="s">
        <v>143</v>
      </c>
      <c r="E222" s="234" t="s">
        <v>22</v>
      </c>
      <c r="F222" s="235" t="s">
        <v>480</v>
      </c>
      <c r="G222" s="232"/>
      <c r="H222" s="236">
        <v>250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143</v>
      </c>
      <c r="AU222" s="242" t="s">
        <v>82</v>
      </c>
      <c r="AV222" s="11" t="s">
        <v>82</v>
      </c>
      <c r="AW222" s="11" t="s">
        <v>37</v>
      </c>
      <c r="AX222" s="11" t="s">
        <v>24</v>
      </c>
      <c r="AY222" s="242" t="s">
        <v>129</v>
      </c>
    </row>
    <row r="223" s="1" customFormat="1" ht="25.5" customHeight="1">
      <c r="B223" s="44"/>
      <c r="C223" s="254" t="s">
        <v>481</v>
      </c>
      <c r="D223" s="254" t="s">
        <v>201</v>
      </c>
      <c r="E223" s="255" t="s">
        <v>482</v>
      </c>
      <c r="F223" s="256" t="s">
        <v>483</v>
      </c>
      <c r="G223" s="257" t="s">
        <v>204</v>
      </c>
      <c r="H223" s="258">
        <v>54.100000000000001</v>
      </c>
      <c r="I223" s="259"/>
      <c r="J223" s="260">
        <f>ROUND(I223*H223,2)</f>
        <v>0</v>
      </c>
      <c r="K223" s="256" t="s">
        <v>141</v>
      </c>
      <c r="L223" s="261"/>
      <c r="M223" s="262" t="s">
        <v>22</v>
      </c>
      <c r="N223" s="263" t="s">
        <v>44</v>
      </c>
      <c r="O223" s="45"/>
      <c r="P223" s="228">
        <f>O223*H223</f>
        <v>0</v>
      </c>
      <c r="Q223" s="228">
        <v>0.063</v>
      </c>
      <c r="R223" s="228">
        <f>Q223*H223</f>
        <v>3.4083000000000001</v>
      </c>
      <c r="S223" s="228">
        <v>0</v>
      </c>
      <c r="T223" s="229">
        <f>S223*H223</f>
        <v>0</v>
      </c>
      <c r="AR223" s="22" t="s">
        <v>164</v>
      </c>
      <c r="AT223" s="22" t="s">
        <v>201</v>
      </c>
      <c r="AU223" s="22" t="s">
        <v>82</v>
      </c>
      <c r="AY223" s="22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24</v>
      </c>
      <c r="BK223" s="230">
        <f>ROUND(I223*H223,2)</f>
        <v>0</v>
      </c>
      <c r="BL223" s="22" t="s">
        <v>135</v>
      </c>
      <c r="BM223" s="22" t="s">
        <v>484</v>
      </c>
    </row>
    <row r="224" s="11" customFormat="1">
      <c r="B224" s="231"/>
      <c r="C224" s="232"/>
      <c r="D224" s="233" t="s">
        <v>143</v>
      </c>
      <c r="E224" s="234" t="s">
        <v>22</v>
      </c>
      <c r="F224" s="235" t="s">
        <v>485</v>
      </c>
      <c r="G224" s="232"/>
      <c r="H224" s="236">
        <v>54.100000000000001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143</v>
      </c>
      <c r="AU224" s="242" t="s">
        <v>82</v>
      </c>
      <c r="AV224" s="11" t="s">
        <v>82</v>
      </c>
      <c r="AW224" s="11" t="s">
        <v>37</v>
      </c>
      <c r="AX224" s="11" t="s">
        <v>24</v>
      </c>
      <c r="AY224" s="242" t="s">
        <v>129</v>
      </c>
    </row>
    <row r="225" s="1" customFormat="1" ht="25.5" customHeight="1">
      <c r="B225" s="44"/>
      <c r="C225" s="254" t="s">
        <v>486</v>
      </c>
      <c r="D225" s="254" t="s">
        <v>201</v>
      </c>
      <c r="E225" s="255" t="s">
        <v>487</v>
      </c>
      <c r="F225" s="256" t="s">
        <v>488</v>
      </c>
      <c r="G225" s="257" t="s">
        <v>204</v>
      </c>
      <c r="H225" s="258">
        <v>24</v>
      </c>
      <c r="I225" s="259"/>
      <c r="J225" s="260">
        <f>ROUND(I225*H225,2)</f>
        <v>0</v>
      </c>
      <c r="K225" s="256" t="s">
        <v>141</v>
      </c>
      <c r="L225" s="261"/>
      <c r="M225" s="262" t="s">
        <v>22</v>
      </c>
      <c r="N225" s="263" t="s">
        <v>44</v>
      </c>
      <c r="O225" s="45"/>
      <c r="P225" s="228">
        <f>O225*H225</f>
        <v>0</v>
      </c>
      <c r="Q225" s="228">
        <v>0.071999999999999995</v>
      </c>
      <c r="R225" s="228">
        <f>Q225*H225</f>
        <v>1.7279999999999998</v>
      </c>
      <c r="S225" s="228">
        <v>0</v>
      </c>
      <c r="T225" s="229">
        <f>S225*H225</f>
        <v>0</v>
      </c>
      <c r="AR225" s="22" t="s">
        <v>164</v>
      </c>
      <c r="AT225" s="22" t="s">
        <v>201</v>
      </c>
      <c r="AU225" s="22" t="s">
        <v>82</v>
      </c>
      <c r="AY225" s="22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24</v>
      </c>
      <c r="BK225" s="230">
        <f>ROUND(I225*H225,2)</f>
        <v>0</v>
      </c>
      <c r="BL225" s="22" t="s">
        <v>135</v>
      </c>
      <c r="BM225" s="22" t="s">
        <v>489</v>
      </c>
    </row>
    <row r="226" s="11" customFormat="1">
      <c r="B226" s="231"/>
      <c r="C226" s="232"/>
      <c r="D226" s="233" t="s">
        <v>143</v>
      </c>
      <c r="E226" s="234" t="s">
        <v>22</v>
      </c>
      <c r="F226" s="235" t="s">
        <v>490</v>
      </c>
      <c r="G226" s="232"/>
      <c r="H226" s="236">
        <v>24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143</v>
      </c>
      <c r="AU226" s="242" t="s">
        <v>82</v>
      </c>
      <c r="AV226" s="11" t="s">
        <v>82</v>
      </c>
      <c r="AW226" s="11" t="s">
        <v>37</v>
      </c>
      <c r="AX226" s="11" t="s">
        <v>24</v>
      </c>
      <c r="AY226" s="242" t="s">
        <v>129</v>
      </c>
    </row>
    <row r="227" s="1" customFormat="1" ht="25.5" customHeight="1">
      <c r="B227" s="44"/>
      <c r="C227" s="254" t="s">
        <v>491</v>
      </c>
      <c r="D227" s="254" t="s">
        <v>201</v>
      </c>
      <c r="E227" s="255" t="s">
        <v>492</v>
      </c>
      <c r="F227" s="256" t="s">
        <v>493</v>
      </c>
      <c r="G227" s="257" t="s">
        <v>204</v>
      </c>
      <c r="H227" s="258">
        <v>219.5</v>
      </c>
      <c r="I227" s="259"/>
      <c r="J227" s="260">
        <f>ROUND(I227*H227,2)</f>
        <v>0</v>
      </c>
      <c r="K227" s="256" t="s">
        <v>141</v>
      </c>
      <c r="L227" s="261"/>
      <c r="M227" s="262" t="s">
        <v>22</v>
      </c>
      <c r="N227" s="263" t="s">
        <v>44</v>
      </c>
      <c r="O227" s="45"/>
      <c r="P227" s="228">
        <f>O227*H227</f>
        <v>0</v>
      </c>
      <c r="Q227" s="228">
        <v>0.085999999999999993</v>
      </c>
      <c r="R227" s="228">
        <f>Q227*H227</f>
        <v>18.876999999999999</v>
      </c>
      <c r="S227" s="228">
        <v>0</v>
      </c>
      <c r="T227" s="229">
        <f>S227*H227</f>
        <v>0</v>
      </c>
      <c r="AR227" s="22" t="s">
        <v>164</v>
      </c>
      <c r="AT227" s="22" t="s">
        <v>201</v>
      </c>
      <c r="AU227" s="22" t="s">
        <v>82</v>
      </c>
      <c r="AY227" s="22" t="s">
        <v>129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24</v>
      </c>
      <c r="BK227" s="230">
        <f>ROUND(I227*H227,2)</f>
        <v>0</v>
      </c>
      <c r="BL227" s="22" t="s">
        <v>135</v>
      </c>
      <c r="BM227" s="22" t="s">
        <v>494</v>
      </c>
    </row>
    <row r="228" s="11" customFormat="1">
      <c r="B228" s="231"/>
      <c r="C228" s="232"/>
      <c r="D228" s="233" t="s">
        <v>143</v>
      </c>
      <c r="E228" s="234" t="s">
        <v>22</v>
      </c>
      <c r="F228" s="235" t="s">
        <v>495</v>
      </c>
      <c r="G228" s="232"/>
      <c r="H228" s="236">
        <v>219.5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143</v>
      </c>
      <c r="AU228" s="242" t="s">
        <v>82</v>
      </c>
      <c r="AV228" s="11" t="s">
        <v>82</v>
      </c>
      <c r="AW228" s="11" t="s">
        <v>37</v>
      </c>
      <c r="AX228" s="11" t="s">
        <v>24</v>
      </c>
      <c r="AY228" s="242" t="s">
        <v>129</v>
      </c>
    </row>
    <row r="229" s="1" customFormat="1" ht="38.25" customHeight="1">
      <c r="B229" s="44"/>
      <c r="C229" s="219" t="s">
        <v>496</v>
      </c>
      <c r="D229" s="219" t="s">
        <v>131</v>
      </c>
      <c r="E229" s="220" t="s">
        <v>497</v>
      </c>
      <c r="F229" s="221" t="s">
        <v>498</v>
      </c>
      <c r="G229" s="222" t="s">
        <v>134</v>
      </c>
      <c r="H229" s="223">
        <v>30</v>
      </c>
      <c r="I229" s="224"/>
      <c r="J229" s="225">
        <f>ROUND(I229*H229,2)</f>
        <v>0</v>
      </c>
      <c r="K229" s="221" t="s">
        <v>141</v>
      </c>
      <c r="L229" s="70"/>
      <c r="M229" s="226" t="s">
        <v>22</v>
      </c>
      <c r="N229" s="227" t="s">
        <v>44</v>
      </c>
      <c r="O229" s="45"/>
      <c r="P229" s="228">
        <f>O229*H229</f>
        <v>0</v>
      </c>
      <c r="Q229" s="228">
        <v>0.1295</v>
      </c>
      <c r="R229" s="228">
        <f>Q229*H229</f>
        <v>3.8850000000000002</v>
      </c>
      <c r="S229" s="228">
        <v>0</v>
      </c>
      <c r="T229" s="229">
        <f>S229*H229</f>
        <v>0</v>
      </c>
      <c r="AR229" s="22" t="s">
        <v>135</v>
      </c>
      <c r="AT229" s="22" t="s">
        <v>131</v>
      </c>
      <c r="AU229" s="22" t="s">
        <v>82</v>
      </c>
      <c r="AY229" s="22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2" t="s">
        <v>24</v>
      </c>
      <c r="BK229" s="230">
        <f>ROUND(I229*H229,2)</f>
        <v>0</v>
      </c>
      <c r="BL229" s="22" t="s">
        <v>135</v>
      </c>
      <c r="BM229" s="22" t="s">
        <v>499</v>
      </c>
    </row>
    <row r="230" s="11" customFormat="1">
      <c r="B230" s="231"/>
      <c r="C230" s="232"/>
      <c r="D230" s="233" t="s">
        <v>143</v>
      </c>
      <c r="E230" s="234" t="s">
        <v>22</v>
      </c>
      <c r="F230" s="235" t="s">
        <v>500</v>
      </c>
      <c r="G230" s="232"/>
      <c r="H230" s="236">
        <v>30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143</v>
      </c>
      <c r="AU230" s="242" t="s">
        <v>82</v>
      </c>
      <c r="AV230" s="11" t="s">
        <v>82</v>
      </c>
      <c r="AW230" s="11" t="s">
        <v>37</v>
      </c>
      <c r="AX230" s="11" t="s">
        <v>24</v>
      </c>
      <c r="AY230" s="242" t="s">
        <v>129</v>
      </c>
    </row>
    <row r="231" s="1" customFormat="1" ht="38.25" customHeight="1">
      <c r="B231" s="44"/>
      <c r="C231" s="254" t="s">
        <v>501</v>
      </c>
      <c r="D231" s="254" t="s">
        <v>201</v>
      </c>
      <c r="E231" s="255" t="s">
        <v>502</v>
      </c>
      <c r="F231" s="256" t="s">
        <v>503</v>
      </c>
      <c r="G231" s="257" t="s">
        <v>204</v>
      </c>
      <c r="H231" s="258">
        <v>60</v>
      </c>
      <c r="I231" s="259"/>
      <c r="J231" s="260">
        <f>ROUND(I231*H231,2)</f>
        <v>0</v>
      </c>
      <c r="K231" s="256" t="s">
        <v>141</v>
      </c>
      <c r="L231" s="261"/>
      <c r="M231" s="262" t="s">
        <v>22</v>
      </c>
      <c r="N231" s="263" t="s">
        <v>44</v>
      </c>
      <c r="O231" s="45"/>
      <c r="P231" s="228">
        <f>O231*H231</f>
        <v>0</v>
      </c>
      <c r="Q231" s="228">
        <v>0.024</v>
      </c>
      <c r="R231" s="228">
        <f>Q231*H231</f>
        <v>1.44</v>
      </c>
      <c r="S231" s="228">
        <v>0</v>
      </c>
      <c r="T231" s="229">
        <f>S231*H231</f>
        <v>0</v>
      </c>
      <c r="AR231" s="22" t="s">
        <v>164</v>
      </c>
      <c r="AT231" s="22" t="s">
        <v>201</v>
      </c>
      <c r="AU231" s="22" t="s">
        <v>82</v>
      </c>
      <c r="AY231" s="22" t="s">
        <v>129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2" t="s">
        <v>24</v>
      </c>
      <c r="BK231" s="230">
        <f>ROUND(I231*H231,2)</f>
        <v>0</v>
      </c>
      <c r="BL231" s="22" t="s">
        <v>135</v>
      </c>
      <c r="BM231" s="22" t="s">
        <v>504</v>
      </c>
    </row>
    <row r="232" s="11" customFormat="1">
      <c r="B232" s="231"/>
      <c r="C232" s="232"/>
      <c r="D232" s="233" t="s">
        <v>143</v>
      </c>
      <c r="E232" s="234" t="s">
        <v>22</v>
      </c>
      <c r="F232" s="235" t="s">
        <v>505</v>
      </c>
      <c r="G232" s="232"/>
      <c r="H232" s="236">
        <v>60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143</v>
      </c>
      <c r="AU232" s="242" t="s">
        <v>82</v>
      </c>
      <c r="AV232" s="11" t="s">
        <v>82</v>
      </c>
      <c r="AW232" s="11" t="s">
        <v>37</v>
      </c>
      <c r="AX232" s="11" t="s">
        <v>24</v>
      </c>
      <c r="AY232" s="242" t="s">
        <v>129</v>
      </c>
    </row>
    <row r="233" s="1" customFormat="1" ht="38.25" customHeight="1">
      <c r="B233" s="44"/>
      <c r="C233" s="219" t="s">
        <v>506</v>
      </c>
      <c r="D233" s="219" t="s">
        <v>131</v>
      </c>
      <c r="E233" s="220" t="s">
        <v>507</v>
      </c>
      <c r="F233" s="221" t="s">
        <v>508</v>
      </c>
      <c r="G233" s="222" t="s">
        <v>134</v>
      </c>
      <c r="H233" s="223">
        <v>1.3999999999999999</v>
      </c>
      <c r="I233" s="224"/>
      <c r="J233" s="225">
        <f>ROUND(I233*H233,2)</f>
        <v>0</v>
      </c>
      <c r="K233" s="221" t="s">
        <v>141</v>
      </c>
      <c r="L233" s="70"/>
      <c r="M233" s="226" t="s">
        <v>22</v>
      </c>
      <c r="N233" s="227" t="s">
        <v>44</v>
      </c>
      <c r="O233" s="45"/>
      <c r="P233" s="228">
        <f>O233*H233</f>
        <v>0</v>
      </c>
      <c r="Q233" s="228">
        <v>5.0000000000000002E-05</v>
      </c>
      <c r="R233" s="228">
        <f>Q233*H233</f>
        <v>6.9999999999999994E-05</v>
      </c>
      <c r="S233" s="228">
        <v>0</v>
      </c>
      <c r="T233" s="229">
        <f>S233*H233</f>
        <v>0</v>
      </c>
      <c r="AR233" s="22" t="s">
        <v>135</v>
      </c>
      <c r="AT233" s="22" t="s">
        <v>131</v>
      </c>
      <c r="AU233" s="22" t="s">
        <v>82</v>
      </c>
      <c r="AY233" s="22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2" t="s">
        <v>24</v>
      </c>
      <c r="BK233" s="230">
        <f>ROUND(I233*H233,2)</f>
        <v>0</v>
      </c>
      <c r="BL233" s="22" t="s">
        <v>135</v>
      </c>
      <c r="BM233" s="22" t="s">
        <v>509</v>
      </c>
    </row>
    <row r="234" s="11" customFormat="1">
      <c r="B234" s="231"/>
      <c r="C234" s="232"/>
      <c r="D234" s="233" t="s">
        <v>143</v>
      </c>
      <c r="E234" s="234" t="s">
        <v>22</v>
      </c>
      <c r="F234" s="235" t="s">
        <v>510</v>
      </c>
      <c r="G234" s="232"/>
      <c r="H234" s="236">
        <v>1.3999999999999999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143</v>
      </c>
      <c r="AU234" s="242" t="s">
        <v>82</v>
      </c>
      <c r="AV234" s="11" t="s">
        <v>82</v>
      </c>
      <c r="AW234" s="11" t="s">
        <v>37</v>
      </c>
      <c r="AX234" s="11" t="s">
        <v>24</v>
      </c>
      <c r="AY234" s="242" t="s">
        <v>129</v>
      </c>
    </row>
    <row r="235" s="1" customFormat="1" ht="25.5" customHeight="1">
      <c r="B235" s="44"/>
      <c r="C235" s="219" t="s">
        <v>511</v>
      </c>
      <c r="D235" s="219" t="s">
        <v>131</v>
      </c>
      <c r="E235" s="220" t="s">
        <v>512</v>
      </c>
      <c r="F235" s="221" t="s">
        <v>513</v>
      </c>
      <c r="G235" s="222" t="s">
        <v>134</v>
      </c>
      <c r="H235" s="223">
        <v>360.60000000000002</v>
      </c>
      <c r="I235" s="224"/>
      <c r="J235" s="225">
        <f>ROUND(I235*H235,2)</f>
        <v>0</v>
      </c>
      <c r="K235" s="221" t="s">
        <v>141</v>
      </c>
      <c r="L235" s="70"/>
      <c r="M235" s="226" t="s">
        <v>22</v>
      </c>
      <c r="N235" s="227" t="s">
        <v>44</v>
      </c>
      <c r="O235" s="45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AR235" s="22" t="s">
        <v>135</v>
      </c>
      <c r="AT235" s="22" t="s">
        <v>131</v>
      </c>
      <c r="AU235" s="22" t="s">
        <v>82</v>
      </c>
      <c r="AY235" s="22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2" t="s">
        <v>24</v>
      </c>
      <c r="BK235" s="230">
        <f>ROUND(I235*H235,2)</f>
        <v>0</v>
      </c>
      <c r="BL235" s="22" t="s">
        <v>135</v>
      </c>
      <c r="BM235" s="22" t="s">
        <v>514</v>
      </c>
    </row>
    <row r="236" s="11" customFormat="1">
      <c r="B236" s="231"/>
      <c r="C236" s="232"/>
      <c r="D236" s="233" t="s">
        <v>143</v>
      </c>
      <c r="E236" s="234" t="s">
        <v>22</v>
      </c>
      <c r="F236" s="235" t="s">
        <v>515</v>
      </c>
      <c r="G236" s="232"/>
      <c r="H236" s="236">
        <v>360.60000000000002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143</v>
      </c>
      <c r="AU236" s="242" t="s">
        <v>82</v>
      </c>
      <c r="AV236" s="11" t="s">
        <v>82</v>
      </c>
      <c r="AW236" s="11" t="s">
        <v>37</v>
      </c>
      <c r="AX236" s="11" t="s">
        <v>24</v>
      </c>
      <c r="AY236" s="242" t="s">
        <v>129</v>
      </c>
    </row>
    <row r="237" s="1" customFormat="1" ht="25.5" customHeight="1">
      <c r="B237" s="44"/>
      <c r="C237" s="219" t="s">
        <v>516</v>
      </c>
      <c r="D237" s="219" t="s">
        <v>131</v>
      </c>
      <c r="E237" s="220" t="s">
        <v>517</v>
      </c>
      <c r="F237" s="221" t="s">
        <v>518</v>
      </c>
      <c r="G237" s="222" t="s">
        <v>134</v>
      </c>
      <c r="H237" s="223">
        <v>27.5</v>
      </c>
      <c r="I237" s="224"/>
      <c r="J237" s="225">
        <f>ROUND(I237*H237,2)</f>
        <v>0</v>
      </c>
      <c r="K237" s="221" t="s">
        <v>141</v>
      </c>
      <c r="L237" s="70"/>
      <c r="M237" s="226" t="s">
        <v>22</v>
      </c>
      <c r="N237" s="227" t="s">
        <v>44</v>
      </c>
      <c r="O237" s="45"/>
      <c r="P237" s="228">
        <f>O237*H237</f>
        <v>0</v>
      </c>
      <c r="Q237" s="228">
        <v>0.29221000000000003</v>
      </c>
      <c r="R237" s="228">
        <f>Q237*H237</f>
        <v>8.035775000000001</v>
      </c>
      <c r="S237" s="228">
        <v>0</v>
      </c>
      <c r="T237" s="229">
        <f>S237*H237</f>
        <v>0</v>
      </c>
      <c r="AR237" s="22" t="s">
        <v>135</v>
      </c>
      <c r="AT237" s="22" t="s">
        <v>131</v>
      </c>
      <c r="AU237" s="22" t="s">
        <v>82</v>
      </c>
      <c r="AY237" s="22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24</v>
      </c>
      <c r="BK237" s="230">
        <f>ROUND(I237*H237,2)</f>
        <v>0</v>
      </c>
      <c r="BL237" s="22" t="s">
        <v>135</v>
      </c>
      <c r="BM237" s="22" t="s">
        <v>519</v>
      </c>
    </row>
    <row r="238" s="11" customFormat="1">
      <c r="B238" s="231"/>
      <c r="C238" s="232"/>
      <c r="D238" s="233" t="s">
        <v>143</v>
      </c>
      <c r="E238" s="234" t="s">
        <v>22</v>
      </c>
      <c r="F238" s="235" t="s">
        <v>520</v>
      </c>
      <c r="G238" s="232"/>
      <c r="H238" s="236">
        <v>27.5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143</v>
      </c>
      <c r="AU238" s="242" t="s">
        <v>82</v>
      </c>
      <c r="AV238" s="11" t="s">
        <v>82</v>
      </c>
      <c r="AW238" s="11" t="s">
        <v>37</v>
      </c>
      <c r="AX238" s="11" t="s">
        <v>24</v>
      </c>
      <c r="AY238" s="242" t="s">
        <v>129</v>
      </c>
    </row>
    <row r="239" s="1" customFormat="1" ht="25.5" customHeight="1">
      <c r="B239" s="44"/>
      <c r="C239" s="254" t="s">
        <v>521</v>
      </c>
      <c r="D239" s="254" t="s">
        <v>201</v>
      </c>
      <c r="E239" s="255" t="s">
        <v>522</v>
      </c>
      <c r="F239" s="256" t="s">
        <v>523</v>
      </c>
      <c r="G239" s="257" t="s">
        <v>204</v>
      </c>
      <c r="H239" s="258">
        <v>5</v>
      </c>
      <c r="I239" s="259"/>
      <c r="J239" s="260">
        <f>ROUND(I239*H239,2)</f>
        <v>0</v>
      </c>
      <c r="K239" s="256" t="s">
        <v>141</v>
      </c>
      <c r="L239" s="261"/>
      <c r="M239" s="262" t="s">
        <v>22</v>
      </c>
      <c r="N239" s="263" t="s">
        <v>44</v>
      </c>
      <c r="O239" s="45"/>
      <c r="P239" s="228">
        <f>O239*H239</f>
        <v>0</v>
      </c>
      <c r="Q239" s="228">
        <v>0.021899999999999999</v>
      </c>
      <c r="R239" s="228">
        <f>Q239*H239</f>
        <v>0.1095</v>
      </c>
      <c r="S239" s="228">
        <v>0</v>
      </c>
      <c r="T239" s="229">
        <f>S239*H239</f>
        <v>0</v>
      </c>
      <c r="AR239" s="22" t="s">
        <v>164</v>
      </c>
      <c r="AT239" s="22" t="s">
        <v>201</v>
      </c>
      <c r="AU239" s="22" t="s">
        <v>82</v>
      </c>
      <c r="AY239" s="22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2" t="s">
        <v>24</v>
      </c>
      <c r="BK239" s="230">
        <f>ROUND(I239*H239,2)</f>
        <v>0</v>
      </c>
      <c r="BL239" s="22" t="s">
        <v>135</v>
      </c>
      <c r="BM239" s="22" t="s">
        <v>524</v>
      </c>
    </row>
    <row r="240" s="11" customFormat="1">
      <c r="B240" s="231"/>
      <c r="C240" s="232"/>
      <c r="D240" s="233" t="s">
        <v>143</v>
      </c>
      <c r="E240" s="234" t="s">
        <v>22</v>
      </c>
      <c r="F240" s="235" t="s">
        <v>525</v>
      </c>
      <c r="G240" s="232"/>
      <c r="H240" s="236">
        <v>5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143</v>
      </c>
      <c r="AU240" s="242" t="s">
        <v>82</v>
      </c>
      <c r="AV240" s="11" t="s">
        <v>82</v>
      </c>
      <c r="AW240" s="11" t="s">
        <v>37</v>
      </c>
      <c r="AX240" s="11" t="s">
        <v>24</v>
      </c>
      <c r="AY240" s="242" t="s">
        <v>129</v>
      </c>
    </row>
    <row r="241" s="1" customFormat="1" ht="25.5" customHeight="1">
      <c r="B241" s="44"/>
      <c r="C241" s="254" t="s">
        <v>526</v>
      </c>
      <c r="D241" s="254" t="s">
        <v>201</v>
      </c>
      <c r="E241" s="255" t="s">
        <v>527</v>
      </c>
      <c r="F241" s="256" t="s">
        <v>528</v>
      </c>
      <c r="G241" s="257" t="s">
        <v>204</v>
      </c>
      <c r="H241" s="258">
        <v>10</v>
      </c>
      <c r="I241" s="259"/>
      <c r="J241" s="260">
        <f>ROUND(I241*H241,2)</f>
        <v>0</v>
      </c>
      <c r="K241" s="256" t="s">
        <v>141</v>
      </c>
      <c r="L241" s="261"/>
      <c r="M241" s="262" t="s">
        <v>22</v>
      </c>
      <c r="N241" s="263" t="s">
        <v>44</v>
      </c>
      <c r="O241" s="45"/>
      <c r="P241" s="228">
        <f>O241*H241</f>
        <v>0</v>
      </c>
      <c r="Q241" s="228">
        <v>0.0013500000000000001</v>
      </c>
      <c r="R241" s="228">
        <f>Q241*H241</f>
        <v>0.013500000000000002</v>
      </c>
      <c r="S241" s="228">
        <v>0</v>
      </c>
      <c r="T241" s="229">
        <f>S241*H241</f>
        <v>0</v>
      </c>
      <c r="AR241" s="22" t="s">
        <v>164</v>
      </c>
      <c r="AT241" s="22" t="s">
        <v>201</v>
      </c>
      <c r="AU241" s="22" t="s">
        <v>82</v>
      </c>
      <c r="AY241" s="22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2" t="s">
        <v>24</v>
      </c>
      <c r="BK241" s="230">
        <f>ROUND(I241*H241,2)</f>
        <v>0</v>
      </c>
      <c r="BL241" s="22" t="s">
        <v>135</v>
      </c>
      <c r="BM241" s="22" t="s">
        <v>529</v>
      </c>
    </row>
    <row r="242" s="11" customFormat="1">
      <c r="B242" s="231"/>
      <c r="C242" s="232"/>
      <c r="D242" s="233" t="s">
        <v>143</v>
      </c>
      <c r="E242" s="234" t="s">
        <v>22</v>
      </c>
      <c r="F242" s="235" t="s">
        <v>530</v>
      </c>
      <c r="G242" s="232"/>
      <c r="H242" s="236">
        <v>10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143</v>
      </c>
      <c r="AU242" s="242" t="s">
        <v>82</v>
      </c>
      <c r="AV242" s="11" t="s">
        <v>82</v>
      </c>
      <c r="AW242" s="11" t="s">
        <v>37</v>
      </c>
      <c r="AX242" s="11" t="s">
        <v>24</v>
      </c>
      <c r="AY242" s="242" t="s">
        <v>129</v>
      </c>
    </row>
    <row r="243" s="1" customFormat="1" ht="38.25" customHeight="1">
      <c r="B243" s="44"/>
      <c r="C243" s="254" t="s">
        <v>531</v>
      </c>
      <c r="D243" s="254" t="s">
        <v>201</v>
      </c>
      <c r="E243" s="255" t="s">
        <v>532</v>
      </c>
      <c r="F243" s="256" t="s">
        <v>533</v>
      </c>
      <c r="G243" s="257" t="s">
        <v>204</v>
      </c>
      <c r="H243" s="258">
        <v>20</v>
      </c>
      <c r="I243" s="259"/>
      <c r="J243" s="260">
        <f>ROUND(I243*H243,2)</f>
        <v>0</v>
      </c>
      <c r="K243" s="256" t="s">
        <v>141</v>
      </c>
      <c r="L243" s="261"/>
      <c r="M243" s="262" t="s">
        <v>22</v>
      </c>
      <c r="N243" s="263" t="s">
        <v>44</v>
      </c>
      <c r="O243" s="45"/>
      <c r="P243" s="228">
        <f>O243*H243</f>
        <v>0</v>
      </c>
      <c r="Q243" s="228">
        <v>0.0332</v>
      </c>
      <c r="R243" s="228">
        <f>Q243*H243</f>
        <v>0.66400000000000003</v>
      </c>
      <c r="S243" s="228">
        <v>0</v>
      </c>
      <c r="T243" s="229">
        <f>S243*H243</f>
        <v>0</v>
      </c>
      <c r="AR243" s="22" t="s">
        <v>164</v>
      </c>
      <c r="AT243" s="22" t="s">
        <v>201</v>
      </c>
      <c r="AU243" s="22" t="s">
        <v>82</v>
      </c>
      <c r="AY243" s="22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2" t="s">
        <v>24</v>
      </c>
      <c r="BK243" s="230">
        <f>ROUND(I243*H243,2)</f>
        <v>0</v>
      </c>
      <c r="BL243" s="22" t="s">
        <v>135</v>
      </c>
      <c r="BM243" s="22" t="s">
        <v>534</v>
      </c>
    </row>
    <row r="244" s="11" customFormat="1">
      <c r="B244" s="231"/>
      <c r="C244" s="232"/>
      <c r="D244" s="233" t="s">
        <v>143</v>
      </c>
      <c r="E244" s="234" t="s">
        <v>22</v>
      </c>
      <c r="F244" s="235" t="s">
        <v>535</v>
      </c>
      <c r="G244" s="232"/>
      <c r="H244" s="236">
        <v>20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143</v>
      </c>
      <c r="AU244" s="242" t="s">
        <v>82</v>
      </c>
      <c r="AV244" s="11" t="s">
        <v>82</v>
      </c>
      <c r="AW244" s="11" t="s">
        <v>37</v>
      </c>
      <c r="AX244" s="11" t="s">
        <v>24</v>
      </c>
      <c r="AY244" s="242" t="s">
        <v>129</v>
      </c>
    </row>
    <row r="245" s="1" customFormat="1" ht="38.25" customHeight="1">
      <c r="B245" s="44"/>
      <c r="C245" s="254" t="s">
        <v>536</v>
      </c>
      <c r="D245" s="254" t="s">
        <v>201</v>
      </c>
      <c r="E245" s="255" t="s">
        <v>537</v>
      </c>
      <c r="F245" s="256" t="s">
        <v>538</v>
      </c>
      <c r="G245" s="257" t="s">
        <v>204</v>
      </c>
      <c r="H245" s="258">
        <v>1</v>
      </c>
      <c r="I245" s="259"/>
      <c r="J245" s="260">
        <f>ROUND(I245*H245,2)</f>
        <v>0</v>
      </c>
      <c r="K245" s="256" t="s">
        <v>141</v>
      </c>
      <c r="L245" s="261"/>
      <c r="M245" s="262" t="s">
        <v>22</v>
      </c>
      <c r="N245" s="263" t="s">
        <v>44</v>
      </c>
      <c r="O245" s="45"/>
      <c r="P245" s="228">
        <f>O245*H245</f>
        <v>0</v>
      </c>
      <c r="Q245" s="228">
        <v>0.015400000000000001</v>
      </c>
      <c r="R245" s="228">
        <f>Q245*H245</f>
        <v>0.015400000000000001</v>
      </c>
      <c r="S245" s="228">
        <v>0</v>
      </c>
      <c r="T245" s="229">
        <f>S245*H245</f>
        <v>0</v>
      </c>
      <c r="AR245" s="22" t="s">
        <v>164</v>
      </c>
      <c r="AT245" s="22" t="s">
        <v>201</v>
      </c>
      <c r="AU245" s="22" t="s">
        <v>82</v>
      </c>
      <c r="AY245" s="22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2" t="s">
        <v>24</v>
      </c>
      <c r="BK245" s="230">
        <f>ROUND(I245*H245,2)</f>
        <v>0</v>
      </c>
      <c r="BL245" s="22" t="s">
        <v>135</v>
      </c>
      <c r="BM245" s="22" t="s">
        <v>539</v>
      </c>
    </row>
    <row r="246" s="1" customFormat="1" ht="51" customHeight="1">
      <c r="B246" s="44"/>
      <c r="C246" s="254" t="s">
        <v>540</v>
      </c>
      <c r="D246" s="254" t="s">
        <v>201</v>
      </c>
      <c r="E246" s="255" t="s">
        <v>541</v>
      </c>
      <c r="F246" s="256" t="s">
        <v>542</v>
      </c>
      <c r="G246" s="257" t="s">
        <v>204</v>
      </c>
      <c r="H246" s="258">
        <v>1</v>
      </c>
      <c r="I246" s="259"/>
      <c r="J246" s="260">
        <f>ROUND(I246*H246,2)</f>
        <v>0</v>
      </c>
      <c r="K246" s="256" t="s">
        <v>141</v>
      </c>
      <c r="L246" s="261"/>
      <c r="M246" s="262" t="s">
        <v>22</v>
      </c>
      <c r="N246" s="263" t="s">
        <v>44</v>
      </c>
      <c r="O246" s="45"/>
      <c r="P246" s="228">
        <f>O246*H246</f>
        <v>0</v>
      </c>
      <c r="Q246" s="228">
        <v>0.014999999999999999</v>
      </c>
      <c r="R246" s="228">
        <f>Q246*H246</f>
        <v>0.014999999999999999</v>
      </c>
      <c r="S246" s="228">
        <v>0</v>
      </c>
      <c r="T246" s="229">
        <f>S246*H246</f>
        <v>0</v>
      </c>
      <c r="AR246" s="22" t="s">
        <v>164</v>
      </c>
      <c r="AT246" s="22" t="s">
        <v>201</v>
      </c>
      <c r="AU246" s="22" t="s">
        <v>82</v>
      </c>
      <c r="AY246" s="22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2" t="s">
        <v>24</v>
      </c>
      <c r="BK246" s="230">
        <f>ROUND(I246*H246,2)</f>
        <v>0</v>
      </c>
      <c r="BL246" s="22" t="s">
        <v>135</v>
      </c>
      <c r="BM246" s="22" t="s">
        <v>543</v>
      </c>
    </row>
    <row r="247" s="1" customFormat="1" ht="51" customHeight="1">
      <c r="B247" s="44"/>
      <c r="C247" s="254" t="s">
        <v>544</v>
      </c>
      <c r="D247" s="254" t="s">
        <v>201</v>
      </c>
      <c r="E247" s="255" t="s">
        <v>545</v>
      </c>
      <c r="F247" s="256" t="s">
        <v>546</v>
      </c>
      <c r="G247" s="257" t="s">
        <v>204</v>
      </c>
      <c r="H247" s="258">
        <v>1</v>
      </c>
      <c r="I247" s="259"/>
      <c r="J247" s="260">
        <f>ROUND(I247*H247,2)</f>
        <v>0</v>
      </c>
      <c r="K247" s="256" t="s">
        <v>141</v>
      </c>
      <c r="L247" s="261"/>
      <c r="M247" s="262" t="s">
        <v>22</v>
      </c>
      <c r="N247" s="263" t="s">
        <v>44</v>
      </c>
      <c r="O247" s="45"/>
      <c r="P247" s="228">
        <f>O247*H247</f>
        <v>0</v>
      </c>
      <c r="Q247" s="228">
        <v>0.0146</v>
      </c>
      <c r="R247" s="228">
        <f>Q247*H247</f>
        <v>0.0146</v>
      </c>
      <c r="S247" s="228">
        <v>0</v>
      </c>
      <c r="T247" s="229">
        <f>S247*H247</f>
        <v>0</v>
      </c>
      <c r="AR247" s="22" t="s">
        <v>164</v>
      </c>
      <c r="AT247" s="22" t="s">
        <v>201</v>
      </c>
      <c r="AU247" s="22" t="s">
        <v>82</v>
      </c>
      <c r="AY247" s="22" t="s">
        <v>129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2" t="s">
        <v>24</v>
      </c>
      <c r="BK247" s="230">
        <f>ROUND(I247*H247,2)</f>
        <v>0</v>
      </c>
      <c r="BL247" s="22" t="s">
        <v>135</v>
      </c>
      <c r="BM247" s="22" t="s">
        <v>547</v>
      </c>
    </row>
    <row r="248" s="1" customFormat="1" ht="51" customHeight="1">
      <c r="B248" s="44"/>
      <c r="C248" s="254" t="s">
        <v>548</v>
      </c>
      <c r="D248" s="254" t="s">
        <v>201</v>
      </c>
      <c r="E248" s="255" t="s">
        <v>549</v>
      </c>
      <c r="F248" s="256" t="s">
        <v>550</v>
      </c>
      <c r="G248" s="257" t="s">
        <v>204</v>
      </c>
      <c r="H248" s="258">
        <v>1</v>
      </c>
      <c r="I248" s="259"/>
      <c r="J248" s="260">
        <f>ROUND(I248*H248,2)</f>
        <v>0</v>
      </c>
      <c r="K248" s="256" t="s">
        <v>141</v>
      </c>
      <c r="L248" s="261"/>
      <c r="M248" s="262" t="s">
        <v>22</v>
      </c>
      <c r="N248" s="263" t="s">
        <v>44</v>
      </c>
      <c r="O248" s="45"/>
      <c r="P248" s="228">
        <f>O248*H248</f>
        <v>0</v>
      </c>
      <c r="Q248" s="228">
        <v>0.014200000000000001</v>
      </c>
      <c r="R248" s="228">
        <f>Q248*H248</f>
        <v>0.014200000000000001</v>
      </c>
      <c r="S248" s="228">
        <v>0</v>
      </c>
      <c r="T248" s="229">
        <f>S248*H248</f>
        <v>0</v>
      </c>
      <c r="AR248" s="22" t="s">
        <v>164</v>
      </c>
      <c r="AT248" s="22" t="s">
        <v>201</v>
      </c>
      <c r="AU248" s="22" t="s">
        <v>82</v>
      </c>
      <c r="AY248" s="22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2" t="s">
        <v>24</v>
      </c>
      <c r="BK248" s="230">
        <f>ROUND(I248*H248,2)</f>
        <v>0</v>
      </c>
      <c r="BL248" s="22" t="s">
        <v>135</v>
      </c>
      <c r="BM248" s="22" t="s">
        <v>551</v>
      </c>
    </row>
    <row r="249" s="1" customFormat="1" ht="51" customHeight="1">
      <c r="B249" s="44"/>
      <c r="C249" s="254" t="s">
        <v>552</v>
      </c>
      <c r="D249" s="254" t="s">
        <v>201</v>
      </c>
      <c r="E249" s="255" t="s">
        <v>553</v>
      </c>
      <c r="F249" s="256" t="s">
        <v>554</v>
      </c>
      <c r="G249" s="257" t="s">
        <v>204</v>
      </c>
      <c r="H249" s="258">
        <v>1</v>
      </c>
      <c r="I249" s="259"/>
      <c r="J249" s="260">
        <f>ROUND(I249*H249,2)</f>
        <v>0</v>
      </c>
      <c r="K249" s="256" t="s">
        <v>141</v>
      </c>
      <c r="L249" s="261"/>
      <c r="M249" s="262" t="s">
        <v>22</v>
      </c>
      <c r="N249" s="263" t="s">
        <v>44</v>
      </c>
      <c r="O249" s="45"/>
      <c r="P249" s="228">
        <f>O249*H249</f>
        <v>0</v>
      </c>
      <c r="Q249" s="228">
        <v>0.0138</v>
      </c>
      <c r="R249" s="228">
        <f>Q249*H249</f>
        <v>0.0138</v>
      </c>
      <c r="S249" s="228">
        <v>0</v>
      </c>
      <c r="T249" s="229">
        <f>S249*H249</f>
        <v>0</v>
      </c>
      <c r="AR249" s="22" t="s">
        <v>164</v>
      </c>
      <c r="AT249" s="22" t="s">
        <v>201</v>
      </c>
      <c r="AU249" s="22" t="s">
        <v>82</v>
      </c>
      <c r="AY249" s="22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2" t="s">
        <v>24</v>
      </c>
      <c r="BK249" s="230">
        <f>ROUND(I249*H249,2)</f>
        <v>0</v>
      </c>
      <c r="BL249" s="22" t="s">
        <v>135</v>
      </c>
      <c r="BM249" s="22" t="s">
        <v>555</v>
      </c>
    </row>
    <row r="250" s="1" customFormat="1" ht="38.25" customHeight="1">
      <c r="B250" s="44"/>
      <c r="C250" s="254" t="s">
        <v>556</v>
      </c>
      <c r="D250" s="254" t="s">
        <v>201</v>
      </c>
      <c r="E250" s="255" t="s">
        <v>557</v>
      </c>
      <c r="F250" s="256" t="s">
        <v>558</v>
      </c>
      <c r="G250" s="257" t="s">
        <v>204</v>
      </c>
      <c r="H250" s="258">
        <v>25</v>
      </c>
      <c r="I250" s="259"/>
      <c r="J250" s="260">
        <f>ROUND(I250*H250,2)</f>
        <v>0</v>
      </c>
      <c r="K250" s="256" t="s">
        <v>141</v>
      </c>
      <c r="L250" s="261"/>
      <c r="M250" s="262" t="s">
        <v>22</v>
      </c>
      <c r="N250" s="263" t="s">
        <v>44</v>
      </c>
      <c r="O250" s="45"/>
      <c r="P250" s="228">
        <f>O250*H250</f>
        <v>0</v>
      </c>
      <c r="Q250" s="228">
        <v>0.0030000000000000001</v>
      </c>
      <c r="R250" s="228">
        <f>Q250*H250</f>
        <v>0.074999999999999997</v>
      </c>
      <c r="S250" s="228">
        <v>0</v>
      </c>
      <c r="T250" s="229">
        <f>S250*H250</f>
        <v>0</v>
      </c>
      <c r="AR250" s="22" t="s">
        <v>164</v>
      </c>
      <c r="AT250" s="22" t="s">
        <v>201</v>
      </c>
      <c r="AU250" s="22" t="s">
        <v>82</v>
      </c>
      <c r="AY250" s="22" t="s">
        <v>129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2" t="s">
        <v>24</v>
      </c>
      <c r="BK250" s="230">
        <f>ROUND(I250*H250,2)</f>
        <v>0</v>
      </c>
      <c r="BL250" s="22" t="s">
        <v>135</v>
      </c>
      <c r="BM250" s="22" t="s">
        <v>559</v>
      </c>
    </row>
    <row r="251" s="11" customFormat="1">
      <c r="B251" s="231"/>
      <c r="C251" s="232"/>
      <c r="D251" s="233" t="s">
        <v>143</v>
      </c>
      <c r="E251" s="234" t="s">
        <v>22</v>
      </c>
      <c r="F251" s="235" t="s">
        <v>560</v>
      </c>
      <c r="G251" s="232"/>
      <c r="H251" s="236">
        <v>25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143</v>
      </c>
      <c r="AU251" s="242" t="s">
        <v>82</v>
      </c>
      <c r="AV251" s="11" t="s">
        <v>82</v>
      </c>
      <c r="AW251" s="11" t="s">
        <v>37</v>
      </c>
      <c r="AX251" s="11" t="s">
        <v>24</v>
      </c>
      <c r="AY251" s="242" t="s">
        <v>129</v>
      </c>
    </row>
    <row r="252" s="1" customFormat="1" ht="38.25" customHeight="1">
      <c r="B252" s="44"/>
      <c r="C252" s="254" t="s">
        <v>561</v>
      </c>
      <c r="D252" s="254" t="s">
        <v>201</v>
      </c>
      <c r="E252" s="255" t="s">
        <v>562</v>
      </c>
      <c r="F252" s="256" t="s">
        <v>563</v>
      </c>
      <c r="G252" s="257" t="s">
        <v>204</v>
      </c>
      <c r="H252" s="258">
        <v>5</v>
      </c>
      <c r="I252" s="259"/>
      <c r="J252" s="260">
        <f>ROUND(I252*H252,2)</f>
        <v>0</v>
      </c>
      <c r="K252" s="256" t="s">
        <v>141</v>
      </c>
      <c r="L252" s="261"/>
      <c r="M252" s="262" t="s">
        <v>22</v>
      </c>
      <c r="N252" s="263" t="s">
        <v>44</v>
      </c>
      <c r="O252" s="45"/>
      <c r="P252" s="228">
        <f>O252*H252</f>
        <v>0</v>
      </c>
      <c r="Q252" s="228">
        <v>0.0015</v>
      </c>
      <c r="R252" s="228">
        <f>Q252*H252</f>
        <v>0.0074999999999999997</v>
      </c>
      <c r="S252" s="228">
        <v>0</v>
      </c>
      <c r="T252" s="229">
        <f>S252*H252</f>
        <v>0</v>
      </c>
      <c r="AR252" s="22" t="s">
        <v>164</v>
      </c>
      <c r="AT252" s="22" t="s">
        <v>201</v>
      </c>
      <c r="AU252" s="22" t="s">
        <v>82</v>
      </c>
      <c r="AY252" s="22" t="s">
        <v>129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22" t="s">
        <v>24</v>
      </c>
      <c r="BK252" s="230">
        <f>ROUND(I252*H252,2)</f>
        <v>0</v>
      </c>
      <c r="BL252" s="22" t="s">
        <v>135</v>
      </c>
      <c r="BM252" s="22" t="s">
        <v>564</v>
      </c>
    </row>
    <row r="253" s="11" customFormat="1">
      <c r="B253" s="231"/>
      <c r="C253" s="232"/>
      <c r="D253" s="233" t="s">
        <v>143</v>
      </c>
      <c r="E253" s="234" t="s">
        <v>22</v>
      </c>
      <c r="F253" s="235" t="s">
        <v>525</v>
      </c>
      <c r="G253" s="232"/>
      <c r="H253" s="236">
        <v>5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143</v>
      </c>
      <c r="AU253" s="242" t="s">
        <v>82</v>
      </c>
      <c r="AV253" s="11" t="s">
        <v>82</v>
      </c>
      <c r="AW253" s="11" t="s">
        <v>37</v>
      </c>
      <c r="AX253" s="11" t="s">
        <v>24</v>
      </c>
      <c r="AY253" s="242" t="s">
        <v>129</v>
      </c>
    </row>
    <row r="254" s="1" customFormat="1" ht="51" customHeight="1">
      <c r="B254" s="44"/>
      <c r="C254" s="219" t="s">
        <v>565</v>
      </c>
      <c r="D254" s="219" t="s">
        <v>131</v>
      </c>
      <c r="E254" s="220" t="s">
        <v>566</v>
      </c>
      <c r="F254" s="221" t="s">
        <v>567</v>
      </c>
      <c r="G254" s="222" t="s">
        <v>140</v>
      </c>
      <c r="H254" s="223">
        <v>58.890000000000001</v>
      </c>
      <c r="I254" s="224"/>
      <c r="J254" s="225">
        <f>ROUND(I254*H254,2)</f>
        <v>0</v>
      </c>
      <c r="K254" s="221" t="s">
        <v>141</v>
      </c>
      <c r="L254" s="70"/>
      <c r="M254" s="226" t="s">
        <v>22</v>
      </c>
      <c r="N254" s="227" t="s">
        <v>44</v>
      </c>
      <c r="O254" s="45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AR254" s="22" t="s">
        <v>135</v>
      </c>
      <c r="AT254" s="22" t="s">
        <v>131</v>
      </c>
      <c r="AU254" s="22" t="s">
        <v>82</v>
      </c>
      <c r="AY254" s="22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2" t="s">
        <v>24</v>
      </c>
      <c r="BK254" s="230">
        <f>ROUND(I254*H254,2)</f>
        <v>0</v>
      </c>
      <c r="BL254" s="22" t="s">
        <v>135</v>
      </c>
      <c r="BM254" s="22" t="s">
        <v>568</v>
      </c>
    </row>
    <row r="255" s="10" customFormat="1" ht="29.88" customHeight="1">
      <c r="B255" s="203"/>
      <c r="C255" s="204"/>
      <c r="D255" s="205" t="s">
        <v>72</v>
      </c>
      <c r="E255" s="217" t="s">
        <v>569</v>
      </c>
      <c r="F255" s="217" t="s">
        <v>570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SUM(P256:P271)</f>
        <v>0</v>
      </c>
      <c r="Q255" s="211"/>
      <c r="R255" s="212">
        <f>SUM(R256:R271)</f>
        <v>0</v>
      </c>
      <c r="S255" s="211"/>
      <c r="T255" s="213">
        <f>SUM(T256:T271)</f>
        <v>0</v>
      </c>
      <c r="AR255" s="214" t="s">
        <v>24</v>
      </c>
      <c r="AT255" s="215" t="s">
        <v>72</v>
      </c>
      <c r="AU255" s="215" t="s">
        <v>24</v>
      </c>
      <c r="AY255" s="214" t="s">
        <v>129</v>
      </c>
      <c r="BK255" s="216">
        <f>SUM(BK256:BK271)</f>
        <v>0</v>
      </c>
    </row>
    <row r="256" s="1" customFormat="1" ht="25.5" customHeight="1">
      <c r="B256" s="44"/>
      <c r="C256" s="219" t="s">
        <v>571</v>
      </c>
      <c r="D256" s="219" t="s">
        <v>131</v>
      </c>
      <c r="E256" s="220" t="s">
        <v>572</v>
      </c>
      <c r="F256" s="221" t="s">
        <v>573</v>
      </c>
      <c r="G256" s="222" t="s">
        <v>248</v>
      </c>
      <c r="H256" s="223">
        <v>113.723</v>
      </c>
      <c r="I256" s="224"/>
      <c r="J256" s="225">
        <f>ROUND(I256*H256,2)</f>
        <v>0</v>
      </c>
      <c r="K256" s="221" t="s">
        <v>141</v>
      </c>
      <c r="L256" s="70"/>
      <c r="M256" s="226" t="s">
        <v>22</v>
      </c>
      <c r="N256" s="227" t="s">
        <v>44</v>
      </c>
      <c r="O256" s="45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AR256" s="22" t="s">
        <v>135</v>
      </c>
      <c r="AT256" s="22" t="s">
        <v>131</v>
      </c>
      <c r="AU256" s="22" t="s">
        <v>82</v>
      </c>
      <c r="AY256" s="22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22" t="s">
        <v>24</v>
      </c>
      <c r="BK256" s="230">
        <f>ROUND(I256*H256,2)</f>
        <v>0</v>
      </c>
      <c r="BL256" s="22" t="s">
        <v>135</v>
      </c>
      <c r="BM256" s="22" t="s">
        <v>574</v>
      </c>
    </row>
    <row r="257" s="11" customFormat="1">
      <c r="B257" s="231"/>
      <c r="C257" s="232"/>
      <c r="D257" s="233" t="s">
        <v>143</v>
      </c>
      <c r="E257" s="234" t="s">
        <v>22</v>
      </c>
      <c r="F257" s="235" t="s">
        <v>575</v>
      </c>
      <c r="G257" s="232"/>
      <c r="H257" s="236">
        <v>113.723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143</v>
      </c>
      <c r="AU257" s="242" t="s">
        <v>82</v>
      </c>
      <c r="AV257" s="11" t="s">
        <v>82</v>
      </c>
      <c r="AW257" s="11" t="s">
        <v>37</v>
      </c>
      <c r="AX257" s="11" t="s">
        <v>24</v>
      </c>
      <c r="AY257" s="242" t="s">
        <v>129</v>
      </c>
    </row>
    <row r="258" s="1" customFormat="1" ht="25.5" customHeight="1">
      <c r="B258" s="44"/>
      <c r="C258" s="219" t="s">
        <v>576</v>
      </c>
      <c r="D258" s="219" t="s">
        <v>131</v>
      </c>
      <c r="E258" s="220" t="s">
        <v>577</v>
      </c>
      <c r="F258" s="221" t="s">
        <v>578</v>
      </c>
      <c r="G258" s="222" t="s">
        <v>248</v>
      </c>
      <c r="H258" s="223">
        <v>2517.8249999999998</v>
      </c>
      <c r="I258" s="224"/>
      <c r="J258" s="225">
        <f>ROUND(I258*H258,2)</f>
        <v>0</v>
      </c>
      <c r="K258" s="221" t="s">
        <v>141</v>
      </c>
      <c r="L258" s="70"/>
      <c r="M258" s="226" t="s">
        <v>22</v>
      </c>
      <c r="N258" s="227" t="s">
        <v>44</v>
      </c>
      <c r="O258" s="45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AR258" s="22" t="s">
        <v>135</v>
      </c>
      <c r="AT258" s="22" t="s">
        <v>131</v>
      </c>
      <c r="AU258" s="22" t="s">
        <v>82</v>
      </c>
      <c r="AY258" s="22" t="s">
        <v>129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2" t="s">
        <v>24</v>
      </c>
      <c r="BK258" s="230">
        <f>ROUND(I258*H258,2)</f>
        <v>0</v>
      </c>
      <c r="BL258" s="22" t="s">
        <v>135</v>
      </c>
      <c r="BM258" s="22" t="s">
        <v>579</v>
      </c>
    </row>
    <row r="259" s="11" customFormat="1">
      <c r="B259" s="231"/>
      <c r="C259" s="232"/>
      <c r="D259" s="233" t="s">
        <v>143</v>
      </c>
      <c r="E259" s="234" t="s">
        <v>22</v>
      </c>
      <c r="F259" s="235" t="s">
        <v>580</v>
      </c>
      <c r="G259" s="232"/>
      <c r="H259" s="236">
        <v>2517.8249999999998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143</v>
      </c>
      <c r="AU259" s="242" t="s">
        <v>82</v>
      </c>
      <c r="AV259" s="11" t="s">
        <v>82</v>
      </c>
      <c r="AW259" s="11" t="s">
        <v>37</v>
      </c>
      <c r="AX259" s="11" t="s">
        <v>24</v>
      </c>
      <c r="AY259" s="242" t="s">
        <v>129</v>
      </c>
    </row>
    <row r="260" s="1" customFormat="1" ht="25.5" customHeight="1">
      <c r="B260" s="44"/>
      <c r="C260" s="219" t="s">
        <v>581</v>
      </c>
      <c r="D260" s="219" t="s">
        <v>131</v>
      </c>
      <c r="E260" s="220" t="s">
        <v>582</v>
      </c>
      <c r="F260" s="221" t="s">
        <v>583</v>
      </c>
      <c r="G260" s="222" t="s">
        <v>248</v>
      </c>
      <c r="H260" s="223">
        <v>141.38399999999999</v>
      </c>
      <c r="I260" s="224"/>
      <c r="J260" s="225">
        <f>ROUND(I260*H260,2)</f>
        <v>0</v>
      </c>
      <c r="K260" s="221" t="s">
        <v>141</v>
      </c>
      <c r="L260" s="70"/>
      <c r="M260" s="226" t="s">
        <v>22</v>
      </c>
      <c r="N260" s="227" t="s">
        <v>44</v>
      </c>
      <c r="O260" s="45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AR260" s="22" t="s">
        <v>135</v>
      </c>
      <c r="AT260" s="22" t="s">
        <v>131</v>
      </c>
      <c r="AU260" s="22" t="s">
        <v>82</v>
      </c>
      <c r="AY260" s="22" t="s">
        <v>129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22" t="s">
        <v>24</v>
      </c>
      <c r="BK260" s="230">
        <f>ROUND(I260*H260,2)</f>
        <v>0</v>
      </c>
      <c r="BL260" s="22" t="s">
        <v>135</v>
      </c>
      <c r="BM260" s="22" t="s">
        <v>584</v>
      </c>
    </row>
    <row r="261" s="11" customFormat="1">
      <c r="B261" s="231"/>
      <c r="C261" s="232"/>
      <c r="D261" s="233" t="s">
        <v>143</v>
      </c>
      <c r="E261" s="234" t="s">
        <v>22</v>
      </c>
      <c r="F261" s="235" t="s">
        <v>585</v>
      </c>
      <c r="G261" s="232"/>
      <c r="H261" s="236">
        <v>141.38399999999999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143</v>
      </c>
      <c r="AU261" s="242" t="s">
        <v>82</v>
      </c>
      <c r="AV261" s="11" t="s">
        <v>82</v>
      </c>
      <c r="AW261" s="11" t="s">
        <v>37</v>
      </c>
      <c r="AX261" s="11" t="s">
        <v>24</v>
      </c>
      <c r="AY261" s="242" t="s">
        <v>129</v>
      </c>
    </row>
    <row r="262" s="1" customFormat="1" ht="25.5" customHeight="1">
      <c r="B262" s="44"/>
      <c r="C262" s="219" t="s">
        <v>586</v>
      </c>
      <c r="D262" s="219" t="s">
        <v>131</v>
      </c>
      <c r="E262" s="220" t="s">
        <v>587</v>
      </c>
      <c r="F262" s="221" t="s">
        <v>578</v>
      </c>
      <c r="G262" s="222" t="s">
        <v>248</v>
      </c>
      <c r="H262" s="223">
        <v>3110.4479999999999</v>
      </c>
      <c r="I262" s="224"/>
      <c r="J262" s="225">
        <f>ROUND(I262*H262,2)</f>
        <v>0</v>
      </c>
      <c r="K262" s="221" t="s">
        <v>141</v>
      </c>
      <c r="L262" s="70"/>
      <c r="M262" s="226" t="s">
        <v>22</v>
      </c>
      <c r="N262" s="227" t="s">
        <v>44</v>
      </c>
      <c r="O262" s="45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AR262" s="22" t="s">
        <v>135</v>
      </c>
      <c r="AT262" s="22" t="s">
        <v>131</v>
      </c>
      <c r="AU262" s="22" t="s">
        <v>82</v>
      </c>
      <c r="AY262" s="22" t="s">
        <v>129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2" t="s">
        <v>24</v>
      </c>
      <c r="BK262" s="230">
        <f>ROUND(I262*H262,2)</f>
        <v>0</v>
      </c>
      <c r="BL262" s="22" t="s">
        <v>135</v>
      </c>
      <c r="BM262" s="22" t="s">
        <v>588</v>
      </c>
    </row>
    <row r="263" s="11" customFormat="1">
      <c r="B263" s="231"/>
      <c r="C263" s="232"/>
      <c r="D263" s="233" t="s">
        <v>143</v>
      </c>
      <c r="E263" s="234" t="s">
        <v>22</v>
      </c>
      <c r="F263" s="235" t="s">
        <v>589</v>
      </c>
      <c r="G263" s="232"/>
      <c r="H263" s="236">
        <v>3110.4479999999999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143</v>
      </c>
      <c r="AU263" s="242" t="s">
        <v>82</v>
      </c>
      <c r="AV263" s="11" t="s">
        <v>82</v>
      </c>
      <c r="AW263" s="11" t="s">
        <v>37</v>
      </c>
      <c r="AX263" s="11" t="s">
        <v>24</v>
      </c>
      <c r="AY263" s="242" t="s">
        <v>129</v>
      </c>
    </row>
    <row r="264" s="1" customFormat="1" ht="16.5" customHeight="1">
      <c r="B264" s="44"/>
      <c r="C264" s="219" t="s">
        <v>590</v>
      </c>
      <c r="D264" s="219" t="s">
        <v>131</v>
      </c>
      <c r="E264" s="220" t="s">
        <v>591</v>
      </c>
      <c r="F264" s="221" t="s">
        <v>592</v>
      </c>
      <c r="G264" s="222" t="s">
        <v>248</v>
      </c>
      <c r="H264" s="223">
        <v>87.634</v>
      </c>
      <c r="I264" s="224"/>
      <c r="J264" s="225">
        <f>ROUND(I264*H264,2)</f>
        <v>0</v>
      </c>
      <c r="K264" s="221" t="s">
        <v>141</v>
      </c>
      <c r="L264" s="70"/>
      <c r="M264" s="226" t="s">
        <v>22</v>
      </c>
      <c r="N264" s="227" t="s">
        <v>44</v>
      </c>
      <c r="O264" s="45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AR264" s="22" t="s">
        <v>135</v>
      </c>
      <c r="AT264" s="22" t="s">
        <v>131</v>
      </c>
      <c r="AU264" s="22" t="s">
        <v>82</v>
      </c>
      <c r="AY264" s="22" t="s">
        <v>129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2" t="s">
        <v>24</v>
      </c>
      <c r="BK264" s="230">
        <f>ROUND(I264*H264,2)</f>
        <v>0</v>
      </c>
      <c r="BL264" s="22" t="s">
        <v>135</v>
      </c>
      <c r="BM264" s="22" t="s">
        <v>593</v>
      </c>
    </row>
    <row r="265" s="11" customFormat="1">
      <c r="B265" s="231"/>
      <c r="C265" s="232"/>
      <c r="D265" s="233" t="s">
        <v>143</v>
      </c>
      <c r="E265" s="234" t="s">
        <v>22</v>
      </c>
      <c r="F265" s="235" t="s">
        <v>594</v>
      </c>
      <c r="G265" s="232"/>
      <c r="H265" s="236">
        <v>87.634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143</v>
      </c>
      <c r="AU265" s="242" t="s">
        <v>82</v>
      </c>
      <c r="AV265" s="11" t="s">
        <v>82</v>
      </c>
      <c r="AW265" s="11" t="s">
        <v>37</v>
      </c>
      <c r="AX265" s="11" t="s">
        <v>24</v>
      </c>
      <c r="AY265" s="242" t="s">
        <v>129</v>
      </c>
    </row>
    <row r="266" s="1" customFormat="1" ht="25.5" customHeight="1">
      <c r="B266" s="44"/>
      <c r="C266" s="219" t="s">
        <v>595</v>
      </c>
      <c r="D266" s="219" t="s">
        <v>131</v>
      </c>
      <c r="E266" s="220" t="s">
        <v>596</v>
      </c>
      <c r="F266" s="221" t="s">
        <v>597</v>
      </c>
      <c r="G266" s="222" t="s">
        <v>248</v>
      </c>
      <c r="H266" s="223">
        <v>53.75</v>
      </c>
      <c r="I266" s="224"/>
      <c r="J266" s="225">
        <f>ROUND(I266*H266,2)</f>
        <v>0</v>
      </c>
      <c r="K266" s="221" t="s">
        <v>141</v>
      </c>
      <c r="L266" s="70"/>
      <c r="M266" s="226" t="s">
        <v>22</v>
      </c>
      <c r="N266" s="227" t="s">
        <v>44</v>
      </c>
      <c r="O266" s="45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AR266" s="22" t="s">
        <v>135</v>
      </c>
      <c r="AT266" s="22" t="s">
        <v>131</v>
      </c>
      <c r="AU266" s="22" t="s">
        <v>82</v>
      </c>
      <c r="AY266" s="22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2" t="s">
        <v>24</v>
      </c>
      <c r="BK266" s="230">
        <f>ROUND(I266*H266,2)</f>
        <v>0</v>
      </c>
      <c r="BL266" s="22" t="s">
        <v>135</v>
      </c>
      <c r="BM266" s="22" t="s">
        <v>598</v>
      </c>
    </row>
    <row r="267" s="11" customFormat="1">
      <c r="B267" s="231"/>
      <c r="C267" s="232"/>
      <c r="D267" s="233" t="s">
        <v>143</v>
      </c>
      <c r="E267" s="234" t="s">
        <v>22</v>
      </c>
      <c r="F267" s="235" t="s">
        <v>599</v>
      </c>
      <c r="G267" s="232"/>
      <c r="H267" s="236">
        <v>53.75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143</v>
      </c>
      <c r="AU267" s="242" t="s">
        <v>82</v>
      </c>
      <c r="AV267" s="11" t="s">
        <v>82</v>
      </c>
      <c r="AW267" s="11" t="s">
        <v>37</v>
      </c>
      <c r="AX267" s="11" t="s">
        <v>24</v>
      </c>
      <c r="AY267" s="242" t="s">
        <v>129</v>
      </c>
    </row>
    <row r="268" s="1" customFormat="1" ht="25.5" customHeight="1">
      <c r="B268" s="44"/>
      <c r="C268" s="219" t="s">
        <v>600</v>
      </c>
      <c r="D268" s="219" t="s">
        <v>131</v>
      </c>
      <c r="E268" s="220" t="s">
        <v>601</v>
      </c>
      <c r="F268" s="221" t="s">
        <v>597</v>
      </c>
      <c r="G268" s="222" t="s">
        <v>248</v>
      </c>
      <c r="H268" s="223">
        <v>15.919000000000001</v>
      </c>
      <c r="I268" s="224"/>
      <c r="J268" s="225">
        <f>ROUND(I268*H268,2)</f>
        <v>0</v>
      </c>
      <c r="K268" s="221" t="s">
        <v>22</v>
      </c>
      <c r="L268" s="70"/>
      <c r="M268" s="226" t="s">
        <v>22</v>
      </c>
      <c r="N268" s="227" t="s">
        <v>44</v>
      </c>
      <c r="O268" s="4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AR268" s="22" t="s">
        <v>135</v>
      </c>
      <c r="AT268" s="22" t="s">
        <v>131</v>
      </c>
      <c r="AU268" s="22" t="s">
        <v>82</v>
      </c>
      <c r="AY268" s="22" t="s">
        <v>129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2" t="s">
        <v>24</v>
      </c>
      <c r="BK268" s="230">
        <f>ROUND(I268*H268,2)</f>
        <v>0</v>
      </c>
      <c r="BL268" s="22" t="s">
        <v>135</v>
      </c>
      <c r="BM268" s="22" t="s">
        <v>602</v>
      </c>
    </row>
    <row r="269" s="11" customFormat="1">
      <c r="B269" s="231"/>
      <c r="C269" s="232"/>
      <c r="D269" s="233" t="s">
        <v>143</v>
      </c>
      <c r="E269" s="234" t="s">
        <v>22</v>
      </c>
      <c r="F269" s="235" t="s">
        <v>603</v>
      </c>
      <c r="G269" s="232"/>
      <c r="H269" s="236">
        <v>15.919000000000001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143</v>
      </c>
      <c r="AU269" s="242" t="s">
        <v>82</v>
      </c>
      <c r="AV269" s="11" t="s">
        <v>82</v>
      </c>
      <c r="AW269" s="11" t="s">
        <v>37</v>
      </c>
      <c r="AX269" s="11" t="s">
        <v>24</v>
      </c>
      <c r="AY269" s="242" t="s">
        <v>129</v>
      </c>
    </row>
    <row r="270" s="1" customFormat="1" ht="16.5" customHeight="1">
      <c r="B270" s="44"/>
      <c r="C270" s="219" t="s">
        <v>604</v>
      </c>
      <c r="D270" s="219" t="s">
        <v>131</v>
      </c>
      <c r="E270" s="220" t="s">
        <v>605</v>
      </c>
      <c r="F270" s="221" t="s">
        <v>606</v>
      </c>
      <c r="G270" s="222" t="s">
        <v>248</v>
      </c>
      <c r="H270" s="223">
        <v>97.804000000000002</v>
      </c>
      <c r="I270" s="224"/>
      <c r="J270" s="225">
        <f>ROUND(I270*H270,2)</f>
        <v>0</v>
      </c>
      <c r="K270" s="221" t="s">
        <v>141</v>
      </c>
      <c r="L270" s="70"/>
      <c r="M270" s="226" t="s">
        <v>22</v>
      </c>
      <c r="N270" s="227" t="s">
        <v>44</v>
      </c>
      <c r="O270" s="45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AR270" s="22" t="s">
        <v>135</v>
      </c>
      <c r="AT270" s="22" t="s">
        <v>131</v>
      </c>
      <c r="AU270" s="22" t="s">
        <v>82</v>
      </c>
      <c r="AY270" s="22" t="s">
        <v>129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2" t="s">
        <v>24</v>
      </c>
      <c r="BK270" s="230">
        <f>ROUND(I270*H270,2)</f>
        <v>0</v>
      </c>
      <c r="BL270" s="22" t="s">
        <v>135</v>
      </c>
      <c r="BM270" s="22" t="s">
        <v>607</v>
      </c>
    </row>
    <row r="271" s="11" customFormat="1">
      <c r="B271" s="231"/>
      <c r="C271" s="232"/>
      <c r="D271" s="233" t="s">
        <v>143</v>
      </c>
      <c r="E271" s="234" t="s">
        <v>22</v>
      </c>
      <c r="F271" s="235" t="s">
        <v>608</v>
      </c>
      <c r="G271" s="232"/>
      <c r="H271" s="236">
        <v>97.804000000000002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143</v>
      </c>
      <c r="AU271" s="242" t="s">
        <v>82</v>
      </c>
      <c r="AV271" s="11" t="s">
        <v>82</v>
      </c>
      <c r="AW271" s="11" t="s">
        <v>37</v>
      </c>
      <c r="AX271" s="11" t="s">
        <v>24</v>
      </c>
      <c r="AY271" s="242" t="s">
        <v>129</v>
      </c>
    </row>
    <row r="272" s="10" customFormat="1" ht="29.88" customHeight="1">
      <c r="B272" s="203"/>
      <c r="C272" s="204"/>
      <c r="D272" s="205" t="s">
        <v>72</v>
      </c>
      <c r="E272" s="217" t="s">
        <v>609</v>
      </c>
      <c r="F272" s="217" t="s">
        <v>610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P273</f>
        <v>0</v>
      </c>
      <c r="Q272" s="211"/>
      <c r="R272" s="212">
        <f>R273</f>
        <v>0</v>
      </c>
      <c r="S272" s="211"/>
      <c r="T272" s="213">
        <f>T273</f>
        <v>0</v>
      </c>
      <c r="AR272" s="214" t="s">
        <v>24</v>
      </c>
      <c r="AT272" s="215" t="s">
        <v>72</v>
      </c>
      <c r="AU272" s="215" t="s">
        <v>24</v>
      </c>
      <c r="AY272" s="214" t="s">
        <v>129</v>
      </c>
      <c r="BK272" s="216">
        <f>BK273</f>
        <v>0</v>
      </c>
    </row>
    <row r="273" s="1" customFormat="1" ht="25.5" customHeight="1">
      <c r="B273" s="44"/>
      <c r="C273" s="219" t="s">
        <v>611</v>
      </c>
      <c r="D273" s="219" t="s">
        <v>131</v>
      </c>
      <c r="E273" s="220" t="s">
        <v>612</v>
      </c>
      <c r="F273" s="221" t="s">
        <v>613</v>
      </c>
      <c r="G273" s="222" t="s">
        <v>248</v>
      </c>
      <c r="H273" s="223">
        <v>185.31999999999999</v>
      </c>
      <c r="I273" s="224"/>
      <c r="J273" s="225">
        <f>ROUND(I273*H273,2)</f>
        <v>0</v>
      </c>
      <c r="K273" s="221" t="s">
        <v>141</v>
      </c>
      <c r="L273" s="70"/>
      <c r="M273" s="226" t="s">
        <v>22</v>
      </c>
      <c r="N273" s="264" t="s">
        <v>44</v>
      </c>
      <c r="O273" s="265"/>
      <c r="P273" s="266">
        <f>O273*H273</f>
        <v>0</v>
      </c>
      <c r="Q273" s="266">
        <v>0</v>
      </c>
      <c r="R273" s="266">
        <f>Q273*H273</f>
        <v>0</v>
      </c>
      <c r="S273" s="266">
        <v>0</v>
      </c>
      <c r="T273" s="267">
        <f>S273*H273</f>
        <v>0</v>
      </c>
      <c r="AR273" s="22" t="s">
        <v>135</v>
      </c>
      <c r="AT273" s="22" t="s">
        <v>131</v>
      </c>
      <c r="AU273" s="22" t="s">
        <v>82</v>
      </c>
      <c r="AY273" s="22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2" t="s">
        <v>24</v>
      </c>
      <c r="BK273" s="230">
        <f>ROUND(I273*H273,2)</f>
        <v>0</v>
      </c>
      <c r="BL273" s="22" t="s">
        <v>135</v>
      </c>
      <c r="BM273" s="22" t="s">
        <v>614</v>
      </c>
    </row>
    <row r="274" s="1" customFormat="1" ht="6.96" customHeight="1">
      <c r="B274" s="65"/>
      <c r="C274" s="66"/>
      <c r="D274" s="66"/>
      <c r="E274" s="66"/>
      <c r="F274" s="66"/>
      <c r="G274" s="66"/>
      <c r="H274" s="66"/>
      <c r="I274" s="164"/>
      <c r="J274" s="66"/>
      <c r="K274" s="66"/>
      <c r="L274" s="70"/>
    </row>
  </sheetData>
  <sheetProtection sheet="1" autoFilter="0" formatColumns="0" formatRows="0" objects="1" scenarios="1" spinCount="100000" saltValue="UDYcd8DLn5sP4kQXQREbEjrHJP8G7wvdh4IO52TOpAZVDSSVUwTUg8z7xb6a+l2+JSCPyZ+6LXDCxa39XyJcjg==" hashValue="T649XqWmdTPZjnQ7mmOeRIlxy9qezP1Lc4nfkOCBwaOPpGuNYvc8ozHiU7boOi77J4uz5IFc6lO2JzVHUB+V1w==" algorithmName="SHA-512" password="CC35"/>
  <autoFilter ref="C83:K273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92</v>
      </c>
      <c r="G1" s="137" t="s">
        <v>93</v>
      </c>
      <c r="H1" s="137"/>
      <c r="I1" s="138"/>
      <c r="J1" s="137" t="s">
        <v>94</v>
      </c>
      <c r="K1" s="136" t="s">
        <v>95</v>
      </c>
      <c r="L1" s="137" t="s">
        <v>96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97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98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615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2. 2. 2018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ROUND(SUM(BE84:BE262), 2)</f>
        <v>0</v>
      </c>
      <c r="G30" s="45"/>
      <c r="H30" s="45"/>
      <c r="I30" s="156">
        <v>0.20999999999999999</v>
      </c>
      <c r="J30" s="155">
        <f>ROUND(ROUND((SUM(BE84:BE262)),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ROUND(SUM(BF84:BF262), 2)</f>
        <v>0</v>
      </c>
      <c r="G31" s="45"/>
      <c r="H31" s="45"/>
      <c r="I31" s="156">
        <v>0.14999999999999999</v>
      </c>
      <c r="J31" s="155">
        <f>ROUND(ROUND((SUM(BF84:BF262)),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ROUND(SUM(BG84:BG262),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ROUND(SUM(BH84:BH262),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ROUND(SUM(BI84:BI262),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100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98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TRASAS3 - Komunikace a terénní úpravy úsek S3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2. 2. 2018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101</v>
      </c>
      <c r="D54" s="157"/>
      <c r="E54" s="157"/>
      <c r="F54" s="157"/>
      <c r="G54" s="157"/>
      <c r="H54" s="157"/>
      <c r="I54" s="171"/>
      <c r="J54" s="172" t="s">
        <v>102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103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104</v>
      </c>
    </row>
    <row r="57" s="7" customFormat="1" ht="24.96" customHeight="1">
      <c r="B57" s="175"/>
      <c r="C57" s="176"/>
      <c r="D57" s="177" t="s">
        <v>105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106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107</v>
      </c>
      <c r="E59" s="185"/>
      <c r="F59" s="185"/>
      <c r="G59" s="185"/>
      <c r="H59" s="185"/>
      <c r="I59" s="186"/>
      <c r="J59" s="187">
        <f>J151</f>
        <v>0</v>
      </c>
      <c r="K59" s="188"/>
    </row>
    <row r="60" s="8" customFormat="1" ht="19.92" customHeight="1">
      <c r="B60" s="182"/>
      <c r="C60" s="183"/>
      <c r="D60" s="184" t="s">
        <v>108</v>
      </c>
      <c r="E60" s="185"/>
      <c r="F60" s="185"/>
      <c r="G60" s="185"/>
      <c r="H60" s="185"/>
      <c r="I60" s="186"/>
      <c r="J60" s="187">
        <f>J156</f>
        <v>0</v>
      </c>
      <c r="K60" s="188"/>
    </row>
    <row r="61" s="8" customFormat="1" ht="19.92" customHeight="1">
      <c r="B61" s="182"/>
      <c r="C61" s="183"/>
      <c r="D61" s="184" t="s">
        <v>109</v>
      </c>
      <c r="E61" s="185"/>
      <c r="F61" s="185"/>
      <c r="G61" s="185"/>
      <c r="H61" s="185"/>
      <c r="I61" s="186"/>
      <c r="J61" s="187">
        <f>J190</f>
        <v>0</v>
      </c>
      <c r="K61" s="188"/>
    </row>
    <row r="62" s="8" customFormat="1" ht="19.92" customHeight="1">
      <c r="B62" s="182"/>
      <c r="C62" s="183"/>
      <c r="D62" s="184" t="s">
        <v>110</v>
      </c>
      <c r="E62" s="185"/>
      <c r="F62" s="185"/>
      <c r="G62" s="185"/>
      <c r="H62" s="185"/>
      <c r="I62" s="186"/>
      <c r="J62" s="187">
        <f>J198</f>
        <v>0</v>
      </c>
      <c r="K62" s="188"/>
    </row>
    <row r="63" s="8" customFormat="1" ht="19.92" customHeight="1">
      <c r="B63" s="182"/>
      <c r="C63" s="183"/>
      <c r="D63" s="184" t="s">
        <v>111</v>
      </c>
      <c r="E63" s="185"/>
      <c r="F63" s="185"/>
      <c r="G63" s="185"/>
      <c r="H63" s="185"/>
      <c r="I63" s="186"/>
      <c r="J63" s="187">
        <f>J244</f>
        <v>0</v>
      </c>
      <c r="K63" s="188"/>
    </row>
    <row r="64" s="8" customFormat="1" ht="19.92" customHeight="1">
      <c r="B64" s="182"/>
      <c r="C64" s="183"/>
      <c r="D64" s="184" t="s">
        <v>112</v>
      </c>
      <c r="E64" s="185"/>
      <c r="F64" s="185"/>
      <c r="G64" s="185"/>
      <c r="H64" s="185"/>
      <c r="I64" s="186"/>
      <c r="J64" s="187">
        <f>J261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113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98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>TRASAS3 - Komunikace a terénní úpravy úsek S3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2. 2. 2018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114</v>
      </c>
      <c r="D83" s="195" t="s">
        <v>58</v>
      </c>
      <c r="E83" s="195" t="s">
        <v>54</v>
      </c>
      <c r="F83" s="195" t="s">
        <v>115</v>
      </c>
      <c r="G83" s="195" t="s">
        <v>116</v>
      </c>
      <c r="H83" s="195" t="s">
        <v>117</v>
      </c>
      <c r="I83" s="196" t="s">
        <v>118</v>
      </c>
      <c r="J83" s="195" t="s">
        <v>102</v>
      </c>
      <c r="K83" s="197" t="s">
        <v>119</v>
      </c>
      <c r="L83" s="198"/>
      <c r="M83" s="100" t="s">
        <v>120</v>
      </c>
      <c r="N83" s="101" t="s">
        <v>43</v>
      </c>
      <c r="O83" s="101" t="s">
        <v>121</v>
      </c>
      <c r="P83" s="101" t="s">
        <v>122</v>
      </c>
      <c r="Q83" s="101" t="s">
        <v>123</v>
      </c>
      <c r="R83" s="101" t="s">
        <v>124</v>
      </c>
      <c r="S83" s="101" t="s">
        <v>125</v>
      </c>
      <c r="T83" s="102" t="s">
        <v>126</v>
      </c>
    </row>
    <row r="84" s="1" customFormat="1" ht="29.28" customHeight="1">
      <c r="B84" s="44"/>
      <c r="C84" s="106" t="s">
        <v>103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128.3850554</v>
      </c>
      <c r="S84" s="104"/>
      <c r="T84" s="201">
        <f>T85</f>
        <v>125.90610999999997</v>
      </c>
      <c r="AT84" s="22" t="s">
        <v>72</v>
      </c>
      <c r="AU84" s="22" t="s">
        <v>104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127</v>
      </c>
      <c r="F85" s="206" t="s">
        <v>128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P86+P151+P156+P190+P198+P244+P261</f>
        <v>0</v>
      </c>
      <c r="Q85" s="211"/>
      <c r="R85" s="212">
        <f>R86+R151+R156+R190+R198+R244+R261</f>
        <v>128.3850554</v>
      </c>
      <c r="S85" s="211"/>
      <c r="T85" s="213">
        <f>T86+T151+T156+T190+T198+T244+T261</f>
        <v>125.90610999999997</v>
      </c>
      <c r="AR85" s="214" t="s">
        <v>24</v>
      </c>
      <c r="AT85" s="215" t="s">
        <v>72</v>
      </c>
      <c r="AU85" s="215" t="s">
        <v>73</v>
      </c>
      <c r="AY85" s="214" t="s">
        <v>129</v>
      </c>
      <c r="BK85" s="216">
        <f>BK86+BK151+BK156+BK190+BK198+BK244+BK261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130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SUM(P87:P150)</f>
        <v>0</v>
      </c>
      <c r="Q86" s="211"/>
      <c r="R86" s="212">
        <f>SUM(R87:R150)</f>
        <v>1.6317814999999998</v>
      </c>
      <c r="S86" s="211"/>
      <c r="T86" s="213">
        <f>SUM(T87:T150)</f>
        <v>125.82010999999997</v>
      </c>
      <c r="AR86" s="214" t="s">
        <v>24</v>
      </c>
      <c r="AT86" s="215" t="s">
        <v>72</v>
      </c>
      <c r="AU86" s="215" t="s">
        <v>24</v>
      </c>
      <c r="AY86" s="214" t="s">
        <v>129</v>
      </c>
      <c r="BK86" s="216">
        <f>SUM(BK87:BK150)</f>
        <v>0</v>
      </c>
    </row>
    <row r="87" s="1" customFormat="1" ht="16.5" customHeight="1">
      <c r="B87" s="44"/>
      <c r="C87" s="219" t="s">
        <v>24</v>
      </c>
      <c r="D87" s="219" t="s">
        <v>131</v>
      </c>
      <c r="E87" s="220" t="s">
        <v>132</v>
      </c>
      <c r="F87" s="221" t="s">
        <v>133</v>
      </c>
      <c r="G87" s="222" t="s">
        <v>134</v>
      </c>
      <c r="H87" s="223">
        <v>37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135</v>
      </c>
      <c r="AT87" s="22" t="s">
        <v>131</v>
      </c>
      <c r="AU87" s="22" t="s">
        <v>82</v>
      </c>
      <c r="AY87" s="22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135</v>
      </c>
      <c r="BM87" s="22" t="s">
        <v>136</v>
      </c>
    </row>
    <row r="88" s="1" customFormat="1" ht="25.5" customHeight="1">
      <c r="B88" s="44"/>
      <c r="C88" s="219" t="s">
        <v>82</v>
      </c>
      <c r="D88" s="219" t="s">
        <v>131</v>
      </c>
      <c r="E88" s="220" t="s">
        <v>616</v>
      </c>
      <c r="F88" s="221" t="s">
        <v>617</v>
      </c>
      <c r="G88" s="222" t="s">
        <v>140</v>
      </c>
      <c r="H88" s="223">
        <v>30</v>
      </c>
      <c r="I88" s="224"/>
      <c r="J88" s="225">
        <f>ROUND(I88*H88,2)</f>
        <v>0</v>
      </c>
      <c r="K88" s="221" t="s">
        <v>141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135</v>
      </c>
      <c r="AT88" s="22" t="s">
        <v>131</v>
      </c>
      <c r="AU88" s="22" t="s">
        <v>82</v>
      </c>
      <c r="AY88" s="22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135</v>
      </c>
      <c r="BM88" s="22" t="s">
        <v>618</v>
      </c>
    </row>
    <row r="89" s="1" customFormat="1" ht="51" customHeight="1">
      <c r="B89" s="44"/>
      <c r="C89" s="219" t="s">
        <v>137</v>
      </c>
      <c r="D89" s="219" t="s">
        <v>131</v>
      </c>
      <c r="E89" s="220" t="s">
        <v>138</v>
      </c>
      <c r="F89" s="221" t="s">
        <v>139</v>
      </c>
      <c r="G89" s="222" t="s">
        <v>140</v>
      </c>
      <c r="H89" s="223">
        <v>64.099999999999994</v>
      </c>
      <c r="I89" s="224"/>
      <c r="J89" s="225">
        <f>ROUND(I89*H89,2)</f>
        <v>0</v>
      </c>
      <c r="K89" s="221" t="s">
        <v>141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0.255</v>
      </c>
      <c r="T89" s="229">
        <f>S89*H89</f>
        <v>16.345499999999998</v>
      </c>
      <c r="AR89" s="22" t="s">
        <v>135</v>
      </c>
      <c r="AT89" s="22" t="s">
        <v>131</v>
      </c>
      <c r="AU89" s="22" t="s">
        <v>82</v>
      </c>
      <c r="AY89" s="22" t="s">
        <v>129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135</v>
      </c>
      <c r="BM89" s="22" t="s">
        <v>142</v>
      </c>
    </row>
    <row r="90" s="11" customFormat="1">
      <c r="B90" s="231"/>
      <c r="C90" s="232"/>
      <c r="D90" s="233" t="s">
        <v>143</v>
      </c>
      <c r="E90" s="234" t="s">
        <v>22</v>
      </c>
      <c r="F90" s="235" t="s">
        <v>619</v>
      </c>
      <c r="G90" s="232"/>
      <c r="H90" s="236">
        <v>64.099999999999994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143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129</v>
      </c>
    </row>
    <row r="91" s="1" customFormat="1" ht="38.25" customHeight="1">
      <c r="B91" s="44"/>
      <c r="C91" s="219" t="s">
        <v>135</v>
      </c>
      <c r="D91" s="219" t="s">
        <v>131</v>
      </c>
      <c r="E91" s="220" t="s">
        <v>150</v>
      </c>
      <c r="F91" s="221" t="s">
        <v>151</v>
      </c>
      <c r="G91" s="222" t="s">
        <v>140</v>
      </c>
      <c r="H91" s="223">
        <v>64.099999999999994</v>
      </c>
      <c r="I91" s="224"/>
      <c r="J91" s="225">
        <f>ROUND(I91*H91,2)</f>
        <v>0</v>
      </c>
      <c r="K91" s="221" t="s">
        <v>141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0.16</v>
      </c>
      <c r="T91" s="229">
        <f>S91*H91</f>
        <v>10.255999999999999</v>
      </c>
      <c r="AR91" s="22" t="s">
        <v>135</v>
      </c>
      <c r="AT91" s="22" t="s">
        <v>131</v>
      </c>
      <c r="AU91" s="22" t="s">
        <v>82</v>
      </c>
      <c r="AY91" s="22" t="s">
        <v>129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135</v>
      </c>
      <c r="BM91" s="22" t="s">
        <v>152</v>
      </c>
    </row>
    <row r="92" s="1" customFormat="1" ht="38.25" customHeight="1">
      <c r="B92" s="44"/>
      <c r="C92" s="219" t="s">
        <v>149</v>
      </c>
      <c r="D92" s="219" t="s">
        <v>131</v>
      </c>
      <c r="E92" s="220" t="s">
        <v>155</v>
      </c>
      <c r="F92" s="221" t="s">
        <v>156</v>
      </c>
      <c r="G92" s="222" t="s">
        <v>140</v>
      </c>
      <c r="H92" s="223">
        <v>161.75999999999999</v>
      </c>
      <c r="I92" s="224"/>
      <c r="J92" s="225">
        <f>ROUND(I92*H92,2)</f>
        <v>0</v>
      </c>
      <c r="K92" s="221" t="s">
        <v>141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0.23499999999999999</v>
      </c>
      <c r="T92" s="229">
        <f>S92*H92</f>
        <v>38.013599999999997</v>
      </c>
      <c r="AR92" s="22" t="s">
        <v>135</v>
      </c>
      <c r="AT92" s="22" t="s">
        <v>131</v>
      </c>
      <c r="AU92" s="22" t="s">
        <v>82</v>
      </c>
      <c r="AY92" s="22" t="s">
        <v>129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135</v>
      </c>
      <c r="BM92" s="22" t="s">
        <v>157</v>
      </c>
    </row>
    <row r="93" s="11" customFormat="1">
      <c r="B93" s="231"/>
      <c r="C93" s="232"/>
      <c r="D93" s="233" t="s">
        <v>143</v>
      </c>
      <c r="E93" s="234" t="s">
        <v>22</v>
      </c>
      <c r="F93" s="235" t="s">
        <v>620</v>
      </c>
      <c r="G93" s="232"/>
      <c r="H93" s="236">
        <v>161.75999999999999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129</v>
      </c>
    </row>
    <row r="94" s="1" customFormat="1" ht="38.25" customHeight="1">
      <c r="B94" s="44"/>
      <c r="C94" s="219" t="s">
        <v>154</v>
      </c>
      <c r="D94" s="219" t="s">
        <v>131</v>
      </c>
      <c r="E94" s="220" t="s">
        <v>621</v>
      </c>
      <c r="F94" s="221" t="s">
        <v>622</v>
      </c>
      <c r="G94" s="222" t="s">
        <v>140</v>
      </c>
      <c r="H94" s="223">
        <v>16.399999999999999</v>
      </c>
      <c r="I94" s="224"/>
      <c r="J94" s="225">
        <f>ROUND(I94*H94,2)</f>
        <v>0</v>
      </c>
      <c r="K94" s="221" t="s">
        <v>141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0.22500000000000001</v>
      </c>
      <c r="T94" s="229">
        <f>S94*H94</f>
        <v>3.6899999999999999</v>
      </c>
      <c r="AR94" s="22" t="s">
        <v>135</v>
      </c>
      <c r="AT94" s="22" t="s">
        <v>131</v>
      </c>
      <c r="AU94" s="22" t="s">
        <v>82</v>
      </c>
      <c r="AY94" s="22" t="s">
        <v>129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135</v>
      </c>
      <c r="BM94" s="22" t="s">
        <v>623</v>
      </c>
    </row>
    <row r="95" s="1" customFormat="1" ht="38.25" customHeight="1">
      <c r="B95" s="44"/>
      <c r="C95" s="219" t="s">
        <v>159</v>
      </c>
      <c r="D95" s="219" t="s">
        <v>131</v>
      </c>
      <c r="E95" s="220" t="s">
        <v>624</v>
      </c>
      <c r="F95" s="221" t="s">
        <v>625</v>
      </c>
      <c r="G95" s="222" t="s">
        <v>140</v>
      </c>
      <c r="H95" s="223">
        <v>173.06</v>
      </c>
      <c r="I95" s="224"/>
      <c r="J95" s="225">
        <f>ROUND(I95*H95,2)</f>
        <v>0</v>
      </c>
      <c r="K95" s="221" t="s">
        <v>141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0.18099999999999999</v>
      </c>
      <c r="T95" s="229">
        <f>S95*H95</f>
        <v>31.32386</v>
      </c>
      <c r="AR95" s="22" t="s">
        <v>135</v>
      </c>
      <c r="AT95" s="22" t="s">
        <v>131</v>
      </c>
      <c r="AU95" s="22" t="s">
        <v>82</v>
      </c>
      <c r="AY95" s="22" t="s">
        <v>129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135</v>
      </c>
      <c r="BM95" s="22" t="s">
        <v>626</v>
      </c>
    </row>
    <row r="96" s="11" customFormat="1">
      <c r="B96" s="231"/>
      <c r="C96" s="232"/>
      <c r="D96" s="233" t="s">
        <v>143</v>
      </c>
      <c r="E96" s="234" t="s">
        <v>22</v>
      </c>
      <c r="F96" s="235" t="s">
        <v>627</v>
      </c>
      <c r="G96" s="232"/>
      <c r="H96" s="236">
        <v>173.06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143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129</v>
      </c>
    </row>
    <row r="97" s="1" customFormat="1" ht="38.25" customHeight="1">
      <c r="B97" s="44"/>
      <c r="C97" s="219" t="s">
        <v>164</v>
      </c>
      <c r="D97" s="219" t="s">
        <v>131</v>
      </c>
      <c r="E97" s="220" t="s">
        <v>165</v>
      </c>
      <c r="F97" s="221" t="s">
        <v>166</v>
      </c>
      <c r="G97" s="222" t="s">
        <v>140</v>
      </c>
      <c r="H97" s="223">
        <v>54.049999999999997</v>
      </c>
      <c r="I97" s="224"/>
      <c r="J97" s="225">
        <f>ROUND(I97*H97,2)</f>
        <v>0</v>
      </c>
      <c r="K97" s="221" t="s">
        <v>141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3.0000000000000001E-05</v>
      </c>
      <c r="R97" s="228">
        <f>Q97*H97</f>
        <v>0.0016214999999999999</v>
      </c>
      <c r="S97" s="228">
        <v>0.10299999999999999</v>
      </c>
      <c r="T97" s="229">
        <f>S97*H97</f>
        <v>5.5671499999999998</v>
      </c>
      <c r="AR97" s="22" t="s">
        <v>135</v>
      </c>
      <c r="AT97" s="22" t="s">
        <v>131</v>
      </c>
      <c r="AU97" s="22" t="s">
        <v>82</v>
      </c>
      <c r="AY97" s="22" t="s">
        <v>129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135</v>
      </c>
      <c r="BM97" s="22" t="s">
        <v>167</v>
      </c>
    </row>
    <row r="98" s="11" customFormat="1">
      <c r="B98" s="231"/>
      <c r="C98" s="232"/>
      <c r="D98" s="233" t="s">
        <v>143</v>
      </c>
      <c r="E98" s="234" t="s">
        <v>22</v>
      </c>
      <c r="F98" s="235" t="s">
        <v>628</v>
      </c>
      <c r="G98" s="232"/>
      <c r="H98" s="236">
        <v>54.049999999999997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143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129</v>
      </c>
    </row>
    <row r="99" s="1" customFormat="1" ht="38.25" customHeight="1">
      <c r="B99" s="44"/>
      <c r="C99" s="219" t="s">
        <v>169</v>
      </c>
      <c r="D99" s="219" t="s">
        <v>131</v>
      </c>
      <c r="E99" s="220" t="s">
        <v>170</v>
      </c>
      <c r="F99" s="221" t="s">
        <v>171</v>
      </c>
      <c r="G99" s="222" t="s">
        <v>134</v>
      </c>
      <c r="H99" s="223">
        <v>92</v>
      </c>
      <c r="I99" s="224"/>
      <c r="J99" s="225">
        <f>ROUND(I99*H99,2)</f>
        <v>0</v>
      </c>
      <c r="K99" s="221" t="s">
        <v>141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0.20499999999999999</v>
      </c>
      <c r="T99" s="229">
        <f>S99*H99</f>
        <v>18.859999999999999</v>
      </c>
      <c r="AR99" s="22" t="s">
        <v>135</v>
      </c>
      <c r="AT99" s="22" t="s">
        <v>131</v>
      </c>
      <c r="AU99" s="22" t="s">
        <v>82</v>
      </c>
      <c r="AY99" s="22" t="s">
        <v>129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135</v>
      </c>
      <c r="BM99" s="22" t="s">
        <v>172</v>
      </c>
    </row>
    <row r="100" s="1" customFormat="1" ht="25.5" customHeight="1">
      <c r="B100" s="44"/>
      <c r="C100" s="219" t="s">
        <v>29</v>
      </c>
      <c r="D100" s="219" t="s">
        <v>131</v>
      </c>
      <c r="E100" s="220" t="s">
        <v>174</v>
      </c>
      <c r="F100" s="221" t="s">
        <v>175</v>
      </c>
      <c r="G100" s="222" t="s">
        <v>134</v>
      </c>
      <c r="H100" s="223">
        <v>44.100000000000001</v>
      </c>
      <c r="I100" s="224"/>
      <c r="J100" s="225">
        <f>ROUND(I100*H100,2)</f>
        <v>0</v>
      </c>
      <c r="K100" s="221" t="s">
        <v>141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0.040000000000000001</v>
      </c>
      <c r="T100" s="229">
        <f>S100*H100</f>
        <v>1.764</v>
      </c>
      <c r="AR100" s="22" t="s">
        <v>135</v>
      </c>
      <c r="AT100" s="22" t="s">
        <v>131</v>
      </c>
      <c r="AU100" s="22" t="s">
        <v>82</v>
      </c>
      <c r="AY100" s="22" t="s">
        <v>129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135</v>
      </c>
      <c r="BM100" s="22" t="s">
        <v>176</v>
      </c>
    </row>
    <row r="101" s="1" customFormat="1" ht="38.25" customHeight="1">
      <c r="B101" s="44"/>
      <c r="C101" s="219" t="s">
        <v>178</v>
      </c>
      <c r="D101" s="219" t="s">
        <v>131</v>
      </c>
      <c r="E101" s="220" t="s">
        <v>179</v>
      </c>
      <c r="F101" s="221" t="s">
        <v>180</v>
      </c>
      <c r="G101" s="222" t="s">
        <v>181</v>
      </c>
      <c r="H101" s="223">
        <v>16.800000000000001</v>
      </c>
      <c r="I101" s="224"/>
      <c r="J101" s="225">
        <f>ROUND(I101*H101,2)</f>
        <v>0</v>
      </c>
      <c r="K101" s="221" t="s">
        <v>141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135</v>
      </c>
      <c r="AT101" s="22" t="s">
        <v>131</v>
      </c>
      <c r="AU101" s="22" t="s">
        <v>82</v>
      </c>
      <c r="AY101" s="22" t="s">
        <v>129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135</v>
      </c>
      <c r="BM101" s="22" t="s">
        <v>182</v>
      </c>
    </row>
    <row r="102" s="11" customFormat="1">
      <c r="B102" s="231"/>
      <c r="C102" s="232"/>
      <c r="D102" s="233" t="s">
        <v>143</v>
      </c>
      <c r="E102" s="234" t="s">
        <v>22</v>
      </c>
      <c r="F102" s="235" t="s">
        <v>629</v>
      </c>
      <c r="G102" s="232"/>
      <c r="H102" s="236">
        <v>16.800000000000001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143</v>
      </c>
      <c r="AU102" s="242" t="s">
        <v>82</v>
      </c>
      <c r="AV102" s="11" t="s">
        <v>82</v>
      </c>
      <c r="AW102" s="11" t="s">
        <v>37</v>
      </c>
      <c r="AX102" s="11" t="s">
        <v>24</v>
      </c>
      <c r="AY102" s="242" t="s">
        <v>129</v>
      </c>
    </row>
    <row r="103" s="1" customFormat="1" ht="38.25" customHeight="1">
      <c r="B103" s="44"/>
      <c r="C103" s="219" t="s">
        <v>184</v>
      </c>
      <c r="D103" s="219" t="s">
        <v>131</v>
      </c>
      <c r="E103" s="220" t="s">
        <v>185</v>
      </c>
      <c r="F103" s="221" t="s">
        <v>186</v>
      </c>
      <c r="G103" s="222" t="s">
        <v>181</v>
      </c>
      <c r="H103" s="223">
        <v>35.759999999999998</v>
      </c>
      <c r="I103" s="224"/>
      <c r="J103" s="225">
        <f>ROUND(I103*H103,2)</f>
        <v>0</v>
      </c>
      <c r="K103" s="221" t="s">
        <v>141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135</v>
      </c>
      <c r="AT103" s="22" t="s">
        <v>131</v>
      </c>
      <c r="AU103" s="22" t="s">
        <v>82</v>
      </c>
      <c r="AY103" s="22" t="s">
        <v>129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135</v>
      </c>
      <c r="BM103" s="22" t="s">
        <v>187</v>
      </c>
    </row>
    <row r="104" s="11" customFormat="1">
      <c r="B104" s="231"/>
      <c r="C104" s="232"/>
      <c r="D104" s="233" t="s">
        <v>143</v>
      </c>
      <c r="E104" s="234" t="s">
        <v>22</v>
      </c>
      <c r="F104" s="235" t="s">
        <v>630</v>
      </c>
      <c r="G104" s="232"/>
      <c r="H104" s="236">
        <v>34.490000000000002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143</v>
      </c>
      <c r="AU104" s="242" t="s">
        <v>82</v>
      </c>
      <c r="AV104" s="11" t="s">
        <v>82</v>
      </c>
      <c r="AW104" s="11" t="s">
        <v>37</v>
      </c>
      <c r="AX104" s="11" t="s">
        <v>73</v>
      </c>
      <c r="AY104" s="242" t="s">
        <v>129</v>
      </c>
    </row>
    <row r="105" s="11" customFormat="1">
      <c r="B105" s="231"/>
      <c r="C105" s="232"/>
      <c r="D105" s="233" t="s">
        <v>143</v>
      </c>
      <c r="E105" s="234" t="s">
        <v>22</v>
      </c>
      <c r="F105" s="235" t="s">
        <v>631</v>
      </c>
      <c r="G105" s="232"/>
      <c r="H105" s="236">
        <v>1.27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143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129</v>
      </c>
    </row>
    <row r="106" s="12" customFormat="1">
      <c r="B106" s="243"/>
      <c r="C106" s="244"/>
      <c r="D106" s="233" t="s">
        <v>143</v>
      </c>
      <c r="E106" s="245" t="s">
        <v>22</v>
      </c>
      <c r="F106" s="246" t="s">
        <v>200</v>
      </c>
      <c r="G106" s="244"/>
      <c r="H106" s="247">
        <v>35.759999999999998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143</v>
      </c>
      <c r="AU106" s="253" t="s">
        <v>82</v>
      </c>
      <c r="AV106" s="12" t="s">
        <v>135</v>
      </c>
      <c r="AW106" s="12" t="s">
        <v>37</v>
      </c>
      <c r="AX106" s="12" t="s">
        <v>24</v>
      </c>
      <c r="AY106" s="253" t="s">
        <v>129</v>
      </c>
    </row>
    <row r="107" s="1" customFormat="1" ht="25.5" customHeight="1">
      <c r="B107" s="44"/>
      <c r="C107" s="219" t="s">
        <v>221</v>
      </c>
      <c r="D107" s="219" t="s">
        <v>131</v>
      </c>
      <c r="E107" s="220" t="s">
        <v>190</v>
      </c>
      <c r="F107" s="221" t="s">
        <v>191</v>
      </c>
      <c r="G107" s="222" t="s">
        <v>181</v>
      </c>
      <c r="H107" s="223">
        <v>0.71399999999999997</v>
      </c>
      <c r="I107" s="224"/>
      <c r="J107" s="225">
        <f>ROUND(I107*H107,2)</f>
        <v>0</v>
      </c>
      <c r="K107" s="221" t="s">
        <v>141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135</v>
      </c>
      <c r="AT107" s="22" t="s">
        <v>131</v>
      </c>
      <c r="AU107" s="22" t="s">
        <v>82</v>
      </c>
      <c r="AY107" s="22" t="s">
        <v>129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135</v>
      </c>
      <c r="BM107" s="22" t="s">
        <v>632</v>
      </c>
    </row>
    <row r="108" s="11" customFormat="1">
      <c r="B108" s="231"/>
      <c r="C108" s="232"/>
      <c r="D108" s="233" t="s">
        <v>143</v>
      </c>
      <c r="E108" s="234" t="s">
        <v>22</v>
      </c>
      <c r="F108" s="235" t="s">
        <v>633</v>
      </c>
      <c r="G108" s="232"/>
      <c r="H108" s="236">
        <v>0.71399999999999997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143</v>
      </c>
      <c r="AU108" s="242" t="s">
        <v>82</v>
      </c>
      <c r="AV108" s="11" t="s">
        <v>82</v>
      </c>
      <c r="AW108" s="11" t="s">
        <v>37</v>
      </c>
      <c r="AX108" s="11" t="s">
        <v>24</v>
      </c>
      <c r="AY108" s="242" t="s">
        <v>129</v>
      </c>
    </row>
    <row r="109" s="1" customFormat="1" ht="38.25" customHeight="1">
      <c r="B109" s="44"/>
      <c r="C109" s="219" t="s">
        <v>189</v>
      </c>
      <c r="D109" s="219" t="s">
        <v>131</v>
      </c>
      <c r="E109" s="220" t="s">
        <v>195</v>
      </c>
      <c r="F109" s="221" t="s">
        <v>196</v>
      </c>
      <c r="G109" s="222" t="s">
        <v>181</v>
      </c>
      <c r="H109" s="223">
        <v>5.508</v>
      </c>
      <c r="I109" s="224"/>
      <c r="J109" s="225">
        <f>ROUND(I109*H109,2)</f>
        <v>0</v>
      </c>
      <c r="K109" s="221" t="s">
        <v>141</v>
      </c>
      <c r="L109" s="70"/>
      <c r="M109" s="226" t="s">
        <v>22</v>
      </c>
      <c r="N109" s="227" t="s">
        <v>44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135</v>
      </c>
      <c r="AT109" s="22" t="s">
        <v>131</v>
      </c>
      <c r="AU109" s="22" t="s">
        <v>82</v>
      </c>
      <c r="AY109" s="22" t="s">
        <v>129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135</v>
      </c>
      <c r="BM109" s="22" t="s">
        <v>634</v>
      </c>
    </row>
    <row r="110" s="11" customFormat="1">
      <c r="B110" s="231"/>
      <c r="C110" s="232"/>
      <c r="D110" s="233" t="s">
        <v>143</v>
      </c>
      <c r="E110" s="234" t="s">
        <v>22</v>
      </c>
      <c r="F110" s="235" t="s">
        <v>635</v>
      </c>
      <c r="G110" s="232"/>
      <c r="H110" s="236">
        <v>4.8600000000000003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143</v>
      </c>
      <c r="AU110" s="242" t="s">
        <v>82</v>
      </c>
      <c r="AV110" s="11" t="s">
        <v>82</v>
      </c>
      <c r="AW110" s="11" t="s">
        <v>37</v>
      </c>
      <c r="AX110" s="11" t="s">
        <v>73</v>
      </c>
      <c r="AY110" s="242" t="s">
        <v>129</v>
      </c>
    </row>
    <row r="111" s="11" customFormat="1">
      <c r="B111" s="231"/>
      <c r="C111" s="232"/>
      <c r="D111" s="233" t="s">
        <v>143</v>
      </c>
      <c r="E111" s="234" t="s">
        <v>22</v>
      </c>
      <c r="F111" s="235" t="s">
        <v>636</v>
      </c>
      <c r="G111" s="232"/>
      <c r="H111" s="236">
        <v>0.64800000000000002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143</v>
      </c>
      <c r="AU111" s="242" t="s">
        <v>82</v>
      </c>
      <c r="AV111" s="11" t="s">
        <v>82</v>
      </c>
      <c r="AW111" s="11" t="s">
        <v>37</v>
      </c>
      <c r="AX111" s="11" t="s">
        <v>73</v>
      </c>
      <c r="AY111" s="242" t="s">
        <v>129</v>
      </c>
    </row>
    <row r="112" s="12" customFormat="1">
      <c r="B112" s="243"/>
      <c r="C112" s="244"/>
      <c r="D112" s="233" t="s">
        <v>143</v>
      </c>
      <c r="E112" s="245" t="s">
        <v>22</v>
      </c>
      <c r="F112" s="246" t="s">
        <v>200</v>
      </c>
      <c r="G112" s="244"/>
      <c r="H112" s="247">
        <v>5.508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143</v>
      </c>
      <c r="AU112" s="253" t="s">
        <v>82</v>
      </c>
      <c r="AV112" s="12" t="s">
        <v>135</v>
      </c>
      <c r="AW112" s="12" t="s">
        <v>37</v>
      </c>
      <c r="AX112" s="12" t="s">
        <v>24</v>
      </c>
      <c r="AY112" s="253" t="s">
        <v>129</v>
      </c>
    </row>
    <row r="113" s="1" customFormat="1" ht="25.5" customHeight="1">
      <c r="B113" s="44"/>
      <c r="C113" s="254" t="s">
        <v>194</v>
      </c>
      <c r="D113" s="254" t="s">
        <v>201</v>
      </c>
      <c r="E113" s="255" t="s">
        <v>202</v>
      </c>
      <c r="F113" s="256" t="s">
        <v>203</v>
      </c>
      <c r="G113" s="257" t="s">
        <v>204</v>
      </c>
      <c r="H113" s="258">
        <v>37</v>
      </c>
      <c r="I113" s="259"/>
      <c r="J113" s="260">
        <f>ROUND(I113*H113,2)</f>
        <v>0</v>
      </c>
      <c r="K113" s="256" t="s">
        <v>141</v>
      </c>
      <c r="L113" s="261"/>
      <c r="M113" s="262" t="s">
        <v>22</v>
      </c>
      <c r="N113" s="263" t="s">
        <v>44</v>
      </c>
      <c r="O113" s="45"/>
      <c r="P113" s="228">
        <f>O113*H113</f>
        <v>0</v>
      </c>
      <c r="Q113" s="228">
        <v>0.032000000000000001</v>
      </c>
      <c r="R113" s="228">
        <f>Q113*H113</f>
        <v>1.1839999999999999</v>
      </c>
      <c r="S113" s="228">
        <v>0</v>
      </c>
      <c r="T113" s="229">
        <f>S113*H113</f>
        <v>0</v>
      </c>
      <c r="AR113" s="22" t="s">
        <v>164</v>
      </c>
      <c r="AT113" s="22" t="s">
        <v>201</v>
      </c>
      <c r="AU113" s="22" t="s">
        <v>82</v>
      </c>
      <c r="AY113" s="22" t="s">
        <v>129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135</v>
      </c>
      <c r="BM113" s="22" t="s">
        <v>205</v>
      </c>
    </row>
    <row r="114" s="1" customFormat="1" ht="25.5" customHeight="1">
      <c r="B114" s="44"/>
      <c r="C114" s="254" t="s">
        <v>10</v>
      </c>
      <c r="D114" s="254" t="s">
        <v>201</v>
      </c>
      <c r="E114" s="255" t="s">
        <v>207</v>
      </c>
      <c r="F114" s="256" t="s">
        <v>208</v>
      </c>
      <c r="G114" s="257" t="s">
        <v>204</v>
      </c>
      <c r="H114" s="258">
        <v>74</v>
      </c>
      <c r="I114" s="259"/>
      <c r="J114" s="260">
        <f>ROUND(I114*H114,2)</f>
        <v>0</v>
      </c>
      <c r="K114" s="256" t="s">
        <v>141</v>
      </c>
      <c r="L114" s="261"/>
      <c r="M114" s="262" t="s">
        <v>22</v>
      </c>
      <c r="N114" s="263" t="s">
        <v>44</v>
      </c>
      <c r="O114" s="45"/>
      <c r="P114" s="228">
        <f>O114*H114</f>
        <v>0</v>
      </c>
      <c r="Q114" s="228">
        <v>0.0060000000000000001</v>
      </c>
      <c r="R114" s="228">
        <f>Q114*H114</f>
        <v>0.44400000000000001</v>
      </c>
      <c r="S114" s="228">
        <v>0</v>
      </c>
      <c r="T114" s="229">
        <f>S114*H114</f>
        <v>0</v>
      </c>
      <c r="AR114" s="22" t="s">
        <v>164</v>
      </c>
      <c r="AT114" s="22" t="s">
        <v>201</v>
      </c>
      <c r="AU114" s="22" t="s">
        <v>82</v>
      </c>
      <c r="AY114" s="22" t="s">
        <v>129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135</v>
      </c>
      <c r="BM114" s="22" t="s">
        <v>209</v>
      </c>
    </row>
    <row r="115" s="11" customFormat="1">
      <c r="B115" s="231"/>
      <c r="C115" s="232"/>
      <c r="D115" s="233" t="s">
        <v>143</v>
      </c>
      <c r="E115" s="234" t="s">
        <v>22</v>
      </c>
      <c r="F115" s="235" t="s">
        <v>637</v>
      </c>
      <c r="G115" s="232"/>
      <c r="H115" s="236">
        <v>74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129</v>
      </c>
    </row>
    <row r="116" s="1" customFormat="1" ht="25.5" customHeight="1">
      <c r="B116" s="44"/>
      <c r="C116" s="219" t="s">
        <v>604</v>
      </c>
      <c r="D116" s="219" t="s">
        <v>131</v>
      </c>
      <c r="E116" s="220" t="s">
        <v>212</v>
      </c>
      <c r="F116" s="221" t="s">
        <v>213</v>
      </c>
      <c r="G116" s="222" t="s">
        <v>181</v>
      </c>
      <c r="H116" s="223">
        <v>2.9159999999999999</v>
      </c>
      <c r="I116" s="224"/>
      <c r="J116" s="225">
        <f>ROUND(I116*H116,2)</f>
        <v>0</v>
      </c>
      <c r="K116" s="221" t="s">
        <v>141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135</v>
      </c>
      <c r="AT116" s="22" t="s">
        <v>131</v>
      </c>
      <c r="AU116" s="22" t="s">
        <v>82</v>
      </c>
      <c r="AY116" s="22" t="s">
        <v>129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135</v>
      </c>
      <c r="BM116" s="22" t="s">
        <v>638</v>
      </c>
    </row>
    <row r="117" s="11" customFormat="1">
      <c r="B117" s="231"/>
      <c r="C117" s="232"/>
      <c r="D117" s="233" t="s">
        <v>143</v>
      </c>
      <c r="E117" s="234" t="s">
        <v>22</v>
      </c>
      <c r="F117" s="235" t="s">
        <v>639</v>
      </c>
      <c r="G117" s="232"/>
      <c r="H117" s="236">
        <v>2.9159999999999999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143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129</v>
      </c>
    </row>
    <row r="118" s="1" customFormat="1" ht="38.25" customHeight="1">
      <c r="B118" s="44"/>
      <c r="C118" s="219" t="s">
        <v>206</v>
      </c>
      <c r="D118" s="219" t="s">
        <v>131</v>
      </c>
      <c r="E118" s="220" t="s">
        <v>217</v>
      </c>
      <c r="F118" s="221" t="s">
        <v>218</v>
      </c>
      <c r="G118" s="222" t="s">
        <v>181</v>
      </c>
      <c r="H118" s="223">
        <v>24</v>
      </c>
      <c r="I118" s="224"/>
      <c r="J118" s="225">
        <f>ROUND(I118*H118,2)</f>
        <v>0</v>
      </c>
      <c r="K118" s="221" t="s">
        <v>141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135</v>
      </c>
      <c r="AT118" s="22" t="s">
        <v>131</v>
      </c>
      <c r="AU118" s="22" t="s">
        <v>82</v>
      </c>
      <c r="AY118" s="22" t="s">
        <v>129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135</v>
      </c>
      <c r="BM118" s="22" t="s">
        <v>219</v>
      </c>
    </row>
    <row r="119" s="11" customFormat="1">
      <c r="B119" s="231"/>
      <c r="C119" s="232"/>
      <c r="D119" s="233" t="s">
        <v>143</v>
      </c>
      <c r="E119" s="234" t="s">
        <v>22</v>
      </c>
      <c r="F119" s="235" t="s">
        <v>640</v>
      </c>
      <c r="G119" s="232"/>
      <c r="H119" s="236">
        <v>24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129</v>
      </c>
    </row>
    <row r="120" s="1" customFormat="1" ht="38.25" customHeight="1">
      <c r="B120" s="44"/>
      <c r="C120" s="219" t="s">
        <v>30</v>
      </c>
      <c r="D120" s="219" t="s">
        <v>131</v>
      </c>
      <c r="E120" s="220" t="s">
        <v>222</v>
      </c>
      <c r="F120" s="221" t="s">
        <v>223</v>
      </c>
      <c r="G120" s="222" t="s">
        <v>181</v>
      </c>
      <c r="H120" s="223">
        <v>39.537999999999997</v>
      </c>
      <c r="I120" s="224"/>
      <c r="J120" s="225">
        <f>ROUND(I120*H120,2)</f>
        <v>0</v>
      </c>
      <c r="K120" s="221" t="s">
        <v>224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135</v>
      </c>
      <c r="AT120" s="22" t="s">
        <v>131</v>
      </c>
      <c r="AU120" s="22" t="s">
        <v>82</v>
      </c>
      <c r="AY120" s="22" t="s">
        <v>129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135</v>
      </c>
      <c r="BM120" s="22" t="s">
        <v>641</v>
      </c>
    </row>
    <row r="121" s="11" customFormat="1">
      <c r="B121" s="231"/>
      <c r="C121" s="232"/>
      <c r="D121" s="233" t="s">
        <v>143</v>
      </c>
      <c r="E121" s="234" t="s">
        <v>22</v>
      </c>
      <c r="F121" s="235" t="s">
        <v>642</v>
      </c>
      <c r="G121" s="232"/>
      <c r="H121" s="236">
        <v>39.537999999999997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129</v>
      </c>
    </row>
    <row r="122" s="1" customFormat="1" ht="51" customHeight="1">
      <c r="B122" s="44"/>
      <c r="C122" s="219" t="s">
        <v>132</v>
      </c>
      <c r="D122" s="219" t="s">
        <v>131</v>
      </c>
      <c r="E122" s="220" t="s">
        <v>227</v>
      </c>
      <c r="F122" s="221" t="s">
        <v>228</v>
      </c>
      <c r="G122" s="222" t="s">
        <v>181</v>
      </c>
      <c r="H122" s="223">
        <v>513.99400000000003</v>
      </c>
      <c r="I122" s="224"/>
      <c r="J122" s="225">
        <f>ROUND(I122*H122,2)</f>
        <v>0</v>
      </c>
      <c r="K122" s="221" t="s">
        <v>224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135</v>
      </c>
      <c r="AT122" s="22" t="s">
        <v>131</v>
      </c>
      <c r="AU122" s="22" t="s">
        <v>82</v>
      </c>
      <c r="AY122" s="22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135</v>
      </c>
      <c r="BM122" s="22" t="s">
        <v>643</v>
      </c>
    </row>
    <row r="123" s="11" customFormat="1">
      <c r="B123" s="231"/>
      <c r="C123" s="232"/>
      <c r="D123" s="233" t="s">
        <v>143</v>
      </c>
      <c r="E123" s="234" t="s">
        <v>22</v>
      </c>
      <c r="F123" s="235" t="s">
        <v>644</v>
      </c>
      <c r="G123" s="232"/>
      <c r="H123" s="236">
        <v>513.99400000000003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143</v>
      </c>
      <c r="AU123" s="242" t="s">
        <v>82</v>
      </c>
      <c r="AV123" s="11" t="s">
        <v>82</v>
      </c>
      <c r="AW123" s="11" t="s">
        <v>37</v>
      </c>
      <c r="AX123" s="11" t="s">
        <v>24</v>
      </c>
      <c r="AY123" s="242" t="s">
        <v>129</v>
      </c>
    </row>
    <row r="124" s="1" customFormat="1" ht="16.5" customHeight="1">
      <c r="B124" s="44"/>
      <c r="C124" s="219" t="s">
        <v>216</v>
      </c>
      <c r="D124" s="219" t="s">
        <v>131</v>
      </c>
      <c r="E124" s="220" t="s">
        <v>241</v>
      </c>
      <c r="F124" s="221" t="s">
        <v>242</v>
      </c>
      <c r="G124" s="222" t="s">
        <v>181</v>
      </c>
      <c r="H124" s="223">
        <v>49.137999999999998</v>
      </c>
      <c r="I124" s="224"/>
      <c r="J124" s="225">
        <f>ROUND(I124*H124,2)</f>
        <v>0</v>
      </c>
      <c r="K124" s="221" t="s">
        <v>141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135</v>
      </c>
      <c r="AT124" s="22" t="s">
        <v>131</v>
      </c>
      <c r="AU124" s="22" t="s">
        <v>82</v>
      </c>
      <c r="AY124" s="22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135</v>
      </c>
      <c r="BM124" s="22" t="s">
        <v>243</v>
      </c>
    </row>
    <row r="125" s="11" customFormat="1">
      <c r="B125" s="231"/>
      <c r="C125" s="232"/>
      <c r="D125" s="233" t="s">
        <v>143</v>
      </c>
      <c r="E125" s="234" t="s">
        <v>22</v>
      </c>
      <c r="F125" s="235" t="s">
        <v>645</v>
      </c>
      <c r="G125" s="232"/>
      <c r="H125" s="236">
        <v>49.137999999999998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143</v>
      </c>
      <c r="AU125" s="242" t="s">
        <v>82</v>
      </c>
      <c r="AV125" s="11" t="s">
        <v>82</v>
      </c>
      <c r="AW125" s="11" t="s">
        <v>37</v>
      </c>
      <c r="AX125" s="11" t="s">
        <v>24</v>
      </c>
      <c r="AY125" s="242" t="s">
        <v>129</v>
      </c>
    </row>
    <row r="126" s="1" customFormat="1" ht="16.5" customHeight="1">
      <c r="B126" s="44"/>
      <c r="C126" s="219" t="s">
        <v>361</v>
      </c>
      <c r="D126" s="219" t="s">
        <v>131</v>
      </c>
      <c r="E126" s="220" t="s">
        <v>246</v>
      </c>
      <c r="F126" s="221" t="s">
        <v>247</v>
      </c>
      <c r="G126" s="222" t="s">
        <v>248</v>
      </c>
      <c r="H126" s="223">
        <v>59.307000000000002</v>
      </c>
      <c r="I126" s="224"/>
      <c r="J126" s="225">
        <f>ROUND(I126*H126,2)</f>
        <v>0</v>
      </c>
      <c r="K126" s="221" t="s">
        <v>224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135</v>
      </c>
      <c r="AT126" s="22" t="s">
        <v>131</v>
      </c>
      <c r="AU126" s="22" t="s">
        <v>82</v>
      </c>
      <c r="AY126" s="22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135</v>
      </c>
      <c r="BM126" s="22" t="s">
        <v>646</v>
      </c>
    </row>
    <row r="127" s="11" customFormat="1">
      <c r="B127" s="231"/>
      <c r="C127" s="232"/>
      <c r="D127" s="233" t="s">
        <v>143</v>
      </c>
      <c r="E127" s="234" t="s">
        <v>22</v>
      </c>
      <c r="F127" s="235" t="s">
        <v>647</v>
      </c>
      <c r="G127" s="232"/>
      <c r="H127" s="236">
        <v>59.307000000000002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143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129</v>
      </c>
    </row>
    <row r="128" s="1" customFormat="1" ht="25.5" customHeight="1">
      <c r="B128" s="44"/>
      <c r="C128" s="219" t="s">
        <v>648</v>
      </c>
      <c r="D128" s="219" t="s">
        <v>131</v>
      </c>
      <c r="E128" s="220" t="s">
        <v>252</v>
      </c>
      <c r="F128" s="221" t="s">
        <v>253</v>
      </c>
      <c r="G128" s="222" t="s">
        <v>181</v>
      </c>
      <c r="H128" s="223">
        <v>5.3600000000000003</v>
      </c>
      <c r="I128" s="224"/>
      <c r="J128" s="225">
        <f>ROUND(I128*H128,2)</f>
        <v>0</v>
      </c>
      <c r="K128" s="221" t="s">
        <v>141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135</v>
      </c>
      <c r="AT128" s="22" t="s">
        <v>131</v>
      </c>
      <c r="AU128" s="22" t="s">
        <v>82</v>
      </c>
      <c r="AY128" s="22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135</v>
      </c>
      <c r="BM128" s="22" t="s">
        <v>254</v>
      </c>
    </row>
    <row r="129" s="11" customFormat="1">
      <c r="B129" s="231"/>
      <c r="C129" s="232"/>
      <c r="D129" s="233" t="s">
        <v>143</v>
      </c>
      <c r="E129" s="234" t="s">
        <v>22</v>
      </c>
      <c r="F129" s="235" t="s">
        <v>649</v>
      </c>
      <c r="G129" s="232"/>
      <c r="H129" s="236">
        <v>2.96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143</v>
      </c>
      <c r="AU129" s="242" t="s">
        <v>82</v>
      </c>
      <c r="AV129" s="11" t="s">
        <v>82</v>
      </c>
      <c r="AW129" s="11" t="s">
        <v>37</v>
      </c>
      <c r="AX129" s="11" t="s">
        <v>73</v>
      </c>
      <c r="AY129" s="242" t="s">
        <v>129</v>
      </c>
    </row>
    <row r="130" s="11" customFormat="1">
      <c r="B130" s="231"/>
      <c r="C130" s="232"/>
      <c r="D130" s="233" t="s">
        <v>143</v>
      </c>
      <c r="E130" s="234" t="s">
        <v>22</v>
      </c>
      <c r="F130" s="235" t="s">
        <v>650</v>
      </c>
      <c r="G130" s="232"/>
      <c r="H130" s="236">
        <v>2.3999999999999999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143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129</v>
      </c>
    </row>
    <row r="131" s="12" customFormat="1">
      <c r="B131" s="243"/>
      <c r="C131" s="244"/>
      <c r="D131" s="233" t="s">
        <v>143</v>
      </c>
      <c r="E131" s="245" t="s">
        <v>22</v>
      </c>
      <c r="F131" s="246" t="s">
        <v>200</v>
      </c>
      <c r="G131" s="244"/>
      <c r="H131" s="247">
        <v>5.3600000000000003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143</v>
      </c>
      <c r="AU131" s="253" t="s">
        <v>82</v>
      </c>
      <c r="AV131" s="12" t="s">
        <v>135</v>
      </c>
      <c r="AW131" s="12" t="s">
        <v>37</v>
      </c>
      <c r="AX131" s="12" t="s">
        <v>24</v>
      </c>
      <c r="AY131" s="253" t="s">
        <v>129</v>
      </c>
    </row>
    <row r="132" s="1" customFormat="1" ht="38.25" customHeight="1">
      <c r="B132" s="44"/>
      <c r="C132" s="219" t="s">
        <v>611</v>
      </c>
      <c r="D132" s="219" t="s">
        <v>131</v>
      </c>
      <c r="E132" s="220" t="s">
        <v>258</v>
      </c>
      <c r="F132" s="221" t="s">
        <v>259</v>
      </c>
      <c r="G132" s="222" t="s">
        <v>181</v>
      </c>
      <c r="H132" s="223">
        <v>1.0489999999999999</v>
      </c>
      <c r="I132" s="224"/>
      <c r="J132" s="225">
        <f>ROUND(I132*H132,2)</f>
        <v>0</v>
      </c>
      <c r="K132" s="221" t="s">
        <v>141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135</v>
      </c>
      <c r="AT132" s="22" t="s">
        <v>131</v>
      </c>
      <c r="AU132" s="22" t="s">
        <v>82</v>
      </c>
      <c r="AY132" s="22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135</v>
      </c>
      <c r="BM132" s="22" t="s">
        <v>651</v>
      </c>
    </row>
    <row r="133" s="11" customFormat="1">
      <c r="B133" s="231"/>
      <c r="C133" s="232"/>
      <c r="D133" s="233" t="s">
        <v>143</v>
      </c>
      <c r="E133" s="234" t="s">
        <v>22</v>
      </c>
      <c r="F133" s="235" t="s">
        <v>652</v>
      </c>
      <c r="G133" s="232"/>
      <c r="H133" s="236">
        <v>0.71299999999999997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143</v>
      </c>
      <c r="AU133" s="242" t="s">
        <v>82</v>
      </c>
      <c r="AV133" s="11" t="s">
        <v>82</v>
      </c>
      <c r="AW133" s="11" t="s">
        <v>37</v>
      </c>
      <c r="AX133" s="11" t="s">
        <v>73</v>
      </c>
      <c r="AY133" s="242" t="s">
        <v>129</v>
      </c>
    </row>
    <row r="134" s="11" customFormat="1">
      <c r="B134" s="231"/>
      <c r="C134" s="232"/>
      <c r="D134" s="233" t="s">
        <v>143</v>
      </c>
      <c r="E134" s="234" t="s">
        <v>22</v>
      </c>
      <c r="F134" s="235" t="s">
        <v>653</v>
      </c>
      <c r="G134" s="232"/>
      <c r="H134" s="236">
        <v>0.33600000000000002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143</v>
      </c>
      <c r="AU134" s="242" t="s">
        <v>82</v>
      </c>
      <c r="AV134" s="11" t="s">
        <v>82</v>
      </c>
      <c r="AW134" s="11" t="s">
        <v>37</v>
      </c>
      <c r="AX134" s="11" t="s">
        <v>73</v>
      </c>
      <c r="AY134" s="242" t="s">
        <v>129</v>
      </c>
    </row>
    <row r="135" s="12" customFormat="1">
      <c r="B135" s="243"/>
      <c r="C135" s="244"/>
      <c r="D135" s="233" t="s">
        <v>143</v>
      </c>
      <c r="E135" s="245" t="s">
        <v>22</v>
      </c>
      <c r="F135" s="246" t="s">
        <v>200</v>
      </c>
      <c r="G135" s="244"/>
      <c r="H135" s="247">
        <v>1.0489999999999999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143</v>
      </c>
      <c r="AU135" s="253" t="s">
        <v>82</v>
      </c>
      <c r="AV135" s="12" t="s">
        <v>135</v>
      </c>
      <c r="AW135" s="12" t="s">
        <v>37</v>
      </c>
      <c r="AX135" s="12" t="s">
        <v>24</v>
      </c>
      <c r="AY135" s="253" t="s">
        <v>129</v>
      </c>
    </row>
    <row r="136" s="1" customFormat="1" ht="25.5" customHeight="1">
      <c r="B136" s="44"/>
      <c r="C136" s="219" t="s">
        <v>231</v>
      </c>
      <c r="D136" s="219" t="s">
        <v>131</v>
      </c>
      <c r="E136" s="220" t="s">
        <v>264</v>
      </c>
      <c r="F136" s="221" t="s">
        <v>265</v>
      </c>
      <c r="G136" s="222" t="s">
        <v>140</v>
      </c>
      <c r="H136" s="223">
        <v>72</v>
      </c>
      <c r="I136" s="224"/>
      <c r="J136" s="225">
        <f>ROUND(I136*H136,2)</f>
        <v>0</v>
      </c>
      <c r="K136" s="221" t="s">
        <v>141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135</v>
      </c>
      <c r="AT136" s="22" t="s">
        <v>131</v>
      </c>
      <c r="AU136" s="22" t="s">
        <v>82</v>
      </c>
      <c r="AY136" s="22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135</v>
      </c>
      <c r="BM136" s="22" t="s">
        <v>654</v>
      </c>
    </row>
    <row r="137" s="1" customFormat="1" ht="25.5" customHeight="1">
      <c r="B137" s="44"/>
      <c r="C137" s="219" t="s">
        <v>9</v>
      </c>
      <c r="D137" s="219" t="s">
        <v>131</v>
      </c>
      <c r="E137" s="220" t="s">
        <v>269</v>
      </c>
      <c r="F137" s="221" t="s">
        <v>270</v>
      </c>
      <c r="G137" s="222" t="s">
        <v>140</v>
      </c>
      <c r="H137" s="223">
        <v>72</v>
      </c>
      <c r="I137" s="224"/>
      <c r="J137" s="225">
        <f>ROUND(I137*H137,2)</f>
        <v>0</v>
      </c>
      <c r="K137" s="221" t="s">
        <v>141</v>
      </c>
      <c r="L137" s="70"/>
      <c r="M137" s="226" t="s">
        <v>22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135</v>
      </c>
      <c r="AT137" s="22" t="s">
        <v>131</v>
      </c>
      <c r="AU137" s="22" t="s">
        <v>82</v>
      </c>
      <c r="AY137" s="22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135</v>
      </c>
      <c r="BM137" s="22" t="s">
        <v>271</v>
      </c>
    </row>
    <row r="138" s="1" customFormat="1" ht="16.5" customHeight="1">
      <c r="B138" s="44"/>
      <c r="C138" s="254" t="s">
        <v>240</v>
      </c>
      <c r="D138" s="254" t="s">
        <v>201</v>
      </c>
      <c r="E138" s="255" t="s">
        <v>273</v>
      </c>
      <c r="F138" s="256" t="s">
        <v>274</v>
      </c>
      <c r="G138" s="257" t="s">
        <v>275</v>
      </c>
      <c r="H138" s="258">
        <v>2.1600000000000001</v>
      </c>
      <c r="I138" s="259"/>
      <c r="J138" s="260">
        <f>ROUND(I138*H138,2)</f>
        <v>0</v>
      </c>
      <c r="K138" s="256" t="s">
        <v>141</v>
      </c>
      <c r="L138" s="261"/>
      <c r="M138" s="262" t="s">
        <v>22</v>
      </c>
      <c r="N138" s="263" t="s">
        <v>44</v>
      </c>
      <c r="O138" s="45"/>
      <c r="P138" s="228">
        <f>O138*H138</f>
        <v>0</v>
      </c>
      <c r="Q138" s="228">
        <v>0.001</v>
      </c>
      <c r="R138" s="228">
        <f>Q138*H138</f>
        <v>0.00216</v>
      </c>
      <c r="S138" s="228">
        <v>0</v>
      </c>
      <c r="T138" s="229">
        <f>S138*H138</f>
        <v>0</v>
      </c>
      <c r="AR138" s="22" t="s">
        <v>164</v>
      </c>
      <c r="AT138" s="22" t="s">
        <v>201</v>
      </c>
      <c r="AU138" s="22" t="s">
        <v>82</v>
      </c>
      <c r="AY138" s="22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135</v>
      </c>
      <c r="BM138" s="22" t="s">
        <v>276</v>
      </c>
    </row>
    <row r="139" s="11" customFormat="1">
      <c r="B139" s="231"/>
      <c r="C139" s="232"/>
      <c r="D139" s="233" t="s">
        <v>143</v>
      </c>
      <c r="E139" s="234" t="s">
        <v>22</v>
      </c>
      <c r="F139" s="235" t="s">
        <v>655</v>
      </c>
      <c r="G139" s="232"/>
      <c r="H139" s="236">
        <v>2.1600000000000001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143</v>
      </c>
      <c r="AU139" s="242" t="s">
        <v>82</v>
      </c>
      <c r="AV139" s="11" t="s">
        <v>82</v>
      </c>
      <c r="AW139" s="11" t="s">
        <v>37</v>
      </c>
      <c r="AX139" s="11" t="s">
        <v>24</v>
      </c>
      <c r="AY139" s="242" t="s">
        <v>129</v>
      </c>
    </row>
    <row r="140" s="1" customFormat="1" ht="25.5" customHeight="1">
      <c r="B140" s="44"/>
      <c r="C140" s="219" t="s">
        <v>251</v>
      </c>
      <c r="D140" s="219" t="s">
        <v>131</v>
      </c>
      <c r="E140" s="220" t="s">
        <v>279</v>
      </c>
      <c r="F140" s="221" t="s">
        <v>280</v>
      </c>
      <c r="G140" s="222" t="s">
        <v>140</v>
      </c>
      <c r="H140" s="223">
        <v>62.770000000000003</v>
      </c>
      <c r="I140" s="224"/>
      <c r="J140" s="225">
        <f>ROUND(I140*H140,2)</f>
        <v>0</v>
      </c>
      <c r="K140" s="221" t="s">
        <v>141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135</v>
      </c>
      <c r="AT140" s="22" t="s">
        <v>131</v>
      </c>
      <c r="AU140" s="22" t="s">
        <v>82</v>
      </c>
      <c r="AY140" s="22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135</v>
      </c>
      <c r="BM140" s="22" t="s">
        <v>281</v>
      </c>
    </row>
    <row r="141" s="11" customFormat="1">
      <c r="B141" s="231"/>
      <c r="C141" s="232"/>
      <c r="D141" s="233" t="s">
        <v>143</v>
      </c>
      <c r="E141" s="234" t="s">
        <v>22</v>
      </c>
      <c r="F141" s="235" t="s">
        <v>656</v>
      </c>
      <c r="G141" s="232"/>
      <c r="H141" s="236">
        <v>62.770000000000003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129</v>
      </c>
    </row>
    <row r="142" s="1" customFormat="1" ht="25.5" customHeight="1">
      <c r="B142" s="44"/>
      <c r="C142" s="219" t="s">
        <v>257</v>
      </c>
      <c r="D142" s="219" t="s">
        <v>131</v>
      </c>
      <c r="E142" s="220" t="s">
        <v>284</v>
      </c>
      <c r="F142" s="221" t="s">
        <v>285</v>
      </c>
      <c r="G142" s="222" t="s">
        <v>140</v>
      </c>
      <c r="H142" s="223">
        <v>376.13299999999998</v>
      </c>
      <c r="I142" s="224"/>
      <c r="J142" s="225">
        <f>ROUND(I142*H142,2)</f>
        <v>0</v>
      </c>
      <c r="K142" s="221" t="s">
        <v>141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135</v>
      </c>
      <c r="AT142" s="22" t="s">
        <v>131</v>
      </c>
      <c r="AU142" s="22" t="s">
        <v>82</v>
      </c>
      <c r="AY142" s="22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135</v>
      </c>
      <c r="BM142" s="22" t="s">
        <v>286</v>
      </c>
    </row>
    <row r="143" s="11" customFormat="1">
      <c r="B143" s="231"/>
      <c r="C143" s="232"/>
      <c r="D143" s="233" t="s">
        <v>143</v>
      </c>
      <c r="E143" s="234" t="s">
        <v>22</v>
      </c>
      <c r="F143" s="235" t="s">
        <v>657</v>
      </c>
      <c r="G143" s="232"/>
      <c r="H143" s="236">
        <v>376.13299999999998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143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129</v>
      </c>
    </row>
    <row r="144" s="1" customFormat="1" ht="25.5" customHeight="1">
      <c r="B144" s="44"/>
      <c r="C144" s="219" t="s">
        <v>263</v>
      </c>
      <c r="D144" s="219" t="s">
        <v>131</v>
      </c>
      <c r="E144" s="220" t="s">
        <v>289</v>
      </c>
      <c r="F144" s="221" t="s">
        <v>290</v>
      </c>
      <c r="G144" s="222" t="s">
        <v>140</v>
      </c>
      <c r="H144" s="223">
        <v>72</v>
      </c>
      <c r="I144" s="224"/>
      <c r="J144" s="225">
        <f>ROUND(I144*H144,2)</f>
        <v>0</v>
      </c>
      <c r="K144" s="221" t="s">
        <v>141</v>
      </c>
      <c r="L144" s="70"/>
      <c r="M144" s="226" t="s">
        <v>22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135</v>
      </c>
      <c r="AT144" s="22" t="s">
        <v>131</v>
      </c>
      <c r="AU144" s="22" t="s">
        <v>82</v>
      </c>
      <c r="AY144" s="22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135</v>
      </c>
      <c r="BM144" s="22" t="s">
        <v>291</v>
      </c>
    </row>
    <row r="145" s="1" customFormat="1" ht="16.5" customHeight="1">
      <c r="B145" s="44"/>
      <c r="C145" s="219" t="s">
        <v>268</v>
      </c>
      <c r="D145" s="219" t="s">
        <v>131</v>
      </c>
      <c r="E145" s="220" t="s">
        <v>293</v>
      </c>
      <c r="F145" s="221" t="s">
        <v>294</v>
      </c>
      <c r="G145" s="222" t="s">
        <v>140</v>
      </c>
      <c r="H145" s="223">
        <v>72</v>
      </c>
      <c r="I145" s="224"/>
      <c r="J145" s="225">
        <f>ROUND(I145*H145,2)</f>
        <v>0</v>
      </c>
      <c r="K145" s="221" t="s">
        <v>141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135</v>
      </c>
      <c r="AT145" s="22" t="s">
        <v>131</v>
      </c>
      <c r="AU145" s="22" t="s">
        <v>82</v>
      </c>
      <c r="AY145" s="22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135</v>
      </c>
      <c r="BM145" s="22" t="s">
        <v>295</v>
      </c>
    </row>
    <row r="146" s="1" customFormat="1" ht="16.5" customHeight="1">
      <c r="B146" s="44"/>
      <c r="C146" s="219" t="s">
        <v>272</v>
      </c>
      <c r="D146" s="219" t="s">
        <v>131</v>
      </c>
      <c r="E146" s="220" t="s">
        <v>297</v>
      </c>
      <c r="F146" s="221" t="s">
        <v>298</v>
      </c>
      <c r="G146" s="222" t="s">
        <v>140</v>
      </c>
      <c r="H146" s="223">
        <v>72</v>
      </c>
      <c r="I146" s="224"/>
      <c r="J146" s="225">
        <f>ROUND(I146*H146,2)</f>
        <v>0</v>
      </c>
      <c r="K146" s="221" t="s">
        <v>141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135</v>
      </c>
      <c r="AT146" s="22" t="s">
        <v>131</v>
      </c>
      <c r="AU146" s="22" t="s">
        <v>82</v>
      </c>
      <c r="AY146" s="22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135</v>
      </c>
      <c r="BM146" s="22" t="s">
        <v>299</v>
      </c>
    </row>
    <row r="147" s="1" customFormat="1" ht="16.5" customHeight="1">
      <c r="B147" s="44"/>
      <c r="C147" s="219" t="s">
        <v>278</v>
      </c>
      <c r="D147" s="219" t="s">
        <v>131</v>
      </c>
      <c r="E147" s="220" t="s">
        <v>301</v>
      </c>
      <c r="F147" s="221" t="s">
        <v>302</v>
      </c>
      <c r="G147" s="222" t="s">
        <v>140</v>
      </c>
      <c r="H147" s="223">
        <v>72</v>
      </c>
      <c r="I147" s="224"/>
      <c r="J147" s="225">
        <f>ROUND(I147*H147,2)</f>
        <v>0</v>
      </c>
      <c r="K147" s="221" t="s">
        <v>141</v>
      </c>
      <c r="L147" s="70"/>
      <c r="M147" s="226" t="s">
        <v>22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135</v>
      </c>
      <c r="AT147" s="22" t="s">
        <v>131</v>
      </c>
      <c r="AU147" s="22" t="s">
        <v>82</v>
      </c>
      <c r="AY147" s="22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135</v>
      </c>
      <c r="BM147" s="22" t="s">
        <v>303</v>
      </c>
    </row>
    <row r="148" s="1" customFormat="1" ht="38.25" customHeight="1">
      <c r="B148" s="44"/>
      <c r="C148" s="219" t="s">
        <v>283</v>
      </c>
      <c r="D148" s="219" t="s">
        <v>131</v>
      </c>
      <c r="E148" s="220" t="s">
        <v>305</v>
      </c>
      <c r="F148" s="221" t="s">
        <v>306</v>
      </c>
      <c r="G148" s="222" t="s">
        <v>140</v>
      </c>
      <c r="H148" s="223">
        <v>72</v>
      </c>
      <c r="I148" s="224"/>
      <c r="J148" s="225">
        <f>ROUND(I148*H148,2)</f>
        <v>0</v>
      </c>
      <c r="K148" s="221" t="s">
        <v>141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135</v>
      </c>
      <c r="AT148" s="22" t="s">
        <v>131</v>
      </c>
      <c r="AU148" s="22" t="s">
        <v>82</v>
      </c>
      <c r="AY148" s="22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135</v>
      </c>
      <c r="BM148" s="22" t="s">
        <v>307</v>
      </c>
    </row>
    <row r="149" s="1" customFormat="1" ht="16.5" customHeight="1">
      <c r="B149" s="44"/>
      <c r="C149" s="219" t="s">
        <v>288</v>
      </c>
      <c r="D149" s="219" t="s">
        <v>131</v>
      </c>
      <c r="E149" s="220" t="s">
        <v>309</v>
      </c>
      <c r="F149" s="221" t="s">
        <v>310</v>
      </c>
      <c r="G149" s="222" t="s">
        <v>181</v>
      </c>
      <c r="H149" s="223">
        <v>1.44</v>
      </c>
      <c r="I149" s="224"/>
      <c r="J149" s="225">
        <f>ROUND(I149*H149,2)</f>
        <v>0</v>
      </c>
      <c r="K149" s="221" t="s">
        <v>141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135</v>
      </c>
      <c r="AT149" s="22" t="s">
        <v>131</v>
      </c>
      <c r="AU149" s="22" t="s">
        <v>82</v>
      </c>
      <c r="AY149" s="22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135</v>
      </c>
      <c r="BM149" s="22" t="s">
        <v>311</v>
      </c>
    </row>
    <row r="150" s="11" customFormat="1">
      <c r="B150" s="231"/>
      <c r="C150" s="232"/>
      <c r="D150" s="233" t="s">
        <v>143</v>
      </c>
      <c r="E150" s="234" t="s">
        <v>22</v>
      </c>
      <c r="F150" s="235" t="s">
        <v>658</v>
      </c>
      <c r="G150" s="232"/>
      <c r="H150" s="236">
        <v>1.44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143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129</v>
      </c>
    </row>
    <row r="151" s="10" customFormat="1" ht="29.88" customHeight="1">
      <c r="B151" s="203"/>
      <c r="C151" s="204"/>
      <c r="D151" s="205" t="s">
        <v>72</v>
      </c>
      <c r="E151" s="217" t="s">
        <v>135</v>
      </c>
      <c r="F151" s="217" t="s">
        <v>313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SUM(P152:P155)</f>
        <v>0</v>
      </c>
      <c r="Q151" s="211"/>
      <c r="R151" s="212">
        <f>SUM(R152:R155)</f>
        <v>0.251</v>
      </c>
      <c r="S151" s="211"/>
      <c r="T151" s="213">
        <f>SUM(T152:T155)</f>
        <v>0</v>
      </c>
      <c r="AR151" s="214" t="s">
        <v>24</v>
      </c>
      <c r="AT151" s="215" t="s">
        <v>72</v>
      </c>
      <c r="AU151" s="215" t="s">
        <v>24</v>
      </c>
      <c r="AY151" s="214" t="s">
        <v>129</v>
      </c>
      <c r="BK151" s="216">
        <f>SUM(BK152:BK155)</f>
        <v>0</v>
      </c>
    </row>
    <row r="152" s="1" customFormat="1" ht="25.5" customHeight="1">
      <c r="B152" s="44"/>
      <c r="C152" s="219" t="s">
        <v>292</v>
      </c>
      <c r="D152" s="219" t="s">
        <v>131</v>
      </c>
      <c r="E152" s="220" t="s">
        <v>315</v>
      </c>
      <c r="F152" s="221" t="s">
        <v>316</v>
      </c>
      <c r="G152" s="222" t="s">
        <v>140</v>
      </c>
      <c r="H152" s="223">
        <v>1.5</v>
      </c>
      <c r="I152" s="224"/>
      <c r="J152" s="225">
        <f>ROUND(I152*H152,2)</f>
        <v>0</v>
      </c>
      <c r="K152" s="221" t="s">
        <v>141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135</v>
      </c>
      <c r="AT152" s="22" t="s">
        <v>131</v>
      </c>
      <c r="AU152" s="22" t="s">
        <v>82</v>
      </c>
      <c r="AY152" s="22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135</v>
      </c>
      <c r="BM152" s="22" t="s">
        <v>659</v>
      </c>
    </row>
    <row r="153" s="11" customFormat="1">
      <c r="B153" s="231"/>
      <c r="C153" s="232"/>
      <c r="D153" s="233" t="s">
        <v>143</v>
      </c>
      <c r="E153" s="234" t="s">
        <v>22</v>
      </c>
      <c r="F153" s="235" t="s">
        <v>660</v>
      </c>
      <c r="G153" s="232"/>
      <c r="H153" s="236">
        <v>1.5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143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129</v>
      </c>
    </row>
    <row r="154" s="1" customFormat="1" ht="51" customHeight="1">
      <c r="B154" s="44"/>
      <c r="C154" s="254" t="s">
        <v>296</v>
      </c>
      <c r="D154" s="254" t="s">
        <v>201</v>
      </c>
      <c r="E154" s="255" t="s">
        <v>320</v>
      </c>
      <c r="F154" s="256" t="s">
        <v>321</v>
      </c>
      <c r="G154" s="257" t="s">
        <v>248</v>
      </c>
      <c r="H154" s="258">
        <v>0.251</v>
      </c>
      <c r="I154" s="259"/>
      <c r="J154" s="260">
        <f>ROUND(I154*H154,2)</f>
        <v>0</v>
      </c>
      <c r="K154" s="256" t="s">
        <v>141</v>
      </c>
      <c r="L154" s="261"/>
      <c r="M154" s="262" t="s">
        <v>22</v>
      </c>
      <c r="N154" s="263" t="s">
        <v>44</v>
      </c>
      <c r="O154" s="45"/>
      <c r="P154" s="228">
        <f>O154*H154</f>
        <v>0</v>
      </c>
      <c r="Q154" s="228">
        <v>1</v>
      </c>
      <c r="R154" s="228">
        <f>Q154*H154</f>
        <v>0.251</v>
      </c>
      <c r="S154" s="228">
        <v>0</v>
      </c>
      <c r="T154" s="229">
        <f>S154*H154</f>
        <v>0</v>
      </c>
      <c r="AR154" s="22" t="s">
        <v>164</v>
      </c>
      <c r="AT154" s="22" t="s">
        <v>201</v>
      </c>
      <c r="AU154" s="22" t="s">
        <v>82</v>
      </c>
      <c r="AY154" s="22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135</v>
      </c>
      <c r="BM154" s="22" t="s">
        <v>661</v>
      </c>
    </row>
    <row r="155" s="11" customFormat="1">
      <c r="B155" s="231"/>
      <c r="C155" s="232"/>
      <c r="D155" s="233" t="s">
        <v>143</v>
      </c>
      <c r="E155" s="234" t="s">
        <v>22</v>
      </c>
      <c r="F155" s="235" t="s">
        <v>662</v>
      </c>
      <c r="G155" s="232"/>
      <c r="H155" s="236">
        <v>0.251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143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129</v>
      </c>
    </row>
    <row r="156" s="10" customFormat="1" ht="29.88" customHeight="1">
      <c r="B156" s="203"/>
      <c r="C156" s="204"/>
      <c r="D156" s="205" t="s">
        <v>72</v>
      </c>
      <c r="E156" s="217" t="s">
        <v>149</v>
      </c>
      <c r="F156" s="217" t="s">
        <v>334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SUM(P157:P189)</f>
        <v>0</v>
      </c>
      <c r="Q156" s="211"/>
      <c r="R156" s="212">
        <f>SUM(R157:R189)</f>
        <v>78.995134899999996</v>
      </c>
      <c r="S156" s="211"/>
      <c r="T156" s="213">
        <f>SUM(T157:T189)</f>
        <v>0</v>
      </c>
      <c r="AR156" s="214" t="s">
        <v>24</v>
      </c>
      <c r="AT156" s="215" t="s">
        <v>72</v>
      </c>
      <c r="AU156" s="215" t="s">
        <v>24</v>
      </c>
      <c r="AY156" s="214" t="s">
        <v>129</v>
      </c>
      <c r="BK156" s="216">
        <f>SUM(BK157:BK189)</f>
        <v>0</v>
      </c>
    </row>
    <row r="157" s="1" customFormat="1" ht="25.5" customHeight="1">
      <c r="B157" s="44"/>
      <c r="C157" s="219" t="s">
        <v>663</v>
      </c>
      <c r="D157" s="219" t="s">
        <v>131</v>
      </c>
      <c r="E157" s="220" t="s">
        <v>336</v>
      </c>
      <c r="F157" s="221" t="s">
        <v>337</v>
      </c>
      <c r="G157" s="222" t="s">
        <v>140</v>
      </c>
      <c r="H157" s="223">
        <v>37.625</v>
      </c>
      <c r="I157" s="224"/>
      <c r="J157" s="225">
        <f>ROUND(I157*H157,2)</f>
        <v>0</v>
      </c>
      <c r="K157" s="221" t="s">
        <v>224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135</v>
      </c>
      <c r="AT157" s="22" t="s">
        <v>131</v>
      </c>
      <c r="AU157" s="22" t="s">
        <v>82</v>
      </c>
      <c r="AY157" s="22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135</v>
      </c>
      <c r="BM157" s="22" t="s">
        <v>664</v>
      </c>
    </row>
    <row r="158" s="11" customFormat="1">
      <c r="B158" s="231"/>
      <c r="C158" s="232"/>
      <c r="D158" s="233" t="s">
        <v>143</v>
      </c>
      <c r="E158" s="234" t="s">
        <v>22</v>
      </c>
      <c r="F158" s="235" t="s">
        <v>665</v>
      </c>
      <c r="G158" s="232"/>
      <c r="H158" s="236">
        <v>37.625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129</v>
      </c>
    </row>
    <row r="159" s="1" customFormat="1" ht="25.5" customHeight="1">
      <c r="B159" s="44"/>
      <c r="C159" s="219" t="s">
        <v>304</v>
      </c>
      <c r="D159" s="219" t="s">
        <v>131</v>
      </c>
      <c r="E159" s="220" t="s">
        <v>341</v>
      </c>
      <c r="F159" s="221" t="s">
        <v>342</v>
      </c>
      <c r="G159" s="222" t="s">
        <v>140</v>
      </c>
      <c r="H159" s="223">
        <v>135.86000000000001</v>
      </c>
      <c r="I159" s="224"/>
      <c r="J159" s="225">
        <f>ROUND(I159*H159,2)</f>
        <v>0</v>
      </c>
      <c r="K159" s="221" t="s">
        <v>141</v>
      </c>
      <c r="L159" s="70"/>
      <c r="M159" s="226" t="s">
        <v>22</v>
      </c>
      <c r="N159" s="227" t="s">
        <v>44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135</v>
      </c>
      <c r="AT159" s="22" t="s">
        <v>131</v>
      </c>
      <c r="AU159" s="22" t="s">
        <v>82</v>
      </c>
      <c r="AY159" s="22" t="s">
        <v>129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135</v>
      </c>
      <c r="BM159" s="22" t="s">
        <v>343</v>
      </c>
    </row>
    <row r="160" s="11" customFormat="1">
      <c r="B160" s="231"/>
      <c r="C160" s="232"/>
      <c r="D160" s="233" t="s">
        <v>143</v>
      </c>
      <c r="E160" s="234" t="s">
        <v>22</v>
      </c>
      <c r="F160" s="235" t="s">
        <v>666</v>
      </c>
      <c r="G160" s="232"/>
      <c r="H160" s="236">
        <v>135.86000000000001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143</v>
      </c>
      <c r="AU160" s="242" t="s">
        <v>82</v>
      </c>
      <c r="AV160" s="11" t="s">
        <v>82</v>
      </c>
      <c r="AW160" s="11" t="s">
        <v>37</v>
      </c>
      <c r="AX160" s="11" t="s">
        <v>24</v>
      </c>
      <c r="AY160" s="242" t="s">
        <v>129</v>
      </c>
    </row>
    <row r="161" s="1" customFormat="1" ht="25.5" customHeight="1">
      <c r="B161" s="44"/>
      <c r="C161" s="219" t="s">
        <v>308</v>
      </c>
      <c r="D161" s="219" t="s">
        <v>131</v>
      </c>
      <c r="E161" s="220" t="s">
        <v>347</v>
      </c>
      <c r="F161" s="221" t="s">
        <v>348</v>
      </c>
      <c r="G161" s="222" t="s">
        <v>140</v>
      </c>
      <c r="H161" s="223">
        <v>132.53999999999999</v>
      </c>
      <c r="I161" s="224"/>
      <c r="J161" s="225">
        <f>ROUND(I161*H161,2)</f>
        <v>0</v>
      </c>
      <c r="K161" s="221" t="s">
        <v>141</v>
      </c>
      <c r="L161" s="70"/>
      <c r="M161" s="226" t="s">
        <v>22</v>
      </c>
      <c r="N161" s="227" t="s">
        <v>44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2" t="s">
        <v>135</v>
      </c>
      <c r="AT161" s="22" t="s">
        <v>131</v>
      </c>
      <c r="AU161" s="22" t="s">
        <v>82</v>
      </c>
      <c r="AY161" s="22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135</v>
      </c>
      <c r="BM161" s="22" t="s">
        <v>349</v>
      </c>
    </row>
    <row r="162" s="11" customFormat="1">
      <c r="B162" s="231"/>
      <c r="C162" s="232"/>
      <c r="D162" s="233" t="s">
        <v>143</v>
      </c>
      <c r="E162" s="234" t="s">
        <v>22</v>
      </c>
      <c r="F162" s="235" t="s">
        <v>667</v>
      </c>
      <c r="G162" s="232"/>
      <c r="H162" s="236">
        <v>132.53999999999999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143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129</v>
      </c>
    </row>
    <row r="163" s="1" customFormat="1" ht="38.25" customHeight="1">
      <c r="B163" s="44"/>
      <c r="C163" s="219" t="s">
        <v>668</v>
      </c>
      <c r="D163" s="219" t="s">
        <v>131</v>
      </c>
      <c r="E163" s="220" t="s">
        <v>352</v>
      </c>
      <c r="F163" s="221" t="s">
        <v>353</v>
      </c>
      <c r="G163" s="222" t="s">
        <v>140</v>
      </c>
      <c r="H163" s="223">
        <v>74.515000000000001</v>
      </c>
      <c r="I163" s="224"/>
      <c r="J163" s="225">
        <f>ROUND(I163*H163,2)</f>
        <v>0</v>
      </c>
      <c r="K163" s="221" t="s">
        <v>141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135</v>
      </c>
      <c r="AT163" s="22" t="s">
        <v>131</v>
      </c>
      <c r="AU163" s="22" t="s">
        <v>82</v>
      </c>
      <c r="AY163" s="22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135</v>
      </c>
      <c r="BM163" s="22" t="s">
        <v>354</v>
      </c>
    </row>
    <row r="164" s="11" customFormat="1">
      <c r="B164" s="231"/>
      <c r="C164" s="232"/>
      <c r="D164" s="233" t="s">
        <v>143</v>
      </c>
      <c r="E164" s="234" t="s">
        <v>22</v>
      </c>
      <c r="F164" s="235" t="s">
        <v>669</v>
      </c>
      <c r="G164" s="232"/>
      <c r="H164" s="236">
        <v>74.515000000000001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143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129</v>
      </c>
    </row>
    <row r="165" s="1" customFormat="1" ht="25.5" customHeight="1">
      <c r="B165" s="44"/>
      <c r="C165" s="219" t="s">
        <v>314</v>
      </c>
      <c r="D165" s="219" t="s">
        <v>131</v>
      </c>
      <c r="E165" s="220" t="s">
        <v>357</v>
      </c>
      <c r="F165" s="221" t="s">
        <v>358</v>
      </c>
      <c r="G165" s="222" t="s">
        <v>140</v>
      </c>
      <c r="H165" s="223">
        <v>62.579999999999998</v>
      </c>
      <c r="I165" s="224"/>
      <c r="J165" s="225">
        <f>ROUND(I165*H165,2)</f>
        <v>0</v>
      </c>
      <c r="K165" s="221" t="s">
        <v>141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AR165" s="22" t="s">
        <v>135</v>
      </c>
      <c r="AT165" s="22" t="s">
        <v>131</v>
      </c>
      <c r="AU165" s="22" t="s">
        <v>82</v>
      </c>
      <c r="AY165" s="22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135</v>
      </c>
      <c r="BM165" s="22" t="s">
        <v>359</v>
      </c>
    </row>
    <row r="166" s="11" customFormat="1">
      <c r="B166" s="231"/>
      <c r="C166" s="232"/>
      <c r="D166" s="233" t="s">
        <v>143</v>
      </c>
      <c r="E166" s="234" t="s">
        <v>22</v>
      </c>
      <c r="F166" s="235" t="s">
        <v>670</v>
      </c>
      <c r="G166" s="232"/>
      <c r="H166" s="236">
        <v>62.579999999999998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143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129</v>
      </c>
    </row>
    <row r="167" s="1" customFormat="1" ht="25.5" customHeight="1">
      <c r="B167" s="44"/>
      <c r="C167" s="219" t="s">
        <v>600</v>
      </c>
      <c r="D167" s="219" t="s">
        <v>131</v>
      </c>
      <c r="E167" s="220" t="s">
        <v>362</v>
      </c>
      <c r="F167" s="221" t="s">
        <v>363</v>
      </c>
      <c r="G167" s="222" t="s">
        <v>140</v>
      </c>
      <c r="H167" s="223">
        <v>129.59999999999999</v>
      </c>
      <c r="I167" s="224"/>
      <c r="J167" s="225">
        <f>ROUND(I167*H167,2)</f>
        <v>0</v>
      </c>
      <c r="K167" s="221" t="s">
        <v>224</v>
      </c>
      <c r="L167" s="70"/>
      <c r="M167" s="226" t="s">
        <v>22</v>
      </c>
      <c r="N167" s="227" t="s">
        <v>44</v>
      </c>
      <c r="O167" s="4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2" t="s">
        <v>135</v>
      </c>
      <c r="AT167" s="22" t="s">
        <v>131</v>
      </c>
      <c r="AU167" s="22" t="s">
        <v>82</v>
      </c>
      <c r="AY167" s="22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135</v>
      </c>
      <c r="BM167" s="22" t="s">
        <v>671</v>
      </c>
    </row>
    <row r="168" s="11" customFormat="1">
      <c r="B168" s="231"/>
      <c r="C168" s="232"/>
      <c r="D168" s="233" t="s">
        <v>143</v>
      </c>
      <c r="E168" s="234" t="s">
        <v>22</v>
      </c>
      <c r="F168" s="235" t="s">
        <v>672</v>
      </c>
      <c r="G168" s="232"/>
      <c r="H168" s="236">
        <v>129.59999999999999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143</v>
      </c>
      <c r="AU168" s="242" t="s">
        <v>82</v>
      </c>
      <c r="AV168" s="11" t="s">
        <v>82</v>
      </c>
      <c r="AW168" s="11" t="s">
        <v>37</v>
      </c>
      <c r="AX168" s="11" t="s">
        <v>24</v>
      </c>
      <c r="AY168" s="242" t="s">
        <v>129</v>
      </c>
    </row>
    <row r="169" s="1" customFormat="1" ht="38.25" customHeight="1">
      <c r="B169" s="44"/>
      <c r="C169" s="219" t="s">
        <v>319</v>
      </c>
      <c r="D169" s="219" t="s">
        <v>131</v>
      </c>
      <c r="E169" s="220" t="s">
        <v>367</v>
      </c>
      <c r="F169" s="221" t="s">
        <v>368</v>
      </c>
      <c r="G169" s="222" t="s">
        <v>140</v>
      </c>
      <c r="H169" s="223">
        <v>129.59999999999999</v>
      </c>
      <c r="I169" s="224"/>
      <c r="J169" s="225">
        <f>ROUND(I169*H169,2)</f>
        <v>0</v>
      </c>
      <c r="K169" s="221" t="s">
        <v>141</v>
      </c>
      <c r="L169" s="70"/>
      <c r="M169" s="226" t="s">
        <v>22</v>
      </c>
      <c r="N169" s="227" t="s">
        <v>44</v>
      </c>
      <c r="O169" s="4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2" t="s">
        <v>135</v>
      </c>
      <c r="AT169" s="22" t="s">
        <v>131</v>
      </c>
      <c r="AU169" s="22" t="s">
        <v>82</v>
      </c>
      <c r="AY169" s="22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135</v>
      </c>
      <c r="BM169" s="22" t="s">
        <v>369</v>
      </c>
    </row>
    <row r="170" s="11" customFormat="1">
      <c r="B170" s="231"/>
      <c r="C170" s="232"/>
      <c r="D170" s="233" t="s">
        <v>143</v>
      </c>
      <c r="E170" s="234" t="s">
        <v>22</v>
      </c>
      <c r="F170" s="235" t="s">
        <v>672</v>
      </c>
      <c r="G170" s="232"/>
      <c r="H170" s="236">
        <v>129.59999999999999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143</v>
      </c>
      <c r="AU170" s="242" t="s">
        <v>82</v>
      </c>
      <c r="AV170" s="11" t="s">
        <v>82</v>
      </c>
      <c r="AW170" s="11" t="s">
        <v>37</v>
      </c>
      <c r="AX170" s="11" t="s">
        <v>24</v>
      </c>
      <c r="AY170" s="242" t="s">
        <v>129</v>
      </c>
    </row>
    <row r="171" s="1" customFormat="1" ht="25.5" customHeight="1">
      <c r="B171" s="44"/>
      <c r="C171" s="219" t="s">
        <v>324</v>
      </c>
      <c r="D171" s="219" t="s">
        <v>131</v>
      </c>
      <c r="E171" s="220" t="s">
        <v>673</v>
      </c>
      <c r="F171" s="221" t="s">
        <v>674</v>
      </c>
      <c r="G171" s="222" t="s">
        <v>140</v>
      </c>
      <c r="H171" s="223">
        <v>24</v>
      </c>
      <c r="I171" s="224"/>
      <c r="J171" s="225">
        <f>ROUND(I171*H171,2)</f>
        <v>0</v>
      </c>
      <c r="K171" s="221" t="s">
        <v>141</v>
      </c>
      <c r="L171" s="70"/>
      <c r="M171" s="226" t="s">
        <v>22</v>
      </c>
      <c r="N171" s="227" t="s">
        <v>44</v>
      </c>
      <c r="O171" s="45"/>
      <c r="P171" s="228">
        <f>O171*H171</f>
        <v>0</v>
      </c>
      <c r="Q171" s="228">
        <v>0.083500000000000005</v>
      </c>
      <c r="R171" s="228">
        <f>Q171*H171</f>
        <v>2.004</v>
      </c>
      <c r="S171" s="228">
        <v>0</v>
      </c>
      <c r="T171" s="229">
        <f>S171*H171</f>
        <v>0</v>
      </c>
      <c r="AR171" s="22" t="s">
        <v>135</v>
      </c>
      <c r="AT171" s="22" t="s">
        <v>131</v>
      </c>
      <c r="AU171" s="22" t="s">
        <v>82</v>
      </c>
      <c r="AY171" s="22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24</v>
      </c>
      <c r="BK171" s="230">
        <f>ROUND(I171*H171,2)</f>
        <v>0</v>
      </c>
      <c r="BL171" s="22" t="s">
        <v>135</v>
      </c>
      <c r="BM171" s="22" t="s">
        <v>675</v>
      </c>
    </row>
    <row r="172" s="11" customFormat="1">
      <c r="B172" s="231"/>
      <c r="C172" s="232"/>
      <c r="D172" s="233" t="s">
        <v>143</v>
      </c>
      <c r="E172" s="234" t="s">
        <v>22</v>
      </c>
      <c r="F172" s="235" t="s">
        <v>676</v>
      </c>
      <c r="G172" s="232"/>
      <c r="H172" s="236">
        <v>24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143</v>
      </c>
      <c r="AU172" s="242" t="s">
        <v>82</v>
      </c>
      <c r="AV172" s="11" t="s">
        <v>82</v>
      </c>
      <c r="AW172" s="11" t="s">
        <v>37</v>
      </c>
      <c r="AX172" s="11" t="s">
        <v>24</v>
      </c>
      <c r="AY172" s="242" t="s">
        <v>129</v>
      </c>
    </row>
    <row r="173" s="1" customFormat="1" ht="25.5" customHeight="1">
      <c r="B173" s="44"/>
      <c r="C173" s="254" t="s">
        <v>329</v>
      </c>
      <c r="D173" s="254" t="s">
        <v>201</v>
      </c>
      <c r="E173" s="255" t="s">
        <v>677</v>
      </c>
      <c r="F173" s="256" t="s">
        <v>678</v>
      </c>
      <c r="G173" s="257" t="s">
        <v>204</v>
      </c>
      <c r="H173" s="258">
        <v>8</v>
      </c>
      <c r="I173" s="259"/>
      <c r="J173" s="260">
        <f>ROUND(I173*H173,2)</f>
        <v>0</v>
      </c>
      <c r="K173" s="256" t="s">
        <v>141</v>
      </c>
      <c r="L173" s="261"/>
      <c r="M173" s="262" t="s">
        <v>22</v>
      </c>
      <c r="N173" s="263" t="s">
        <v>44</v>
      </c>
      <c r="O173" s="45"/>
      <c r="P173" s="228">
        <f>O173*H173</f>
        <v>0</v>
      </c>
      <c r="Q173" s="228">
        <v>1.119</v>
      </c>
      <c r="R173" s="228">
        <f>Q173*H173</f>
        <v>8.952</v>
      </c>
      <c r="S173" s="228">
        <v>0</v>
      </c>
      <c r="T173" s="229">
        <f>S173*H173</f>
        <v>0</v>
      </c>
      <c r="AR173" s="22" t="s">
        <v>164</v>
      </c>
      <c r="AT173" s="22" t="s">
        <v>201</v>
      </c>
      <c r="AU173" s="22" t="s">
        <v>82</v>
      </c>
      <c r="AY173" s="22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135</v>
      </c>
      <c r="BM173" s="22" t="s">
        <v>679</v>
      </c>
    </row>
    <row r="174" s="11" customFormat="1">
      <c r="B174" s="231"/>
      <c r="C174" s="232"/>
      <c r="D174" s="233" t="s">
        <v>143</v>
      </c>
      <c r="E174" s="234" t="s">
        <v>22</v>
      </c>
      <c r="F174" s="235" t="s">
        <v>680</v>
      </c>
      <c r="G174" s="232"/>
      <c r="H174" s="236">
        <v>8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143</v>
      </c>
      <c r="AU174" s="242" t="s">
        <v>82</v>
      </c>
      <c r="AV174" s="11" t="s">
        <v>82</v>
      </c>
      <c r="AW174" s="11" t="s">
        <v>37</v>
      </c>
      <c r="AX174" s="11" t="s">
        <v>24</v>
      </c>
      <c r="AY174" s="242" t="s">
        <v>129</v>
      </c>
    </row>
    <row r="175" s="1" customFormat="1" ht="51" customHeight="1">
      <c r="B175" s="44"/>
      <c r="C175" s="219" t="s">
        <v>681</v>
      </c>
      <c r="D175" s="219" t="s">
        <v>131</v>
      </c>
      <c r="E175" s="220" t="s">
        <v>371</v>
      </c>
      <c r="F175" s="221" t="s">
        <v>372</v>
      </c>
      <c r="G175" s="222" t="s">
        <v>140</v>
      </c>
      <c r="H175" s="223">
        <v>143.72999999999999</v>
      </c>
      <c r="I175" s="224"/>
      <c r="J175" s="225">
        <f>ROUND(I175*H175,2)</f>
        <v>0</v>
      </c>
      <c r="K175" s="221" t="s">
        <v>141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0.085650000000000004</v>
      </c>
      <c r="R175" s="228">
        <f>Q175*H175</f>
        <v>12.3104745</v>
      </c>
      <c r="S175" s="228">
        <v>0</v>
      </c>
      <c r="T175" s="229">
        <f>S175*H175</f>
        <v>0</v>
      </c>
      <c r="AR175" s="22" t="s">
        <v>135</v>
      </c>
      <c r="AT175" s="22" t="s">
        <v>131</v>
      </c>
      <c r="AU175" s="22" t="s">
        <v>82</v>
      </c>
      <c r="AY175" s="22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135</v>
      </c>
      <c r="BM175" s="22" t="s">
        <v>373</v>
      </c>
    </row>
    <row r="176" s="11" customFormat="1">
      <c r="B176" s="231"/>
      <c r="C176" s="232"/>
      <c r="D176" s="233" t="s">
        <v>143</v>
      </c>
      <c r="E176" s="234" t="s">
        <v>22</v>
      </c>
      <c r="F176" s="235" t="s">
        <v>682</v>
      </c>
      <c r="G176" s="232"/>
      <c r="H176" s="236">
        <v>143.72999999999999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143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129</v>
      </c>
    </row>
    <row r="177" s="1" customFormat="1" ht="38.25" customHeight="1">
      <c r="B177" s="44"/>
      <c r="C177" s="254" t="s">
        <v>340</v>
      </c>
      <c r="D177" s="254" t="s">
        <v>201</v>
      </c>
      <c r="E177" s="255" t="s">
        <v>381</v>
      </c>
      <c r="F177" s="256" t="s">
        <v>382</v>
      </c>
      <c r="G177" s="257" t="s">
        <v>140</v>
      </c>
      <c r="H177" s="258">
        <v>266.01999999999998</v>
      </c>
      <c r="I177" s="259"/>
      <c r="J177" s="260">
        <f>ROUND(I177*H177,2)</f>
        <v>0</v>
      </c>
      <c r="K177" s="256" t="s">
        <v>141</v>
      </c>
      <c r="L177" s="261"/>
      <c r="M177" s="262" t="s">
        <v>22</v>
      </c>
      <c r="N177" s="263" t="s">
        <v>44</v>
      </c>
      <c r="O177" s="45"/>
      <c r="P177" s="228">
        <f>O177*H177</f>
        <v>0</v>
      </c>
      <c r="Q177" s="228">
        <v>0.152</v>
      </c>
      <c r="R177" s="228">
        <f>Q177*H177</f>
        <v>40.435039999999994</v>
      </c>
      <c r="S177" s="228">
        <v>0</v>
      </c>
      <c r="T177" s="229">
        <f>S177*H177</f>
        <v>0</v>
      </c>
      <c r="AR177" s="22" t="s">
        <v>164</v>
      </c>
      <c r="AT177" s="22" t="s">
        <v>201</v>
      </c>
      <c r="AU177" s="22" t="s">
        <v>82</v>
      </c>
      <c r="AY177" s="22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135</v>
      </c>
      <c r="BM177" s="22" t="s">
        <v>383</v>
      </c>
    </row>
    <row r="178" s="11" customFormat="1">
      <c r="B178" s="231"/>
      <c r="C178" s="232"/>
      <c r="D178" s="233" t="s">
        <v>143</v>
      </c>
      <c r="E178" s="234" t="s">
        <v>22</v>
      </c>
      <c r="F178" s="235" t="s">
        <v>683</v>
      </c>
      <c r="G178" s="232"/>
      <c r="H178" s="236">
        <v>266.01999999999998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143</v>
      </c>
      <c r="AU178" s="242" t="s">
        <v>82</v>
      </c>
      <c r="AV178" s="11" t="s">
        <v>82</v>
      </c>
      <c r="AW178" s="11" t="s">
        <v>37</v>
      </c>
      <c r="AX178" s="11" t="s">
        <v>24</v>
      </c>
      <c r="AY178" s="242" t="s">
        <v>129</v>
      </c>
    </row>
    <row r="179" s="1" customFormat="1" ht="51" customHeight="1">
      <c r="B179" s="44"/>
      <c r="C179" s="254" t="s">
        <v>346</v>
      </c>
      <c r="D179" s="254" t="s">
        <v>201</v>
      </c>
      <c r="E179" s="255" t="s">
        <v>684</v>
      </c>
      <c r="F179" s="256" t="s">
        <v>685</v>
      </c>
      <c r="G179" s="257" t="s">
        <v>140</v>
      </c>
      <c r="H179" s="258">
        <v>3.52</v>
      </c>
      <c r="I179" s="259"/>
      <c r="J179" s="260">
        <f>ROUND(I179*H179,2)</f>
        <v>0</v>
      </c>
      <c r="K179" s="256" t="s">
        <v>141</v>
      </c>
      <c r="L179" s="261"/>
      <c r="M179" s="262" t="s">
        <v>22</v>
      </c>
      <c r="N179" s="263" t="s">
        <v>44</v>
      </c>
      <c r="O179" s="45"/>
      <c r="P179" s="228">
        <f>O179*H179</f>
        <v>0</v>
      </c>
      <c r="Q179" s="228">
        <v>0.152</v>
      </c>
      <c r="R179" s="228">
        <f>Q179*H179</f>
        <v>0.53503999999999996</v>
      </c>
      <c r="S179" s="228">
        <v>0</v>
      </c>
      <c r="T179" s="229">
        <f>S179*H179</f>
        <v>0</v>
      </c>
      <c r="AR179" s="22" t="s">
        <v>164</v>
      </c>
      <c r="AT179" s="22" t="s">
        <v>201</v>
      </c>
      <c r="AU179" s="22" t="s">
        <v>82</v>
      </c>
      <c r="AY179" s="22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135</v>
      </c>
      <c r="BM179" s="22" t="s">
        <v>686</v>
      </c>
    </row>
    <row r="180" s="1" customFormat="1" ht="16.5" customHeight="1">
      <c r="B180" s="44"/>
      <c r="C180" s="254" t="s">
        <v>351</v>
      </c>
      <c r="D180" s="254" t="s">
        <v>201</v>
      </c>
      <c r="E180" s="255" t="s">
        <v>386</v>
      </c>
      <c r="F180" s="256" t="s">
        <v>387</v>
      </c>
      <c r="G180" s="257" t="s">
        <v>140</v>
      </c>
      <c r="H180" s="258">
        <v>15.83</v>
      </c>
      <c r="I180" s="259"/>
      <c r="J180" s="260">
        <f>ROUND(I180*H180,2)</f>
        <v>0</v>
      </c>
      <c r="K180" s="256" t="s">
        <v>22</v>
      </c>
      <c r="L180" s="261"/>
      <c r="M180" s="262" t="s">
        <v>22</v>
      </c>
      <c r="N180" s="263" t="s">
        <v>44</v>
      </c>
      <c r="O180" s="45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2" t="s">
        <v>164</v>
      </c>
      <c r="AT180" s="22" t="s">
        <v>201</v>
      </c>
      <c r="AU180" s="22" t="s">
        <v>82</v>
      </c>
      <c r="AY180" s="22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135</v>
      </c>
      <c r="BM180" s="22" t="s">
        <v>388</v>
      </c>
    </row>
    <row r="181" s="11" customFormat="1">
      <c r="B181" s="231"/>
      <c r="C181" s="232"/>
      <c r="D181" s="233" t="s">
        <v>143</v>
      </c>
      <c r="E181" s="234" t="s">
        <v>22</v>
      </c>
      <c r="F181" s="235" t="s">
        <v>687</v>
      </c>
      <c r="G181" s="232"/>
      <c r="H181" s="236">
        <v>15.83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143</v>
      </c>
      <c r="AU181" s="242" t="s">
        <v>82</v>
      </c>
      <c r="AV181" s="11" t="s">
        <v>82</v>
      </c>
      <c r="AW181" s="11" t="s">
        <v>37</v>
      </c>
      <c r="AX181" s="11" t="s">
        <v>24</v>
      </c>
      <c r="AY181" s="242" t="s">
        <v>129</v>
      </c>
    </row>
    <row r="182" s="1" customFormat="1" ht="16.5" customHeight="1">
      <c r="B182" s="44"/>
      <c r="C182" s="254" t="s">
        <v>356</v>
      </c>
      <c r="D182" s="254" t="s">
        <v>201</v>
      </c>
      <c r="E182" s="255" t="s">
        <v>688</v>
      </c>
      <c r="F182" s="256" t="s">
        <v>689</v>
      </c>
      <c r="G182" s="257" t="s">
        <v>204</v>
      </c>
      <c r="H182" s="258">
        <v>19.399999999999999</v>
      </c>
      <c r="I182" s="259"/>
      <c r="J182" s="260">
        <f>ROUND(I182*H182,2)</f>
        <v>0</v>
      </c>
      <c r="K182" s="256" t="s">
        <v>22</v>
      </c>
      <c r="L182" s="261"/>
      <c r="M182" s="262" t="s">
        <v>22</v>
      </c>
      <c r="N182" s="263" t="s">
        <v>44</v>
      </c>
      <c r="O182" s="4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AR182" s="22" t="s">
        <v>164</v>
      </c>
      <c r="AT182" s="22" t="s">
        <v>201</v>
      </c>
      <c r="AU182" s="22" t="s">
        <v>82</v>
      </c>
      <c r="AY182" s="22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135</v>
      </c>
      <c r="BM182" s="22" t="s">
        <v>690</v>
      </c>
    </row>
    <row r="183" s="11" customFormat="1">
      <c r="B183" s="231"/>
      <c r="C183" s="232"/>
      <c r="D183" s="233" t="s">
        <v>143</v>
      </c>
      <c r="E183" s="234" t="s">
        <v>22</v>
      </c>
      <c r="F183" s="235" t="s">
        <v>691</v>
      </c>
      <c r="G183" s="232"/>
      <c r="H183" s="236">
        <v>19.399999999999999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143</v>
      </c>
      <c r="AU183" s="242" t="s">
        <v>82</v>
      </c>
      <c r="AV183" s="11" t="s">
        <v>82</v>
      </c>
      <c r="AW183" s="11" t="s">
        <v>37</v>
      </c>
      <c r="AX183" s="11" t="s">
        <v>24</v>
      </c>
      <c r="AY183" s="242" t="s">
        <v>129</v>
      </c>
    </row>
    <row r="184" s="1" customFormat="1" ht="51" customHeight="1">
      <c r="B184" s="44"/>
      <c r="C184" s="219" t="s">
        <v>366</v>
      </c>
      <c r="D184" s="219" t="s">
        <v>131</v>
      </c>
      <c r="E184" s="220" t="s">
        <v>391</v>
      </c>
      <c r="F184" s="221" t="s">
        <v>392</v>
      </c>
      <c r="G184" s="222" t="s">
        <v>140</v>
      </c>
      <c r="H184" s="223">
        <v>138.12000000000001</v>
      </c>
      <c r="I184" s="224"/>
      <c r="J184" s="225">
        <f>ROUND(I184*H184,2)</f>
        <v>0</v>
      </c>
      <c r="K184" s="221" t="s">
        <v>141</v>
      </c>
      <c r="L184" s="70"/>
      <c r="M184" s="226" t="s">
        <v>22</v>
      </c>
      <c r="N184" s="227" t="s">
        <v>44</v>
      </c>
      <c r="O184" s="45"/>
      <c r="P184" s="228">
        <f>O184*H184</f>
        <v>0</v>
      </c>
      <c r="Q184" s="228">
        <v>0.10362</v>
      </c>
      <c r="R184" s="228">
        <f>Q184*H184</f>
        <v>14.311994400000001</v>
      </c>
      <c r="S184" s="228">
        <v>0</v>
      </c>
      <c r="T184" s="229">
        <f>S184*H184</f>
        <v>0</v>
      </c>
      <c r="AR184" s="22" t="s">
        <v>135</v>
      </c>
      <c r="AT184" s="22" t="s">
        <v>131</v>
      </c>
      <c r="AU184" s="22" t="s">
        <v>82</v>
      </c>
      <c r="AY184" s="22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135</v>
      </c>
      <c r="BM184" s="22" t="s">
        <v>393</v>
      </c>
    </row>
    <row r="185" s="11" customFormat="1">
      <c r="B185" s="231"/>
      <c r="C185" s="232"/>
      <c r="D185" s="233" t="s">
        <v>143</v>
      </c>
      <c r="E185" s="234" t="s">
        <v>22</v>
      </c>
      <c r="F185" s="235" t="s">
        <v>692</v>
      </c>
      <c r="G185" s="232"/>
      <c r="H185" s="236">
        <v>138.12000000000001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143</v>
      </c>
      <c r="AU185" s="242" t="s">
        <v>82</v>
      </c>
      <c r="AV185" s="11" t="s">
        <v>82</v>
      </c>
      <c r="AW185" s="11" t="s">
        <v>37</v>
      </c>
      <c r="AX185" s="11" t="s">
        <v>24</v>
      </c>
      <c r="AY185" s="242" t="s">
        <v>129</v>
      </c>
    </row>
    <row r="186" s="1" customFormat="1" ht="25.5" customHeight="1">
      <c r="B186" s="44"/>
      <c r="C186" s="219" t="s">
        <v>370</v>
      </c>
      <c r="D186" s="219" t="s">
        <v>131</v>
      </c>
      <c r="E186" s="220" t="s">
        <v>693</v>
      </c>
      <c r="F186" s="221" t="s">
        <v>694</v>
      </c>
      <c r="G186" s="222" t="s">
        <v>140</v>
      </c>
      <c r="H186" s="223">
        <v>1.1759999999999999</v>
      </c>
      <c r="I186" s="224"/>
      <c r="J186" s="225">
        <f>ROUND(I186*H186,2)</f>
        <v>0</v>
      </c>
      <c r="K186" s="221" t="s">
        <v>141</v>
      </c>
      <c r="L186" s="70"/>
      <c r="M186" s="226" t="s">
        <v>22</v>
      </c>
      <c r="N186" s="227" t="s">
        <v>44</v>
      </c>
      <c r="O186" s="45"/>
      <c r="P186" s="228">
        <f>O186*H186</f>
        <v>0</v>
      </c>
      <c r="Q186" s="228">
        <v>0.37974999999999998</v>
      </c>
      <c r="R186" s="228">
        <f>Q186*H186</f>
        <v>0.44658599999999993</v>
      </c>
      <c r="S186" s="228">
        <v>0</v>
      </c>
      <c r="T186" s="229">
        <f>S186*H186</f>
        <v>0</v>
      </c>
      <c r="AR186" s="22" t="s">
        <v>135</v>
      </c>
      <c r="AT186" s="22" t="s">
        <v>131</v>
      </c>
      <c r="AU186" s="22" t="s">
        <v>82</v>
      </c>
      <c r="AY186" s="22" t="s">
        <v>129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135</v>
      </c>
      <c r="BM186" s="22" t="s">
        <v>695</v>
      </c>
    </row>
    <row r="187" s="11" customFormat="1">
      <c r="B187" s="231"/>
      <c r="C187" s="232"/>
      <c r="D187" s="233" t="s">
        <v>143</v>
      </c>
      <c r="E187" s="234" t="s">
        <v>22</v>
      </c>
      <c r="F187" s="235" t="s">
        <v>696</v>
      </c>
      <c r="G187" s="232"/>
      <c r="H187" s="236">
        <v>1.1759999999999999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143</v>
      </c>
      <c r="AU187" s="242" t="s">
        <v>82</v>
      </c>
      <c r="AV187" s="11" t="s">
        <v>82</v>
      </c>
      <c r="AW187" s="11" t="s">
        <v>37</v>
      </c>
      <c r="AX187" s="11" t="s">
        <v>24</v>
      </c>
      <c r="AY187" s="242" t="s">
        <v>129</v>
      </c>
    </row>
    <row r="188" s="1" customFormat="1" ht="16.5" customHeight="1">
      <c r="B188" s="44"/>
      <c r="C188" s="254" t="s">
        <v>375</v>
      </c>
      <c r="D188" s="254" t="s">
        <v>201</v>
      </c>
      <c r="E188" s="255" t="s">
        <v>697</v>
      </c>
      <c r="F188" s="256" t="s">
        <v>698</v>
      </c>
      <c r="G188" s="257" t="s">
        <v>204</v>
      </c>
      <c r="H188" s="258">
        <v>20</v>
      </c>
      <c r="I188" s="259"/>
      <c r="J188" s="260">
        <f>ROUND(I188*H188,2)</f>
        <v>0</v>
      </c>
      <c r="K188" s="256" t="s">
        <v>22</v>
      </c>
      <c r="L188" s="261"/>
      <c r="M188" s="262" t="s">
        <v>22</v>
      </c>
      <c r="N188" s="263" t="s">
        <v>44</v>
      </c>
      <c r="O188" s="4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AR188" s="22" t="s">
        <v>164</v>
      </c>
      <c r="AT188" s="22" t="s">
        <v>201</v>
      </c>
      <c r="AU188" s="22" t="s">
        <v>82</v>
      </c>
      <c r="AY188" s="22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135</v>
      </c>
      <c r="BM188" s="22" t="s">
        <v>699</v>
      </c>
    </row>
    <row r="189" s="11" customFormat="1">
      <c r="B189" s="231"/>
      <c r="C189" s="232"/>
      <c r="D189" s="233" t="s">
        <v>143</v>
      </c>
      <c r="E189" s="234" t="s">
        <v>22</v>
      </c>
      <c r="F189" s="235" t="s">
        <v>700</v>
      </c>
      <c r="G189" s="232"/>
      <c r="H189" s="236">
        <v>20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143</v>
      </c>
      <c r="AU189" s="242" t="s">
        <v>82</v>
      </c>
      <c r="AV189" s="11" t="s">
        <v>82</v>
      </c>
      <c r="AW189" s="11" t="s">
        <v>37</v>
      </c>
      <c r="AX189" s="11" t="s">
        <v>24</v>
      </c>
      <c r="AY189" s="242" t="s">
        <v>129</v>
      </c>
    </row>
    <row r="190" s="10" customFormat="1" ht="29.88" customHeight="1">
      <c r="B190" s="203"/>
      <c r="C190" s="204"/>
      <c r="D190" s="205" t="s">
        <v>72</v>
      </c>
      <c r="E190" s="217" t="s">
        <v>164</v>
      </c>
      <c r="F190" s="217" t="s">
        <v>395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SUM(P191:P197)</f>
        <v>0</v>
      </c>
      <c r="Q190" s="211"/>
      <c r="R190" s="212">
        <f>SUM(R191:R197)</f>
        <v>0.65364500000000003</v>
      </c>
      <c r="S190" s="211"/>
      <c r="T190" s="213">
        <f>SUM(T191:T197)</f>
        <v>0</v>
      </c>
      <c r="AR190" s="214" t="s">
        <v>24</v>
      </c>
      <c r="AT190" s="215" t="s">
        <v>72</v>
      </c>
      <c r="AU190" s="215" t="s">
        <v>24</v>
      </c>
      <c r="AY190" s="214" t="s">
        <v>129</v>
      </c>
      <c r="BK190" s="216">
        <f>SUM(BK191:BK197)</f>
        <v>0</v>
      </c>
    </row>
    <row r="191" s="1" customFormat="1" ht="16.5" customHeight="1">
      <c r="B191" s="44"/>
      <c r="C191" s="254" t="s">
        <v>335</v>
      </c>
      <c r="D191" s="254" t="s">
        <v>201</v>
      </c>
      <c r="E191" s="255" t="s">
        <v>402</v>
      </c>
      <c r="F191" s="256" t="s">
        <v>403</v>
      </c>
      <c r="G191" s="257" t="s">
        <v>204</v>
      </c>
      <c r="H191" s="258">
        <v>3</v>
      </c>
      <c r="I191" s="259"/>
      <c r="J191" s="260">
        <f>ROUND(I191*H191,2)</f>
        <v>0</v>
      </c>
      <c r="K191" s="256" t="s">
        <v>224</v>
      </c>
      <c r="L191" s="261"/>
      <c r="M191" s="262" t="s">
        <v>22</v>
      </c>
      <c r="N191" s="263" t="s">
        <v>44</v>
      </c>
      <c r="O191" s="45"/>
      <c r="P191" s="228">
        <f>O191*H191</f>
        <v>0</v>
      </c>
      <c r="Q191" s="228">
        <v>0.0025000000000000001</v>
      </c>
      <c r="R191" s="228">
        <f>Q191*H191</f>
        <v>0.0074999999999999997</v>
      </c>
      <c r="S191" s="228">
        <v>0</v>
      </c>
      <c r="T191" s="229">
        <f>S191*H191</f>
        <v>0</v>
      </c>
      <c r="AR191" s="22" t="s">
        <v>164</v>
      </c>
      <c r="AT191" s="22" t="s">
        <v>201</v>
      </c>
      <c r="AU191" s="22" t="s">
        <v>82</v>
      </c>
      <c r="AY191" s="22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135</v>
      </c>
      <c r="BM191" s="22" t="s">
        <v>701</v>
      </c>
    </row>
    <row r="192" s="1" customFormat="1" ht="25.5" customHeight="1">
      <c r="B192" s="44"/>
      <c r="C192" s="219" t="s">
        <v>702</v>
      </c>
      <c r="D192" s="219" t="s">
        <v>131</v>
      </c>
      <c r="E192" s="220" t="s">
        <v>397</v>
      </c>
      <c r="F192" s="221" t="s">
        <v>398</v>
      </c>
      <c r="G192" s="222" t="s">
        <v>134</v>
      </c>
      <c r="H192" s="223">
        <v>2.5</v>
      </c>
      <c r="I192" s="224"/>
      <c r="J192" s="225">
        <f>ROUND(I192*H192,2)</f>
        <v>0</v>
      </c>
      <c r="K192" s="221" t="s">
        <v>224</v>
      </c>
      <c r="L192" s="70"/>
      <c r="M192" s="226" t="s">
        <v>22</v>
      </c>
      <c r="N192" s="227" t="s">
        <v>44</v>
      </c>
      <c r="O192" s="45"/>
      <c r="P192" s="228">
        <f>O192*H192</f>
        <v>0</v>
      </c>
      <c r="Q192" s="228">
        <v>1.0000000000000001E-05</v>
      </c>
      <c r="R192" s="228">
        <f>Q192*H192</f>
        <v>2.5000000000000001E-05</v>
      </c>
      <c r="S192" s="228">
        <v>0</v>
      </c>
      <c r="T192" s="229">
        <f>S192*H192</f>
        <v>0</v>
      </c>
      <c r="AR192" s="22" t="s">
        <v>135</v>
      </c>
      <c r="AT192" s="22" t="s">
        <v>131</v>
      </c>
      <c r="AU192" s="22" t="s">
        <v>82</v>
      </c>
      <c r="AY192" s="22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24</v>
      </c>
      <c r="BK192" s="230">
        <f>ROUND(I192*H192,2)</f>
        <v>0</v>
      </c>
      <c r="BL192" s="22" t="s">
        <v>135</v>
      </c>
      <c r="BM192" s="22" t="s">
        <v>703</v>
      </c>
    </row>
    <row r="193" s="11" customFormat="1">
      <c r="B193" s="231"/>
      <c r="C193" s="232"/>
      <c r="D193" s="233" t="s">
        <v>143</v>
      </c>
      <c r="E193" s="234" t="s">
        <v>22</v>
      </c>
      <c r="F193" s="235" t="s">
        <v>704</v>
      </c>
      <c r="G193" s="232"/>
      <c r="H193" s="236">
        <v>2.5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143</v>
      </c>
      <c r="AU193" s="242" t="s">
        <v>82</v>
      </c>
      <c r="AV193" s="11" t="s">
        <v>82</v>
      </c>
      <c r="AW193" s="11" t="s">
        <v>37</v>
      </c>
      <c r="AX193" s="11" t="s">
        <v>24</v>
      </c>
      <c r="AY193" s="242" t="s">
        <v>129</v>
      </c>
    </row>
    <row r="194" s="1" customFormat="1" ht="38.25" customHeight="1">
      <c r="B194" s="44"/>
      <c r="C194" s="219" t="s">
        <v>390</v>
      </c>
      <c r="D194" s="219" t="s">
        <v>131</v>
      </c>
      <c r="E194" s="220" t="s">
        <v>424</v>
      </c>
      <c r="F194" s="221" t="s">
        <v>425</v>
      </c>
      <c r="G194" s="222" t="s">
        <v>204</v>
      </c>
      <c r="H194" s="223">
        <v>2</v>
      </c>
      <c r="I194" s="224"/>
      <c r="J194" s="225">
        <f>ROUND(I194*H194,2)</f>
        <v>0</v>
      </c>
      <c r="K194" s="221" t="s">
        <v>141</v>
      </c>
      <c r="L194" s="70"/>
      <c r="M194" s="226" t="s">
        <v>22</v>
      </c>
      <c r="N194" s="227" t="s">
        <v>44</v>
      </c>
      <c r="O194" s="4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AR194" s="22" t="s">
        <v>135</v>
      </c>
      <c r="AT194" s="22" t="s">
        <v>131</v>
      </c>
      <c r="AU194" s="22" t="s">
        <v>82</v>
      </c>
      <c r="AY194" s="22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135</v>
      </c>
      <c r="BM194" s="22" t="s">
        <v>426</v>
      </c>
    </row>
    <row r="195" s="11" customFormat="1">
      <c r="B195" s="231"/>
      <c r="C195" s="232"/>
      <c r="D195" s="233" t="s">
        <v>143</v>
      </c>
      <c r="E195" s="234" t="s">
        <v>22</v>
      </c>
      <c r="F195" s="235" t="s">
        <v>82</v>
      </c>
      <c r="G195" s="232"/>
      <c r="H195" s="236">
        <v>2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143</v>
      </c>
      <c r="AU195" s="242" t="s">
        <v>82</v>
      </c>
      <c r="AV195" s="11" t="s">
        <v>82</v>
      </c>
      <c r="AW195" s="11" t="s">
        <v>37</v>
      </c>
      <c r="AX195" s="11" t="s">
        <v>24</v>
      </c>
      <c r="AY195" s="242" t="s">
        <v>129</v>
      </c>
    </row>
    <row r="196" s="1" customFormat="1" ht="25.5" customHeight="1">
      <c r="B196" s="44"/>
      <c r="C196" s="254" t="s">
        <v>705</v>
      </c>
      <c r="D196" s="254" t="s">
        <v>201</v>
      </c>
      <c r="E196" s="255" t="s">
        <v>428</v>
      </c>
      <c r="F196" s="256" t="s">
        <v>429</v>
      </c>
      <c r="G196" s="257" t="s">
        <v>204</v>
      </c>
      <c r="H196" s="258">
        <v>2</v>
      </c>
      <c r="I196" s="259"/>
      <c r="J196" s="260">
        <f>ROUND(I196*H196,2)</f>
        <v>0</v>
      </c>
      <c r="K196" s="256" t="s">
        <v>141</v>
      </c>
      <c r="L196" s="261"/>
      <c r="M196" s="262" t="s">
        <v>22</v>
      </c>
      <c r="N196" s="263" t="s">
        <v>44</v>
      </c>
      <c r="O196" s="45"/>
      <c r="P196" s="228">
        <f>O196*H196</f>
        <v>0</v>
      </c>
      <c r="Q196" s="228">
        <v>0.00034000000000000002</v>
      </c>
      <c r="R196" s="228">
        <f>Q196*H196</f>
        <v>0.00068000000000000005</v>
      </c>
      <c r="S196" s="228">
        <v>0</v>
      </c>
      <c r="T196" s="229">
        <f>S196*H196</f>
        <v>0</v>
      </c>
      <c r="AR196" s="22" t="s">
        <v>164</v>
      </c>
      <c r="AT196" s="22" t="s">
        <v>201</v>
      </c>
      <c r="AU196" s="22" t="s">
        <v>82</v>
      </c>
      <c r="AY196" s="22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135</v>
      </c>
      <c r="BM196" s="22" t="s">
        <v>706</v>
      </c>
    </row>
    <row r="197" s="1" customFormat="1" ht="16.5" customHeight="1">
      <c r="B197" s="44"/>
      <c r="C197" s="219" t="s">
        <v>406</v>
      </c>
      <c r="D197" s="219" t="s">
        <v>131</v>
      </c>
      <c r="E197" s="220" t="s">
        <v>707</v>
      </c>
      <c r="F197" s="221" t="s">
        <v>708</v>
      </c>
      <c r="G197" s="222" t="s">
        <v>204</v>
      </c>
      <c r="H197" s="223">
        <v>2</v>
      </c>
      <c r="I197" s="224"/>
      <c r="J197" s="225">
        <f>ROUND(I197*H197,2)</f>
        <v>0</v>
      </c>
      <c r="K197" s="221" t="s">
        <v>141</v>
      </c>
      <c r="L197" s="70"/>
      <c r="M197" s="226" t="s">
        <v>22</v>
      </c>
      <c r="N197" s="227" t="s">
        <v>44</v>
      </c>
      <c r="O197" s="45"/>
      <c r="P197" s="228">
        <f>O197*H197</f>
        <v>0</v>
      </c>
      <c r="Q197" s="228">
        <v>0.32272000000000001</v>
      </c>
      <c r="R197" s="228">
        <f>Q197*H197</f>
        <v>0.64544000000000001</v>
      </c>
      <c r="S197" s="228">
        <v>0</v>
      </c>
      <c r="T197" s="229">
        <f>S197*H197</f>
        <v>0</v>
      </c>
      <c r="AR197" s="22" t="s">
        <v>135</v>
      </c>
      <c r="AT197" s="22" t="s">
        <v>131</v>
      </c>
      <c r="AU197" s="22" t="s">
        <v>82</v>
      </c>
      <c r="AY197" s="22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24</v>
      </c>
      <c r="BK197" s="230">
        <f>ROUND(I197*H197,2)</f>
        <v>0</v>
      </c>
      <c r="BL197" s="22" t="s">
        <v>135</v>
      </c>
      <c r="BM197" s="22" t="s">
        <v>709</v>
      </c>
    </row>
    <row r="198" s="10" customFormat="1" ht="29.88" customHeight="1">
      <c r="B198" s="203"/>
      <c r="C198" s="204"/>
      <c r="D198" s="205" t="s">
        <v>72</v>
      </c>
      <c r="E198" s="217" t="s">
        <v>169</v>
      </c>
      <c r="F198" s="217" t="s">
        <v>475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SUM(P199:P243)</f>
        <v>0</v>
      </c>
      <c r="Q198" s="211"/>
      <c r="R198" s="212">
        <f>SUM(R199:R243)</f>
        <v>46.853494000000019</v>
      </c>
      <c r="S198" s="211"/>
      <c r="T198" s="213">
        <f>SUM(T199:T243)</f>
        <v>0.086000000000000007</v>
      </c>
      <c r="AR198" s="214" t="s">
        <v>24</v>
      </c>
      <c r="AT198" s="215" t="s">
        <v>72</v>
      </c>
      <c r="AU198" s="215" t="s">
        <v>24</v>
      </c>
      <c r="AY198" s="214" t="s">
        <v>129</v>
      </c>
      <c r="BK198" s="216">
        <f>SUM(BK199:BK243)</f>
        <v>0</v>
      </c>
    </row>
    <row r="199" s="1" customFormat="1" ht="25.5" customHeight="1">
      <c r="B199" s="44"/>
      <c r="C199" s="219" t="s">
        <v>411</v>
      </c>
      <c r="D199" s="219" t="s">
        <v>131</v>
      </c>
      <c r="E199" s="220" t="s">
        <v>710</v>
      </c>
      <c r="F199" s="221" t="s">
        <v>711</v>
      </c>
      <c r="G199" s="222" t="s">
        <v>204</v>
      </c>
      <c r="H199" s="223">
        <v>1</v>
      </c>
      <c r="I199" s="224"/>
      <c r="J199" s="225">
        <f>ROUND(I199*H199,2)</f>
        <v>0</v>
      </c>
      <c r="K199" s="221" t="s">
        <v>141</v>
      </c>
      <c r="L199" s="70"/>
      <c r="M199" s="226" t="s">
        <v>22</v>
      </c>
      <c r="N199" s="227" t="s">
        <v>44</v>
      </c>
      <c r="O199" s="45"/>
      <c r="P199" s="228">
        <f>O199*H199</f>
        <v>0</v>
      </c>
      <c r="Q199" s="228">
        <v>0.00069999999999999999</v>
      </c>
      <c r="R199" s="228">
        <f>Q199*H199</f>
        <v>0.00069999999999999999</v>
      </c>
      <c r="S199" s="228">
        <v>0</v>
      </c>
      <c r="T199" s="229">
        <f>S199*H199</f>
        <v>0</v>
      </c>
      <c r="AR199" s="22" t="s">
        <v>135</v>
      </c>
      <c r="AT199" s="22" t="s">
        <v>131</v>
      </c>
      <c r="AU199" s="22" t="s">
        <v>82</v>
      </c>
      <c r="AY199" s="22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135</v>
      </c>
      <c r="BM199" s="22" t="s">
        <v>712</v>
      </c>
    </row>
    <row r="200" s="1" customFormat="1" ht="51" customHeight="1">
      <c r="B200" s="44"/>
      <c r="C200" s="254" t="s">
        <v>415</v>
      </c>
      <c r="D200" s="254" t="s">
        <v>201</v>
      </c>
      <c r="E200" s="255" t="s">
        <v>713</v>
      </c>
      <c r="F200" s="256" t="s">
        <v>714</v>
      </c>
      <c r="G200" s="257" t="s">
        <v>204</v>
      </c>
      <c r="H200" s="258">
        <v>1</v>
      </c>
      <c r="I200" s="259"/>
      <c r="J200" s="260">
        <f>ROUND(I200*H200,2)</f>
        <v>0</v>
      </c>
      <c r="K200" s="256" t="s">
        <v>141</v>
      </c>
      <c r="L200" s="261"/>
      <c r="M200" s="262" t="s">
        <v>22</v>
      </c>
      <c r="N200" s="263" t="s">
        <v>44</v>
      </c>
      <c r="O200" s="45"/>
      <c r="P200" s="228">
        <f>O200*H200</f>
        <v>0</v>
      </c>
      <c r="Q200" s="228">
        <v>0.0014</v>
      </c>
      <c r="R200" s="228">
        <f>Q200*H200</f>
        <v>0.0014</v>
      </c>
      <c r="S200" s="228">
        <v>0</v>
      </c>
      <c r="T200" s="229">
        <f>S200*H200</f>
        <v>0</v>
      </c>
      <c r="AR200" s="22" t="s">
        <v>164</v>
      </c>
      <c r="AT200" s="22" t="s">
        <v>201</v>
      </c>
      <c r="AU200" s="22" t="s">
        <v>82</v>
      </c>
      <c r="AY200" s="22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24</v>
      </c>
      <c r="BK200" s="230">
        <f>ROUND(I200*H200,2)</f>
        <v>0</v>
      </c>
      <c r="BL200" s="22" t="s">
        <v>135</v>
      </c>
      <c r="BM200" s="22" t="s">
        <v>715</v>
      </c>
    </row>
    <row r="201" s="1" customFormat="1" ht="16.5" customHeight="1">
      <c r="B201" s="44"/>
      <c r="C201" s="219" t="s">
        <v>419</v>
      </c>
      <c r="D201" s="219" t="s">
        <v>131</v>
      </c>
      <c r="E201" s="220" t="s">
        <v>716</v>
      </c>
      <c r="F201" s="221" t="s">
        <v>717</v>
      </c>
      <c r="G201" s="222" t="s">
        <v>204</v>
      </c>
      <c r="H201" s="223">
        <v>1</v>
      </c>
      <c r="I201" s="224"/>
      <c r="J201" s="225">
        <f>ROUND(I201*H201,2)</f>
        <v>0</v>
      </c>
      <c r="K201" s="221" t="s">
        <v>141</v>
      </c>
      <c r="L201" s="70"/>
      <c r="M201" s="226" t="s">
        <v>22</v>
      </c>
      <c r="N201" s="227" t="s">
        <v>44</v>
      </c>
      <c r="O201" s="45"/>
      <c r="P201" s="228">
        <f>O201*H201</f>
        <v>0</v>
      </c>
      <c r="Q201" s="228">
        <v>0.11241</v>
      </c>
      <c r="R201" s="228">
        <f>Q201*H201</f>
        <v>0.11241</v>
      </c>
      <c r="S201" s="228">
        <v>0</v>
      </c>
      <c r="T201" s="229">
        <f>S201*H201</f>
        <v>0</v>
      </c>
      <c r="AR201" s="22" t="s">
        <v>135</v>
      </c>
      <c r="AT201" s="22" t="s">
        <v>131</v>
      </c>
      <c r="AU201" s="22" t="s">
        <v>82</v>
      </c>
      <c r="AY201" s="22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135</v>
      </c>
      <c r="BM201" s="22" t="s">
        <v>718</v>
      </c>
    </row>
    <row r="202" s="1" customFormat="1" ht="25.5" customHeight="1">
      <c r="B202" s="44"/>
      <c r="C202" s="254" t="s">
        <v>423</v>
      </c>
      <c r="D202" s="254" t="s">
        <v>201</v>
      </c>
      <c r="E202" s="255" t="s">
        <v>719</v>
      </c>
      <c r="F202" s="256" t="s">
        <v>720</v>
      </c>
      <c r="G202" s="257" t="s">
        <v>204</v>
      </c>
      <c r="H202" s="258">
        <v>1</v>
      </c>
      <c r="I202" s="259"/>
      <c r="J202" s="260">
        <f>ROUND(I202*H202,2)</f>
        <v>0</v>
      </c>
      <c r="K202" s="256" t="s">
        <v>141</v>
      </c>
      <c r="L202" s="261"/>
      <c r="M202" s="262" t="s">
        <v>22</v>
      </c>
      <c r="N202" s="263" t="s">
        <v>44</v>
      </c>
      <c r="O202" s="45"/>
      <c r="P202" s="228">
        <f>O202*H202</f>
        <v>0</v>
      </c>
      <c r="Q202" s="228">
        <v>0.0061000000000000004</v>
      </c>
      <c r="R202" s="228">
        <f>Q202*H202</f>
        <v>0.0061000000000000004</v>
      </c>
      <c r="S202" s="228">
        <v>0</v>
      </c>
      <c r="T202" s="229">
        <f>S202*H202</f>
        <v>0</v>
      </c>
      <c r="AR202" s="22" t="s">
        <v>164</v>
      </c>
      <c r="AT202" s="22" t="s">
        <v>201</v>
      </c>
      <c r="AU202" s="22" t="s">
        <v>82</v>
      </c>
      <c r="AY202" s="22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135</v>
      </c>
      <c r="BM202" s="22" t="s">
        <v>721</v>
      </c>
    </row>
    <row r="203" s="1" customFormat="1" ht="25.5" customHeight="1">
      <c r="B203" s="44"/>
      <c r="C203" s="254" t="s">
        <v>427</v>
      </c>
      <c r="D203" s="254" t="s">
        <v>201</v>
      </c>
      <c r="E203" s="255" t="s">
        <v>722</v>
      </c>
      <c r="F203" s="256" t="s">
        <v>723</v>
      </c>
      <c r="G203" s="257" t="s">
        <v>204</v>
      </c>
      <c r="H203" s="258">
        <v>1</v>
      </c>
      <c r="I203" s="259"/>
      <c r="J203" s="260">
        <f>ROUND(I203*H203,2)</f>
        <v>0</v>
      </c>
      <c r="K203" s="256" t="s">
        <v>141</v>
      </c>
      <c r="L203" s="261"/>
      <c r="M203" s="262" t="s">
        <v>22</v>
      </c>
      <c r="N203" s="263" t="s">
        <v>44</v>
      </c>
      <c r="O203" s="45"/>
      <c r="P203" s="228">
        <f>O203*H203</f>
        <v>0</v>
      </c>
      <c r="Q203" s="228">
        <v>0.0030000000000000001</v>
      </c>
      <c r="R203" s="228">
        <f>Q203*H203</f>
        <v>0.0030000000000000001</v>
      </c>
      <c r="S203" s="228">
        <v>0</v>
      </c>
      <c r="T203" s="229">
        <f>S203*H203</f>
        <v>0</v>
      </c>
      <c r="AR203" s="22" t="s">
        <v>164</v>
      </c>
      <c r="AT203" s="22" t="s">
        <v>201</v>
      </c>
      <c r="AU203" s="22" t="s">
        <v>82</v>
      </c>
      <c r="AY203" s="22" t="s">
        <v>129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135</v>
      </c>
      <c r="BM203" s="22" t="s">
        <v>724</v>
      </c>
    </row>
    <row r="204" s="1" customFormat="1" ht="25.5" customHeight="1">
      <c r="B204" s="44"/>
      <c r="C204" s="254" t="s">
        <v>431</v>
      </c>
      <c r="D204" s="254" t="s">
        <v>201</v>
      </c>
      <c r="E204" s="255" t="s">
        <v>725</v>
      </c>
      <c r="F204" s="256" t="s">
        <v>726</v>
      </c>
      <c r="G204" s="257" t="s">
        <v>204</v>
      </c>
      <c r="H204" s="258">
        <v>1</v>
      </c>
      <c r="I204" s="259"/>
      <c r="J204" s="260">
        <f>ROUND(I204*H204,2)</f>
        <v>0</v>
      </c>
      <c r="K204" s="256" t="s">
        <v>141</v>
      </c>
      <c r="L204" s="261"/>
      <c r="M204" s="262" t="s">
        <v>22</v>
      </c>
      <c r="N204" s="263" t="s">
        <v>44</v>
      </c>
      <c r="O204" s="45"/>
      <c r="P204" s="228">
        <f>O204*H204</f>
        <v>0</v>
      </c>
      <c r="Q204" s="228">
        <v>0.00010000000000000001</v>
      </c>
      <c r="R204" s="228">
        <f>Q204*H204</f>
        <v>0.00010000000000000001</v>
      </c>
      <c r="S204" s="228">
        <v>0</v>
      </c>
      <c r="T204" s="229">
        <f>S204*H204</f>
        <v>0</v>
      </c>
      <c r="AR204" s="22" t="s">
        <v>164</v>
      </c>
      <c r="AT204" s="22" t="s">
        <v>201</v>
      </c>
      <c r="AU204" s="22" t="s">
        <v>82</v>
      </c>
      <c r="AY204" s="22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135</v>
      </c>
      <c r="BM204" s="22" t="s">
        <v>727</v>
      </c>
    </row>
    <row r="205" s="1" customFormat="1" ht="25.5" customHeight="1">
      <c r="B205" s="44"/>
      <c r="C205" s="254" t="s">
        <v>435</v>
      </c>
      <c r="D205" s="254" t="s">
        <v>201</v>
      </c>
      <c r="E205" s="255" t="s">
        <v>728</v>
      </c>
      <c r="F205" s="256" t="s">
        <v>729</v>
      </c>
      <c r="G205" s="257" t="s">
        <v>204</v>
      </c>
      <c r="H205" s="258">
        <v>2</v>
      </c>
      <c r="I205" s="259"/>
      <c r="J205" s="260">
        <f>ROUND(I205*H205,2)</f>
        <v>0</v>
      </c>
      <c r="K205" s="256" t="s">
        <v>141</v>
      </c>
      <c r="L205" s="261"/>
      <c r="M205" s="262" t="s">
        <v>22</v>
      </c>
      <c r="N205" s="263" t="s">
        <v>44</v>
      </c>
      <c r="O205" s="45"/>
      <c r="P205" s="228">
        <f>O205*H205</f>
        <v>0</v>
      </c>
      <c r="Q205" s="228">
        <v>0.00035</v>
      </c>
      <c r="R205" s="228">
        <f>Q205*H205</f>
        <v>0.00069999999999999999</v>
      </c>
      <c r="S205" s="228">
        <v>0</v>
      </c>
      <c r="T205" s="229">
        <f>S205*H205</f>
        <v>0</v>
      </c>
      <c r="AR205" s="22" t="s">
        <v>164</v>
      </c>
      <c r="AT205" s="22" t="s">
        <v>201</v>
      </c>
      <c r="AU205" s="22" t="s">
        <v>82</v>
      </c>
      <c r="AY205" s="22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24</v>
      </c>
      <c r="BK205" s="230">
        <f>ROUND(I205*H205,2)</f>
        <v>0</v>
      </c>
      <c r="BL205" s="22" t="s">
        <v>135</v>
      </c>
      <c r="BM205" s="22" t="s">
        <v>730</v>
      </c>
    </row>
    <row r="206" s="1" customFormat="1" ht="25.5" customHeight="1">
      <c r="B206" s="44"/>
      <c r="C206" s="219" t="s">
        <v>439</v>
      </c>
      <c r="D206" s="219" t="s">
        <v>131</v>
      </c>
      <c r="E206" s="220" t="s">
        <v>731</v>
      </c>
      <c r="F206" s="221" t="s">
        <v>732</v>
      </c>
      <c r="G206" s="222" t="s">
        <v>134</v>
      </c>
      <c r="H206" s="223">
        <v>37.600000000000001</v>
      </c>
      <c r="I206" s="224"/>
      <c r="J206" s="225">
        <f>ROUND(I206*H206,2)</f>
        <v>0</v>
      </c>
      <c r="K206" s="221" t="s">
        <v>141</v>
      </c>
      <c r="L206" s="70"/>
      <c r="M206" s="226" t="s">
        <v>22</v>
      </c>
      <c r="N206" s="227" t="s">
        <v>44</v>
      </c>
      <c r="O206" s="45"/>
      <c r="P206" s="228">
        <f>O206*H206</f>
        <v>0</v>
      </c>
      <c r="Q206" s="228">
        <v>8.0000000000000007E-05</v>
      </c>
      <c r="R206" s="228">
        <f>Q206*H206</f>
        <v>0.0030080000000000003</v>
      </c>
      <c r="S206" s="228">
        <v>0</v>
      </c>
      <c r="T206" s="229">
        <f>S206*H206</f>
        <v>0</v>
      </c>
      <c r="AR206" s="22" t="s">
        <v>135</v>
      </c>
      <c r="AT206" s="22" t="s">
        <v>131</v>
      </c>
      <c r="AU206" s="22" t="s">
        <v>82</v>
      </c>
      <c r="AY206" s="22" t="s">
        <v>129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24</v>
      </c>
      <c r="BK206" s="230">
        <f>ROUND(I206*H206,2)</f>
        <v>0</v>
      </c>
      <c r="BL206" s="22" t="s">
        <v>135</v>
      </c>
      <c r="BM206" s="22" t="s">
        <v>733</v>
      </c>
    </row>
    <row r="207" s="11" customFormat="1">
      <c r="B207" s="231"/>
      <c r="C207" s="232"/>
      <c r="D207" s="233" t="s">
        <v>143</v>
      </c>
      <c r="E207" s="234" t="s">
        <v>22</v>
      </c>
      <c r="F207" s="235" t="s">
        <v>734</v>
      </c>
      <c r="G207" s="232"/>
      <c r="H207" s="236">
        <v>37.600000000000001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143</v>
      </c>
      <c r="AU207" s="242" t="s">
        <v>82</v>
      </c>
      <c r="AV207" s="11" t="s">
        <v>82</v>
      </c>
      <c r="AW207" s="11" t="s">
        <v>37</v>
      </c>
      <c r="AX207" s="11" t="s">
        <v>24</v>
      </c>
      <c r="AY207" s="242" t="s">
        <v>129</v>
      </c>
    </row>
    <row r="208" s="1" customFormat="1" ht="25.5" customHeight="1">
      <c r="B208" s="44"/>
      <c r="C208" s="219" t="s">
        <v>443</v>
      </c>
      <c r="D208" s="219" t="s">
        <v>131</v>
      </c>
      <c r="E208" s="220" t="s">
        <v>735</v>
      </c>
      <c r="F208" s="221" t="s">
        <v>736</v>
      </c>
      <c r="G208" s="222" t="s">
        <v>134</v>
      </c>
      <c r="H208" s="223">
        <v>18.399999999999999</v>
      </c>
      <c r="I208" s="224"/>
      <c r="J208" s="225">
        <f>ROUND(I208*H208,2)</f>
        <v>0</v>
      </c>
      <c r="K208" s="221" t="s">
        <v>141</v>
      </c>
      <c r="L208" s="70"/>
      <c r="M208" s="226" t="s">
        <v>22</v>
      </c>
      <c r="N208" s="227" t="s">
        <v>44</v>
      </c>
      <c r="O208" s="45"/>
      <c r="P208" s="228">
        <f>O208*H208</f>
        <v>0</v>
      </c>
      <c r="Q208" s="228">
        <v>4.0000000000000003E-05</v>
      </c>
      <c r="R208" s="228">
        <f>Q208*H208</f>
        <v>0.000736</v>
      </c>
      <c r="S208" s="228">
        <v>0</v>
      </c>
      <c r="T208" s="229">
        <f>S208*H208</f>
        <v>0</v>
      </c>
      <c r="AR208" s="22" t="s">
        <v>135</v>
      </c>
      <c r="AT208" s="22" t="s">
        <v>131</v>
      </c>
      <c r="AU208" s="22" t="s">
        <v>82</v>
      </c>
      <c r="AY208" s="22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24</v>
      </c>
      <c r="BK208" s="230">
        <f>ROUND(I208*H208,2)</f>
        <v>0</v>
      </c>
      <c r="BL208" s="22" t="s">
        <v>135</v>
      </c>
      <c r="BM208" s="22" t="s">
        <v>737</v>
      </c>
    </row>
    <row r="209" s="11" customFormat="1">
      <c r="B209" s="231"/>
      <c r="C209" s="232"/>
      <c r="D209" s="233" t="s">
        <v>143</v>
      </c>
      <c r="E209" s="234" t="s">
        <v>22</v>
      </c>
      <c r="F209" s="235" t="s">
        <v>738</v>
      </c>
      <c r="G209" s="232"/>
      <c r="H209" s="236">
        <v>18.399999999999999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143</v>
      </c>
      <c r="AU209" s="242" t="s">
        <v>82</v>
      </c>
      <c r="AV209" s="11" t="s">
        <v>82</v>
      </c>
      <c r="AW209" s="11" t="s">
        <v>37</v>
      </c>
      <c r="AX209" s="11" t="s">
        <v>24</v>
      </c>
      <c r="AY209" s="242" t="s">
        <v>129</v>
      </c>
    </row>
    <row r="210" s="1" customFormat="1" ht="25.5" customHeight="1">
      <c r="B210" s="44"/>
      <c r="C210" s="219" t="s">
        <v>447</v>
      </c>
      <c r="D210" s="219" t="s">
        <v>131</v>
      </c>
      <c r="E210" s="220" t="s">
        <v>739</v>
      </c>
      <c r="F210" s="221" t="s">
        <v>740</v>
      </c>
      <c r="G210" s="222" t="s">
        <v>140</v>
      </c>
      <c r="H210" s="223">
        <v>1</v>
      </c>
      <c r="I210" s="224"/>
      <c r="J210" s="225">
        <f>ROUND(I210*H210,2)</f>
        <v>0</v>
      </c>
      <c r="K210" s="221" t="s">
        <v>141</v>
      </c>
      <c r="L210" s="70"/>
      <c r="M210" s="226" t="s">
        <v>22</v>
      </c>
      <c r="N210" s="227" t="s">
        <v>44</v>
      </c>
      <c r="O210" s="45"/>
      <c r="P210" s="228">
        <f>O210*H210</f>
        <v>0</v>
      </c>
      <c r="Q210" s="228">
        <v>0.0011999999999999999</v>
      </c>
      <c r="R210" s="228">
        <f>Q210*H210</f>
        <v>0.0011999999999999999</v>
      </c>
      <c r="S210" s="228">
        <v>0</v>
      </c>
      <c r="T210" s="229">
        <f>S210*H210</f>
        <v>0</v>
      </c>
      <c r="AR210" s="22" t="s">
        <v>135</v>
      </c>
      <c r="AT210" s="22" t="s">
        <v>131</v>
      </c>
      <c r="AU210" s="22" t="s">
        <v>82</v>
      </c>
      <c r="AY210" s="22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135</v>
      </c>
      <c r="BM210" s="22" t="s">
        <v>741</v>
      </c>
    </row>
    <row r="211" s="11" customFormat="1">
      <c r="B211" s="231"/>
      <c r="C211" s="232"/>
      <c r="D211" s="233" t="s">
        <v>143</v>
      </c>
      <c r="E211" s="234" t="s">
        <v>22</v>
      </c>
      <c r="F211" s="235" t="s">
        <v>742</v>
      </c>
      <c r="G211" s="232"/>
      <c r="H211" s="236">
        <v>1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143</v>
      </c>
      <c r="AU211" s="242" t="s">
        <v>82</v>
      </c>
      <c r="AV211" s="11" t="s">
        <v>82</v>
      </c>
      <c r="AW211" s="11" t="s">
        <v>37</v>
      </c>
      <c r="AX211" s="11" t="s">
        <v>24</v>
      </c>
      <c r="AY211" s="242" t="s">
        <v>129</v>
      </c>
    </row>
    <row r="212" s="1" customFormat="1" ht="25.5" customHeight="1">
      <c r="B212" s="44"/>
      <c r="C212" s="219" t="s">
        <v>451</v>
      </c>
      <c r="D212" s="219" t="s">
        <v>131</v>
      </c>
      <c r="E212" s="220" t="s">
        <v>743</v>
      </c>
      <c r="F212" s="221" t="s">
        <v>744</v>
      </c>
      <c r="G212" s="222" t="s">
        <v>134</v>
      </c>
      <c r="H212" s="223">
        <v>56</v>
      </c>
      <c r="I212" s="224"/>
      <c r="J212" s="225">
        <f>ROUND(I212*H212,2)</f>
        <v>0</v>
      </c>
      <c r="K212" s="221" t="s">
        <v>141</v>
      </c>
      <c r="L212" s="70"/>
      <c r="M212" s="226" t="s">
        <v>22</v>
      </c>
      <c r="N212" s="227" t="s">
        <v>44</v>
      </c>
      <c r="O212" s="45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AR212" s="22" t="s">
        <v>135</v>
      </c>
      <c r="AT212" s="22" t="s">
        <v>131</v>
      </c>
      <c r="AU212" s="22" t="s">
        <v>82</v>
      </c>
      <c r="AY212" s="22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135</v>
      </c>
      <c r="BM212" s="22" t="s">
        <v>745</v>
      </c>
    </row>
    <row r="213" s="11" customFormat="1">
      <c r="B213" s="231"/>
      <c r="C213" s="232"/>
      <c r="D213" s="233" t="s">
        <v>143</v>
      </c>
      <c r="E213" s="234" t="s">
        <v>22</v>
      </c>
      <c r="F213" s="235" t="s">
        <v>746</v>
      </c>
      <c r="G213" s="232"/>
      <c r="H213" s="236">
        <v>56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143</v>
      </c>
      <c r="AU213" s="242" t="s">
        <v>82</v>
      </c>
      <c r="AV213" s="11" t="s">
        <v>82</v>
      </c>
      <c r="AW213" s="11" t="s">
        <v>37</v>
      </c>
      <c r="AX213" s="11" t="s">
        <v>24</v>
      </c>
      <c r="AY213" s="242" t="s">
        <v>129</v>
      </c>
    </row>
    <row r="214" s="1" customFormat="1" ht="25.5" customHeight="1">
      <c r="B214" s="44"/>
      <c r="C214" s="219" t="s">
        <v>455</v>
      </c>
      <c r="D214" s="219" t="s">
        <v>131</v>
      </c>
      <c r="E214" s="220" t="s">
        <v>747</v>
      </c>
      <c r="F214" s="221" t="s">
        <v>748</v>
      </c>
      <c r="G214" s="222" t="s">
        <v>140</v>
      </c>
      <c r="H214" s="223">
        <v>1</v>
      </c>
      <c r="I214" s="224"/>
      <c r="J214" s="225">
        <f>ROUND(I214*H214,2)</f>
        <v>0</v>
      </c>
      <c r="K214" s="221" t="s">
        <v>141</v>
      </c>
      <c r="L214" s="70"/>
      <c r="M214" s="226" t="s">
        <v>22</v>
      </c>
      <c r="N214" s="227" t="s">
        <v>44</v>
      </c>
      <c r="O214" s="45"/>
      <c r="P214" s="228">
        <f>O214*H214</f>
        <v>0</v>
      </c>
      <c r="Q214" s="228">
        <v>1.0000000000000001E-05</v>
      </c>
      <c r="R214" s="228">
        <f>Q214*H214</f>
        <v>1.0000000000000001E-05</v>
      </c>
      <c r="S214" s="228">
        <v>0</v>
      </c>
      <c r="T214" s="229">
        <f>S214*H214</f>
        <v>0</v>
      </c>
      <c r="AR214" s="22" t="s">
        <v>135</v>
      </c>
      <c r="AT214" s="22" t="s">
        <v>131</v>
      </c>
      <c r="AU214" s="22" t="s">
        <v>82</v>
      </c>
      <c r="AY214" s="22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135</v>
      </c>
      <c r="BM214" s="22" t="s">
        <v>749</v>
      </c>
    </row>
    <row r="215" s="1" customFormat="1" ht="38.25" customHeight="1">
      <c r="B215" s="44"/>
      <c r="C215" s="219" t="s">
        <v>459</v>
      </c>
      <c r="D215" s="219" t="s">
        <v>131</v>
      </c>
      <c r="E215" s="220" t="s">
        <v>477</v>
      </c>
      <c r="F215" s="221" t="s">
        <v>478</v>
      </c>
      <c r="G215" s="222" t="s">
        <v>134</v>
      </c>
      <c r="H215" s="223">
        <v>92.5</v>
      </c>
      <c r="I215" s="224"/>
      <c r="J215" s="225">
        <f>ROUND(I215*H215,2)</f>
        <v>0</v>
      </c>
      <c r="K215" s="221" t="s">
        <v>141</v>
      </c>
      <c r="L215" s="70"/>
      <c r="M215" s="226" t="s">
        <v>22</v>
      </c>
      <c r="N215" s="227" t="s">
        <v>44</v>
      </c>
      <c r="O215" s="45"/>
      <c r="P215" s="228">
        <f>O215*H215</f>
        <v>0</v>
      </c>
      <c r="Q215" s="228">
        <v>0.15540000000000001</v>
      </c>
      <c r="R215" s="228">
        <f>Q215*H215</f>
        <v>14.374500000000001</v>
      </c>
      <c r="S215" s="228">
        <v>0</v>
      </c>
      <c r="T215" s="229">
        <f>S215*H215</f>
        <v>0</v>
      </c>
      <c r="AR215" s="22" t="s">
        <v>135</v>
      </c>
      <c r="AT215" s="22" t="s">
        <v>131</v>
      </c>
      <c r="AU215" s="22" t="s">
        <v>82</v>
      </c>
      <c r="AY215" s="22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135</v>
      </c>
      <c r="BM215" s="22" t="s">
        <v>479</v>
      </c>
    </row>
    <row r="216" s="1" customFormat="1" ht="25.5" customHeight="1">
      <c r="B216" s="44"/>
      <c r="C216" s="254" t="s">
        <v>463</v>
      </c>
      <c r="D216" s="254" t="s">
        <v>201</v>
      </c>
      <c r="E216" s="255" t="s">
        <v>482</v>
      </c>
      <c r="F216" s="256" t="s">
        <v>483</v>
      </c>
      <c r="G216" s="257" t="s">
        <v>204</v>
      </c>
      <c r="H216" s="258">
        <v>28.800000000000001</v>
      </c>
      <c r="I216" s="259"/>
      <c r="J216" s="260">
        <f>ROUND(I216*H216,2)</f>
        <v>0</v>
      </c>
      <c r="K216" s="256" t="s">
        <v>141</v>
      </c>
      <c r="L216" s="261"/>
      <c r="M216" s="262" t="s">
        <v>22</v>
      </c>
      <c r="N216" s="263" t="s">
        <v>44</v>
      </c>
      <c r="O216" s="45"/>
      <c r="P216" s="228">
        <f>O216*H216</f>
        <v>0</v>
      </c>
      <c r="Q216" s="228">
        <v>0.063</v>
      </c>
      <c r="R216" s="228">
        <f>Q216*H216</f>
        <v>1.8144</v>
      </c>
      <c r="S216" s="228">
        <v>0</v>
      </c>
      <c r="T216" s="229">
        <f>S216*H216</f>
        <v>0</v>
      </c>
      <c r="AR216" s="22" t="s">
        <v>164</v>
      </c>
      <c r="AT216" s="22" t="s">
        <v>201</v>
      </c>
      <c r="AU216" s="22" t="s">
        <v>82</v>
      </c>
      <c r="AY216" s="22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135</v>
      </c>
      <c r="BM216" s="22" t="s">
        <v>484</v>
      </c>
    </row>
    <row r="217" s="1" customFormat="1" ht="25.5" customHeight="1">
      <c r="B217" s="44"/>
      <c r="C217" s="254" t="s">
        <v>467</v>
      </c>
      <c r="D217" s="254" t="s">
        <v>201</v>
      </c>
      <c r="E217" s="255" t="s">
        <v>487</v>
      </c>
      <c r="F217" s="256" t="s">
        <v>488</v>
      </c>
      <c r="G217" s="257" t="s">
        <v>204</v>
      </c>
      <c r="H217" s="258">
        <v>12</v>
      </c>
      <c r="I217" s="259"/>
      <c r="J217" s="260">
        <f>ROUND(I217*H217,2)</f>
        <v>0</v>
      </c>
      <c r="K217" s="256" t="s">
        <v>141</v>
      </c>
      <c r="L217" s="261"/>
      <c r="M217" s="262" t="s">
        <v>22</v>
      </c>
      <c r="N217" s="263" t="s">
        <v>44</v>
      </c>
      <c r="O217" s="45"/>
      <c r="P217" s="228">
        <f>O217*H217</f>
        <v>0</v>
      </c>
      <c r="Q217" s="228">
        <v>0.071999999999999995</v>
      </c>
      <c r="R217" s="228">
        <f>Q217*H217</f>
        <v>0.86399999999999988</v>
      </c>
      <c r="S217" s="228">
        <v>0</v>
      </c>
      <c r="T217" s="229">
        <f>S217*H217</f>
        <v>0</v>
      </c>
      <c r="AR217" s="22" t="s">
        <v>164</v>
      </c>
      <c r="AT217" s="22" t="s">
        <v>201</v>
      </c>
      <c r="AU217" s="22" t="s">
        <v>82</v>
      </c>
      <c r="AY217" s="22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24</v>
      </c>
      <c r="BK217" s="230">
        <f>ROUND(I217*H217,2)</f>
        <v>0</v>
      </c>
      <c r="BL217" s="22" t="s">
        <v>135</v>
      </c>
      <c r="BM217" s="22" t="s">
        <v>489</v>
      </c>
    </row>
    <row r="218" s="1" customFormat="1" ht="25.5" customHeight="1">
      <c r="B218" s="44"/>
      <c r="C218" s="254" t="s">
        <v>471</v>
      </c>
      <c r="D218" s="254" t="s">
        <v>201</v>
      </c>
      <c r="E218" s="255" t="s">
        <v>492</v>
      </c>
      <c r="F218" s="256" t="s">
        <v>493</v>
      </c>
      <c r="G218" s="257" t="s">
        <v>204</v>
      </c>
      <c r="H218" s="258">
        <v>51.700000000000003</v>
      </c>
      <c r="I218" s="259"/>
      <c r="J218" s="260">
        <f>ROUND(I218*H218,2)</f>
        <v>0</v>
      </c>
      <c r="K218" s="256" t="s">
        <v>141</v>
      </c>
      <c r="L218" s="261"/>
      <c r="M218" s="262" t="s">
        <v>22</v>
      </c>
      <c r="N218" s="263" t="s">
        <v>44</v>
      </c>
      <c r="O218" s="45"/>
      <c r="P218" s="228">
        <f>O218*H218</f>
        <v>0</v>
      </c>
      <c r="Q218" s="228">
        <v>0.085999999999999993</v>
      </c>
      <c r="R218" s="228">
        <f>Q218*H218</f>
        <v>4.4462000000000002</v>
      </c>
      <c r="S218" s="228">
        <v>0</v>
      </c>
      <c r="T218" s="229">
        <f>S218*H218</f>
        <v>0</v>
      </c>
      <c r="AR218" s="22" t="s">
        <v>164</v>
      </c>
      <c r="AT218" s="22" t="s">
        <v>201</v>
      </c>
      <c r="AU218" s="22" t="s">
        <v>82</v>
      </c>
      <c r="AY218" s="22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135</v>
      </c>
      <c r="BM218" s="22" t="s">
        <v>494</v>
      </c>
    </row>
    <row r="219" s="11" customFormat="1">
      <c r="B219" s="231"/>
      <c r="C219" s="232"/>
      <c r="D219" s="233" t="s">
        <v>143</v>
      </c>
      <c r="E219" s="234" t="s">
        <v>22</v>
      </c>
      <c r="F219" s="235" t="s">
        <v>750</v>
      </c>
      <c r="G219" s="232"/>
      <c r="H219" s="236">
        <v>51.700000000000003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143</v>
      </c>
      <c r="AU219" s="242" t="s">
        <v>82</v>
      </c>
      <c r="AV219" s="11" t="s">
        <v>82</v>
      </c>
      <c r="AW219" s="11" t="s">
        <v>37</v>
      </c>
      <c r="AX219" s="11" t="s">
        <v>24</v>
      </c>
      <c r="AY219" s="242" t="s">
        <v>129</v>
      </c>
    </row>
    <row r="220" s="1" customFormat="1" ht="38.25" customHeight="1">
      <c r="B220" s="44"/>
      <c r="C220" s="219" t="s">
        <v>476</v>
      </c>
      <c r="D220" s="219" t="s">
        <v>131</v>
      </c>
      <c r="E220" s="220" t="s">
        <v>497</v>
      </c>
      <c r="F220" s="221" t="s">
        <v>498</v>
      </c>
      <c r="G220" s="222" t="s">
        <v>134</v>
      </c>
      <c r="H220" s="223">
        <v>96.400000000000006</v>
      </c>
      <c r="I220" s="224"/>
      <c r="J220" s="225">
        <f>ROUND(I220*H220,2)</f>
        <v>0</v>
      </c>
      <c r="K220" s="221" t="s">
        <v>141</v>
      </c>
      <c r="L220" s="70"/>
      <c r="M220" s="226" t="s">
        <v>22</v>
      </c>
      <c r="N220" s="227" t="s">
        <v>44</v>
      </c>
      <c r="O220" s="45"/>
      <c r="P220" s="228">
        <f>O220*H220</f>
        <v>0</v>
      </c>
      <c r="Q220" s="228">
        <v>0.1295</v>
      </c>
      <c r="R220" s="228">
        <f>Q220*H220</f>
        <v>12.483800000000001</v>
      </c>
      <c r="S220" s="228">
        <v>0</v>
      </c>
      <c r="T220" s="229">
        <f>S220*H220</f>
        <v>0</v>
      </c>
      <c r="AR220" s="22" t="s">
        <v>135</v>
      </c>
      <c r="AT220" s="22" t="s">
        <v>131</v>
      </c>
      <c r="AU220" s="22" t="s">
        <v>82</v>
      </c>
      <c r="AY220" s="22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24</v>
      </c>
      <c r="BK220" s="230">
        <f>ROUND(I220*H220,2)</f>
        <v>0</v>
      </c>
      <c r="BL220" s="22" t="s">
        <v>135</v>
      </c>
      <c r="BM220" s="22" t="s">
        <v>499</v>
      </c>
    </row>
    <row r="221" s="1" customFormat="1" ht="38.25" customHeight="1">
      <c r="B221" s="44"/>
      <c r="C221" s="254" t="s">
        <v>481</v>
      </c>
      <c r="D221" s="254" t="s">
        <v>201</v>
      </c>
      <c r="E221" s="255" t="s">
        <v>502</v>
      </c>
      <c r="F221" s="256" t="s">
        <v>503</v>
      </c>
      <c r="G221" s="257" t="s">
        <v>204</v>
      </c>
      <c r="H221" s="258">
        <v>192.80000000000001</v>
      </c>
      <c r="I221" s="259"/>
      <c r="J221" s="260">
        <f>ROUND(I221*H221,2)</f>
        <v>0</v>
      </c>
      <c r="K221" s="256" t="s">
        <v>141</v>
      </c>
      <c r="L221" s="261"/>
      <c r="M221" s="262" t="s">
        <v>22</v>
      </c>
      <c r="N221" s="263" t="s">
        <v>44</v>
      </c>
      <c r="O221" s="45"/>
      <c r="P221" s="228">
        <f>O221*H221</f>
        <v>0</v>
      </c>
      <c r="Q221" s="228">
        <v>0.024</v>
      </c>
      <c r="R221" s="228">
        <f>Q221*H221</f>
        <v>4.6272000000000002</v>
      </c>
      <c r="S221" s="228">
        <v>0</v>
      </c>
      <c r="T221" s="229">
        <f>S221*H221</f>
        <v>0</v>
      </c>
      <c r="AR221" s="22" t="s">
        <v>164</v>
      </c>
      <c r="AT221" s="22" t="s">
        <v>201</v>
      </c>
      <c r="AU221" s="22" t="s">
        <v>82</v>
      </c>
      <c r="AY221" s="22" t="s">
        <v>129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24</v>
      </c>
      <c r="BK221" s="230">
        <f>ROUND(I221*H221,2)</f>
        <v>0</v>
      </c>
      <c r="BL221" s="22" t="s">
        <v>135</v>
      </c>
      <c r="BM221" s="22" t="s">
        <v>504</v>
      </c>
    </row>
    <row r="222" s="11" customFormat="1">
      <c r="B222" s="231"/>
      <c r="C222" s="232"/>
      <c r="D222" s="233" t="s">
        <v>143</v>
      </c>
      <c r="E222" s="234" t="s">
        <v>22</v>
      </c>
      <c r="F222" s="235" t="s">
        <v>751</v>
      </c>
      <c r="G222" s="232"/>
      <c r="H222" s="236">
        <v>192.80000000000001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143</v>
      </c>
      <c r="AU222" s="242" t="s">
        <v>82</v>
      </c>
      <c r="AV222" s="11" t="s">
        <v>82</v>
      </c>
      <c r="AW222" s="11" t="s">
        <v>37</v>
      </c>
      <c r="AX222" s="11" t="s">
        <v>24</v>
      </c>
      <c r="AY222" s="242" t="s">
        <v>129</v>
      </c>
    </row>
    <row r="223" s="1" customFormat="1" ht="25.5" customHeight="1">
      <c r="B223" s="44"/>
      <c r="C223" s="219" t="s">
        <v>486</v>
      </c>
      <c r="D223" s="219" t="s">
        <v>131</v>
      </c>
      <c r="E223" s="220" t="s">
        <v>752</v>
      </c>
      <c r="F223" s="221" t="s">
        <v>753</v>
      </c>
      <c r="G223" s="222" t="s">
        <v>134</v>
      </c>
      <c r="H223" s="223">
        <v>16</v>
      </c>
      <c r="I223" s="224"/>
      <c r="J223" s="225">
        <f>ROUND(I223*H223,2)</f>
        <v>0</v>
      </c>
      <c r="K223" s="221" t="s">
        <v>141</v>
      </c>
      <c r="L223" s="70"/>
      <c r="M223" s="226" t="s">
        <v>22</v>
      </c>
      <c r="N223" s="227" t="s">
        <v>44</v>
      </c>
      <c r="O223" s="45"/>
      <c r="P223" s="228">
        <f>O223*H223</f>
        <v>0</v>
      </c>
      <c r="Q223" s="228">
        <v>0.17488999999999999</v>
      </c>
      <c r="R223" s="228">
        <f>Q223*H223</f>
        <v>2.7982399999999998</v>
      </c>
      <c r="S223" s="228">
        <v>0</v>
      </c>
      <c r="T223" s="229">
        <f>S223*H223</f>
        <v>0</v>
      </c>
      <c r="AR223" s="22" t="s">
        <v>135</v>
      </c>
      <c r="AT223" s="22" t="s">
        <v>131</v>
      </c>
      <c r="AU223" s="22" t="s">
        <v>82</v>
      </c>
      <c r="AY223" s="22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24</v>
      </c>
      <c r="BK223" s="230">
        <f>ROUND(I223*H223,2)</f>
        <v>0</v>
      </c>
      <c r="BL223" s="22" t="s">
        <v>135</v>
      </c>
      <c r="BM223" s="22" t="s">
        <v>754</v>
      </c>
    </row>
    <row r="224" s="1" customFormat="1" ht="25.5" customHeight="1">
      <c r="B224" s="44"/>
      <c r="C224" s="254" t="s">
        <v>491</v>
      </c>
      <c r="D224" s="254" t="s">
        <v>201</v>
      </c>
      <c r="E224" s="255" t="s">
        <v>755</v>
      </c>
      <c r="F224" s="256" t="s">
        <v>756</v>
      </c>
      <c r="G224" s="257" t="s">
        <v>204</v>
      </c>
      <c r="H224" s="258">
        <v>12.119999999999999</v>
      </c>
      <c r="I224" s="259"/>
      <c r="J224" s="260">
        <f>ROUND(I224*H224,2)</f>
        <v>0</v>
      </c>
      <c r="K224" s="256" t="s">
        <v>141</v>
      </c>
      <c r="L224" s="261"/>
      <c r="M224" s="262" t="s">
        <v>22</v>
      </c>
      <c r="N224" s="263" t="s">
        <v>44</v>
      </c>
      <c r="O224" s="45"/>
      <c r="P224" s="228">
        <f>O224*H224</f>
        <v>0</v>
      </c>
      <c r="Q224" s="228">
        <v>0.248</v>
      </c>
      <c r="R224" s="228">
        <f>Q224*H224</f>
        <v>3.00576</v>
      </c>
      <c r="S224" s="228">
        <v>0</v>
      </c>
      <c r="T224" s="229">
        <f>S224*H224</f>
        <v>0</v>
      </c>
      <c r="AR224" s="22" t="s">
        <v>164</v>
      </c>
      <c r="AT224" s="22" t="s">
        <v>201</v>
      </c>
      <c r="AU224" s="22" t="s">
        <v>82</v>
      </c>
      <c r="AY224" s="22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2" t="s">
        <v>24</v>
      </c>
      <c r="BK224" s="230">
        <f>ROUND(I224*H224,2)</f>
        <v>0</v>
      </c>
      <c r="BL224" s="22" t="s">
        <v>135</v>
      </c>
      <c r="BM224" s="22" t="s">
        <v>757</v>
      </c>
    </row>
    <row r="225" s="11" customFormat="1">
      <c r="B225" s="231"/>
      <c r="C225" s="232"/>
      <c r="D225" s="233" t="s">
        <v>143</v>
      </c>
      <c r="E225" s="232"/>
      <c r="F225" s="235" t="s">
        <v>758</v>
      </c>
      <c r="G225" s="232"/>
      <c r="H225" s="236">
        <v>12.119999999999999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143</v>
      </c>
      <c r="AU225" s="242" t="s">
        <v>82</v>
      </c>
      <c r="AV225" s="11" t="s">
        <v>82</v>
      </c>
      <c r="AW225" s="11" t="s">
        <v>6</v>
      </c>
      <c r="AX225" s="11" t="s">
        <v>24</v>
      </c>
      <c r="AY225" s="242" t="s">
        <v>129</v>
      </c>
    </row>
    <row r="226" s="1" customFormat="1" ht="25.5" customHeight="1">
      <c r="B226" s="44"/>
      <c r="C226" s="254" t="s">
        <v>496</v>
      </c>
      <c r="D226" s="254" t="s">
        <v>201</v>
      </c>
      <c r="E226" s="255" t="s">
        <v>759</v>
      </c>
      <c r="F226" s="256" t="s">
        <v>760</v>
      </c>
      <c r="G226" s="257" t="s">
        <v>204</v>
      </c>
      <c r="H226" s="258">
        <v>1.01</v>
      </c>
      <c r="I226" s="259"/>
      <c r="J226" s="260">
        <f>ROUND(I226*H226,2)</f>
        <v>0</v>
      </c>
      <c r="K226" s="256" t="s">
        <v>141</v>
      </c>
      <c r="L226" s="261"/>
      <c r="M226" s="262" t="s">
        <v>22</v>
      </c>
      <c r="N226" s="263" t="s">
        <v>44</v>
      </c>
      <c r="O226" s="45"/>
      <c r="P226" s="228">
        <f>O226*H226</f>
        <v>0</v>
      </c>
      <c r="Q226" s="228">
        <v>0.16400000000000001</v>
      </c>
      <c r="R226" s="228">
        <f>Q226*H226</f>
        <v>0.16564000000000001</v>
      </c>
      <c r="S226" s="228">
        <v>0</v>
      </c>
      <c r="T226" s="229">
        <f>S226*H226</f>
        <v>0</v>
      </c>
      <c r="AR226" s="22" t="s">
        <v>164</v>
      </c>
      <c r="AT226" s="22" t="s">
        <v>201</v>
      </c>
      <c r="AU226" s="22" t="s">
        <v>82</v>
      </c>
      <c r="AY226" s="22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2" t="s">
        <v>24</v>
      </c>
      <c r="BK226" s="230">
        <f>ROUND(I226*H226,2)</f>
        <v>0</v>
      </c>
      <c r="BL226" s="22" t="s">
        <v>135</v>
      </c>
      <c r="BM226" s="22" t="s">
        <v>761</v>
      </c>
    </row>
    <row r="227" s="11" customFormat="1">
      <c r="B227" s="231"/>
      <c r="C227" s="232"/>
      <c r="D227" s="233" t="s">
        <v>143</v>
      </c>
      <c r="E227" s="232"/>
      <c r="F227" s="235" t="s">
        <v>762</v>
      </c>
      <c r="G227" s="232"/>
      <c r="H227" s="236">
        <v>1.01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143</v>
      </c>
      <c r="AU227" s="242" t="s">
        <v>82</v>
      </c>
      <c r="AV227" s="11" t="s">
        <v>82</v>
      </c>
      <c r="AW227" s="11" t="s">
        <v>6</v>
      </c>
      <c r="AX227" s="11" t="s">
        <v>24</v>
      </c>
      <c r="AY227" s="242" t="s">
        <v>129</v>
      </c>
    </row>
    <row r="228" s="1" customFormat="1" ht="25.5" customHeight="1">
      <c r="B228" s="44"/>
      <c r="C228" s="254" t="s">
        <v>501</v>
      </c>
      <c r="D228" s="254" t="s">
        <v>201</v>
      </c>
      <c r="E228" s="255" t="s">
        <v>763</v>
      </c>
      <c r="F228" s="256" t="s">
        <v>764</v>
      </c>
      <c r="G228" s="257" t="s">
        <v>204</v>
      </c>
      <c r="H228" s="258">
        <v>1.01</v>
      </c>
      <c r="I228" s="259"/>
      <c r="J228" s="260">
        <f>ROUND(I228*H228,2)</f>
        <v>0</v>
      </c>
      <c r="K228" s="256" t="s">
        <v>141</v>
      </c>
      <c r="L228" s="261"/>
      <c r="M228" s="262" t="s">
        <v>22</v>
      </c>
      <c r="N228" s="263" t="s">
        <v>44</v>
      </c>
      <c r="O228" s="45"/>
      <c r="P228" s="228">
        <f>O228*H228</f>
        <v>0</v>
      </c>
      <c r="Q228" s="228">
        <v>0.16400000000000001</v>
      </c>
      <c r="R228" s="228">
        <f>Q228*H228</f>
        <v>0.16564000000000001</v>
      </c>
      <c r="S228" s="228">
        <v>0</v>
      </c>
      <c r="T228" s="229">
        <f>S228*H228</f>
        <v>0</v>
      </c>
      <c r="AR228" s="22" t="s">
        <v>164</v>
      </c>
      <c r="AT228" s="22" t="s">
        <v>201</v>
      </c>
      <c r="AU228" s="22" t="s">
        <v>82</v>
      </c>
      <c r="AY228" s="22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24</v>
      </c>
      <c r="BK228" s="230">
        <f>ROUND(I228*H228,2)</f>
        <v>0</v>
      </c>
      <c r="BL228" s="22" t="s">
        <v>135</v>
      </c>
      <c r="BM228" s="22" t="s">
        <v>765</v>
      </c>
    </row>
    <row r="229" s="11" customFormat="1">
      <c r="B229" s="231"/>
      <c r="C229" s="232"/>
      <c r="D229" s="233" t="s">
        <v>143</v>
      </c>
      <c r="E229" s="232"/>
      <c r="F229" s="235" t="s">
        <v>762</v>
      </c>
      <c r="G229" s="232"/>
      <c r="H229" s="236">
        <v>1.01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143</v>
      </c>
      <c r="AU229" s="242" t="s">
        <v>82</v>
      </c>
      <c r="AV229" s="11" t="s">
        <v>82</v>
      </c>
      <c r="AW229" s="11" t="s">
        <v>6</v>
      </c>
      <c r="AX229" s="11" t="s">
        <v>24</v>
      </c>
      <c r="AY229" s="242" t="s">
        <v>129</v>
      </c>
    </row>
    <row r="230" s="1" customFormat="1" ht="25.5" customHeight="1">
      <c r="B230" s="44"/>
      <c r="C230" s="254" t="s">
        <v>506</v>
      </c>
      <c r="D230" s="254" t="s">
        <v>201</v>
      </c>
      <c r="E230" s="255" t="s">
        <v>766</v>
      </c>
      <c r="F230" s="256" t="s">
        <v>767</v>
      </c>
      <c r="G230" s="257" t="s">
        <v>204</v>
      </c>
      <c r="H230" s="258">
        <v>1.01</v>
      </c>
      <c r="I230" s="259"/>
      <c r="J230" s="260">
        <f>ROUND(I230*H230,2)</f>
        <v>0</v>
      </c>
      <c r="K230" s="256" t="s">
        <v>141</v>
      </c>
      <c r="L230" s="261"/>
      <c r="M230" s="262" t="s">
        <v>22</v>
      </c>
      <c r="N230" s="263" t="s">
        <v>44</v>
      </c>
      <c r="O230" s="45"/>
      <c r="P230" s="228">
        <f>O230*H230</f>
        <v>0</v>
      </c>
      <c r="Q230" s="228">
        <v>0.244</v>
      </c>
      <c r="R230" s="228">
        <f>Q230*H230</f>
        <v>0.24643999999999999</v>
      </c>
      <c r="S230" s="228">
        <v>0</v>
      </c>
      <c r="T230" s="229">
        <f>S230*H230</f>
        <v>0</v>
      </c>
      <c r="AR230" s="22" t="s">
        <v>164</v>
      </c>
      <c r="AT230" s="22" t="s">
        <v>201</v>
      </c>
      <c r="AU230" s="22" t="s">
        <v>82</v>
      </c>
      <c r="AY230" s="22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24</v>
      </c>
      <c r="BK230" s="230">
        <f>ROUND(I230*H230,2)</f>
        <v>0</v>
      </c>
      <c r="BL230" s="22" t="s">
        <v>135</v>
      </c>
      <c r="BM230" s="22" t="s">
        <v>768</v>
      </c>
    </row>
    <row r="231" s="11" customFormat="1">
      <c r="B231" s="231"/>
      <c r="C231" s="232"/>
      <c r="D231" s="233" t="s">
        <v>143</v>
      </c>
      <c r="E231" s="232"/>
      <c r="F231" s="235" t="s">
        <v>762</v>
      </c>
      <c r="G231" s="232"/>
      <c r="H231" s="236">
        <v>1.01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143</v>
      </c>
      <c r="AU231" s="242" t="s">
        <v>82</v>
      </c>
      <c r="AV231" s="11" t="s">
        <v>82</v>
      </c>
      <c r="AW231" s="11" t="s">
        <v>6</v>
      </c>
      <c r="AX231" s="11" t="s">
        <v>24</v>
      </c>
      <c r="AY231" s="242" t="s">
        <v>129</v>
      </c>
    </row>
    <row r="232" s="1" customFormat="1" ht="25.5" customHeight="1">
      <c r="B232" s="44"/>
      <c r="C232" s="254" t="s">
        <v>769</v>
      </c>
      <c r="D232" s="254" t="s">
        <v>201</v>
      </c>
      <c r="E232" s="255" t="s">
        <v>770</v>
      </c>
      <c r="F232" s="256" t="s">
        <v>771</v>
      </c>
      <c r="G232" s="257" t="s">
        <v>204</v>
      </c>
      <c r="H232" s="258">
        <v>1.01</v>
      </c>
      <c r="I232" s="259"/>
      <c r="J232" s="260">
        <f>ROUND(I232*H232,2)</f>
        <v>0</v>
      </c>
      <c r="K232" s="256" t="s">
        <v>141</v>
      </c>
      <c r="L232" s="261"/>
      <c r="M232" s="262" t="s">
        <v>22</v>
      </c>
      <c r="N232" s="263" t="s">
        <v>44</v>
      </c>
      <c r="O232" s="45"/>
      <c r="P232" s="228">
        <f>O232*H232</f>
        <v>0</v>
      </c>
      <c r="Q232" s="228">
        <v>0.244</v>
      </c>
      <c r="R232" s="228">
        <f>Q232*H232</f>
        <v>0.24643999999999999</v>
      </c>
      <c r="S232" s="228">
        <v>0</v>
      </c>
      <c r="T232" s="229">
        <f>S232*H232</f>
        <v>0</v>
      </c>
      <c r="AR232" s="22" t="s">
        <v>164</v>
      </c>
      <c r="AT232" s="22" t="s">
        <v>201</v>
      </c>
      <c r="AU232" s="22" t="s">
        <v>82</v>
      </c>
      <c r="AY232" s="22" t="s">
        <v>129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24</v>
      </c>
      <c r="BK232" s="230">
        <f>ROUND(I232*H232,2)</f>
        <v>0</v>
      </c>
      <c r="BL232" s="22" t="s">
        <v>135</v>
      </c>
      <c r="BM232" s="22" t="s">
        <v>772</v>
      </c>
    </row>
    <row r="233" s="11" customFormat="1">
      <c r="B233" s="231"/>
      <c r="C233" s="232"/>
      <c r="D233" s="233" t="s">
        <v>143</v>
      </c>
      <c r="E233" s="232"/>
      <c r="F233" s="235" t="s">
        <v>762</v>
      </c>
      <c r="G233" s="232"/>
      <c r="H233" s="236">
        <v>1.01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143</v>
      </c>
      <c r="AU233" s="242" t="s">
        <v>82</v>
      </c>
      <c r="AV233" s="11" t="s">
        <v>82</v>
      </c>
      <c r="AW233" s="11" t="s">
        <v>6</v>
      </c>
      <c r="AX233" s="11" t="s">
        <v>24</v>
      </c>
      <c r="AY233" s="242" t="s">
        <v>129</v>
      </c>
    </row>
    <row r="234" s="1" customFormat="1" ht="38.25" customHeight="1">
      <c r="B234" s="44"/>
      <c r="C234" s="219" t="s">
        <v>511</v>
      </c>
      <c r="D234" s="219" t="s">
        <v>131</v>
      </c>
      <c r="E234" s="220" t="s">
        <v>507</v>
      </c>
      <c r="F234" s="221" t="s">
        <v>508</v>
      </c>
      <c r="G234" s="222" t="s">
        <v>134</v>
      </c>
      <c r="H234" s="223">
        <v>0.5</v>
      </c>
      <c r="I234" s="224"/>
      <c r="J234" s="225">
        <f>ROUND(I234*H234,2)</f>
        <v>0</v>
      </c>
      <c r="K234" s="221" t="s">
        <v>141</v>
      </c>
      <c r="L234" s="70"/>
      <c r="M234" s="226" t="s">
        <v>22</v>
      </c>
      <c r="N234" s="227" t="s">
        <v>44</v>
      </c>
      <c r="O234" s="45"/>
      <c r="P234" s="228">
        <f>O234*H234</f>
        <v>0</v>
      </c>
      <c r="Q234" s="228">
        <v>5.0000000000000002E-05</v>
      </c>
      <c r="R234" s="228">
        <f>Q234*H234</f>
        <v>2.5000000000000001E-05</v>
      </c>
      <c r="S234" s="228">
        <v>0</v>
      </c>
      <c r="T234" s="229">
        <f>S234*H234</f>
        <v>0</v>
      </c>
      <c r="AR234" s="22" t="s">
        <v>135</v>
      </c>
      <c r="AT234" s="22" t="s">
        <v>131</v>
      </c>
      <c r="AU234" s="22" t="s">
        <v>82</v>
      </c>
      <c r="AY234" s="22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2" t="s">
        <v>24</v>
      </c>
      <c r="BK234" s="230">
        <f>ROUND(I234*H234,2)</f>
        <v>0</v>
      </c>
      <c r="BL234" s="22" t="s">
        <v>135</v>
      </c>
      <c r="BM234" s="22" t="s">
        <v>509</v>
      </c>
    </row>
    <row r="235" s="1" customFormat="1" ht="25.5" customHeight="1">
      <c r="B235" s="44"/>
      <c r="C235" s="219" t="s">
        <v>521</v>
      </c>
      <c r="D235" s="219" t="s">
        <v>131</v>
      </c>
      <c r="E235" s="220" t="s">
        <v>512</v>
      </c>
      <c r="F235" s="221" t="s">
        <v>513</v>
      </c>
      <c r="G235" s="222" t="s">
        <v>134</v>
      </c>
      <c r="H235" s="223">
        <v>155.5</v>
      </c>
      <c r="I235" s="224"/>
      <c r="J235" s="225">
        <f>ROUND(I235*H235,2)</f>
        <v>0</v>
      </c>
      <c r="K235" s="221" t="s">
        <v>141</v>
      </c>
      <c r="L235" s="70"/>
      <c r="M235" s="226" t="s">
        <v>22</v>
      </c>
      <c r="N235" s="227" t="s">
        <v>44</v>
      </c>
      <c r="O235" s="45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AR235" s="22" t="s">
        <v>135</v>
      </c>
      <c r="AT235" s="22" t="s">
        <v>131</v>
      </c>
      <c r="AU235" s="22" t="s">
        <v>82</v>
      </c>
      <c r="AY235" s="22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2" t="s">
        <v>24</v>
      </c>
      <c r="BK235" s="230">
        <f>ROUND(I235*H235,2)</f>
        <v>0</v>
      </c>
      <c r="BL235" s="22" t="s">
        <v>135</v>
      </c>
      <c r="BM235" s="22" t="s">
        <v>514</v>
      </c>
    </row>
    <row r="236" s="1" customFormat="1" ht="25.5" customHeight="1">
      <c r="B236" s="44"/>
      <c r="C236" s="219" t="s">
        <v>526</v>
      </c>
      <c r="D236" s="219" t="s">
        <v>131</v>
      </c>
      <c r="E236" s="220" t="s">
        <v>517</v>
      </c>
      <c r="F236" s="221" t="s">
        <v>518</v>
      </c>
      <c r="G236" s="222" t="s">
        <v>134</v>
      </c>
      <c r="H236" s="223">
        <v>4.5</v>
      </c>
      <c r="I236" s="224"/>
      <c r="J236" s="225">
        <f>ROUND(I236*H236,2)</f>
        <v>0</v>
      </c>
      <c r="K236" s="221" t="s">
        <v>141</v>
      </c>
      <c r="L236" s="70"/>
      <c r="M236" s="226" t="s">
        <v>22</v>
      </c>
      <c r="N236" s="227" t="s">
        <v>44</v>
      </c>
      <c r="O236" s="45"/>
      <c r="P236" s="228">
        <f>O236*H236</f>
        <v>0</v>
      </c>
      <c r="Q236" s="228">
        <v>0.29221000000000003</v>
      </c>
      <c r="R236" s="228">
        <f>Q236*H236</f>
        <v>1.314945</v>
      </c>
      <c r="S236" s="228">
        <v>0</v>
      </c>
      <c r="T236" s="229">
        <f>S236*H236</f>
        <v>0</v>
      </c>
      <c r="AR236" s="22" t="s">
        <v>135</v>
      </c>
      <c r="AT236" s="22" t="s">
        <v>131</v>
      </c>
      <c r="AU236" s="22" t="s">
        <v>82</v>
      </c>
      <c r="AY236" s="22" t="s">
        <v>129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24</v>
      </c>
      <c r="BK236" s="230">
        <f>ROUND(I236*H236,2)</f>
        <v>0</v>
      </c>
      <c r="BL236" s="22" t="s">
        <v>135</v>
      </c>
      <c r="BM236" s="22" t="s">
        <v>519</v>
      </c>
    </row>
    <row r="237" s="1" customFormat="1" ht="25.5" customHeight="1">
      <c r="B237" s="44"/>
      <c r="C237" s="254" t="s">
        <v>531</v>
      </c>
      <c r="D237" s="254" t="s">
        <v>201</v>
      </c>
      <c r="E237" s="255" t="s">
        <v>522</v>
      </c>
      <c r="F237" s="256" t="s">
        <v>523</v>
      </c>
      <c r="G237" s="257" t="s">
        <v>204</v>
      </c>
      <c r="H237" s="258">
        <v>1</v>
      </c>
      <c r="I237" s="259"/>
      <c r="J237" s="260">
        <f>ROUND(I237*H237,2)</f>
        <v>0</v>
      </c>
      <c r="K237" s="256" t="s">
        <v>141</v>
      </c>
      <c r="L237" s="261"/>
      <c r="M237" s="262" t="s">
        <v>22</v>
      </c>
      <c r="N237" s="263" t="s">
        <v>44</v>
      </c>
      <c r="O237" s="45"/>
      <c r="P237" s="228">
        <f>O237*H237</f>
        <v>0</v>
      </c>
      <c r="Q237" s="228">
        <v>0.021899999999999999</v>
      </c>
      <c r="R237" s="228">
        <f>Q237*H237</f>
        <v>0.021899999999999999</v>
      </c>
      <c r="S237" s="228">
        <v>0</v>
      </c>
      <c r="T237" s="229">
        <f>S237*H237</f>
        <v>0</v>
      </c>
      <c r="AR237" s="22" t="s">
        <v>164</v>
      </c>
      <c r="AT237" s="22" t="s">
        <v>201</v>
      </c>
      <c r="AU237" s="22" t="s">
        <v>82</v>
      </c>
      <c r="AY237" s="22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24</v>
      </c>
      <c r="BK237" s="230">
        <f>ROUND(I237*H237,2)</f>
        <v>0</v>
      </c>
      <c r="BL237" s="22" t="s">
        <v>135</v>
      </c>
      <c r="BM237" s="22" t="s">
        <v>524</v>
      </c>
    </row>
    <row r="238" s="1" customFormat="1" ht="25.5" customHeight="1">
      <c r="B238" s="44"/>
      <c r="C238" s="254" t="s">
        <v>536</v>
      </c>
      <c r="D238" s="254" t="s">
        <v>201</v>
      </c>
      <c r="E238" s="255" t="s">
        <v>527</v>
      </c>
      <c r="F238" s="256" t="s">
        <v>528</v>
      </c>
      <c r="G238" s="257" t="s">
        <v>204</v>
      </c>
      <c r="H238" s="258">
        <v>2</v>
      </c>
      <c r="I238" s="259"/>
      <c r="J238" s="260">
        <f>ROUND(I238*H238,2)</f>
        <v>0</v>
      </c>
      <c r="K238" s="256" t="s">
        <v>141</v>
      </c>
      <c r="L238" s="261"/>
      <c r="M238" s="262" t="s">
        <v>22</v>
      </c>
      <c r="N238" s="263" t="s">
        <v>44</v>
      </c>
      <c r="O238" s="45"/>
      <c r="P238" s="228">
        <f>O238*H238</f>
        <v>0</v>
      </c>
      <c r="Q238" s="228">
        <v>0.0013500000000000001</v>
      </c>
      <c r="R238" s="228">
        <f>Q238*H238</f>
        <v>0.0027000000000000001</v>
      </c>
      <c r="S238" s="228">
        <v>0</v>
      </c>
      <c r="T238" s="229">
        <f>S238*H238</f>
        <v>0</v>
      </c>
      <c r="AR238" s="22" t="s">
        <v>164</v>
      </c>
      <c r="AT238" s="22" t="s">
        <v>201</v>
      </c>
      <c r="AU238" s="22" t="s">
        <v>82</v>
      </c>
      <c r="AY238" s="22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22" t="s">
        <v>24</v>
      </c>
      <c r="BK238" s="230">
        <f>ROUND(I238*H238,2)</f>
        <v>0</v>
      </c>
      <c r="BL238" s="22" t="s">
        <v>135</v>
      </c>
      <c r="BM238" s="22" t="s">
        <v>529</v>
      </c>
    </row>
    <row r="239" s="1" customFormat="1" ht="38.25" customHeight="1">
      <c r="B239" s="44"/>
      <c r="C239" s="254" t="s">
        <v>540</v>
      </c>
      <c r="D239" s="254" t="s">
        <v>201</v>
      </c>
      <c r="E239" s="255" t="s">
        <v>532</v>
      </c>
      <c r="F239" s="256" t="s">
        <v>533</v>
      </c>
      <c r="G239" s="257" t="s">
        <v>204</v>
      </c>
      <c r="H239" s="258">
        <v>4</v>
      </c>
      <c r="I239" s="259"/>
      <c r="J239" s="260">
        <f>ROUND(I239*H239,2)</f>
        <v>0</v>
      </c>
      <c r="K239" s="256" t="s">
        <v>141</v>
      </c>
      <c r="L239" s="261"/>
      <c r="M239" s="262" t="s">
        <v>22</v>
      </c>
      <c r="N239" s="263" t="s">
        <v>44</v>
      </c>
      <c r="O239" s="45"/>
      <c r="P239" s="228">
        <f>O239*H239</f>
        <v>0</v>
      </c>
      <c r="Q239" s="228">
        <v>0.0332</v>
      </c>
      <c r="R239" s="228">
        <f>Q239*H239</f>
        <v>0.1328</v>
      </c>
      <c r="S239" s="228">
        <v>0</v>
      </c>
      <c r="T239" s="229">
        <f>S239*H239</f>
        <v>0</v>
      </c>
      <c r="AR239" s="22" t="s">
        <v>164</v>
      </c>
      <c r="AT239" s="22" t="s">
        <v>201</v>
      </c>
      <c r="AU239" s="22" t="s">
        <v>82</v>
      </c>
      <c r="AY239" s="22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2" t="s">
        <v>24</v>
      </c>
      <c r="BK239" s="230">
        <f>ROUND(I239*H239,2)</f>
        <v>0</v>
      </c>
      <c r="BL239" s="22" t="s">
        <v>135</v>
      </c>
      <c r="BM239" s="22" t="s">
        <v>534</v>
      </c>
    </row>
    <row r="240" s="1" customFormat="1" ht="38.25" customHeight="1">
      <c r="B240" s="44"/>
      <c r="C240" s="254" t="s">
        <v>544</v>
      </c>
      <c r="D240" s="254" t="s">
        <v>201</v>
      </c>
      <c r="E240" s="255" t="s">
        <v>557</v>
      </c>
      <c r="F240" s="256" t="s">
        <v>558</v>
      </c>
      <c r="G240" s="257" t="s">
        <v>204</v>
      </c>
      <c r="H240" s="258">
        <v>4</v>
      </c>
      <c r="I240" s="259"/>
      <c r="J240" s="260">
        <f>ROUND(I240*H240,2)</f>
        <v>0</v>
      </c>
      <c r="K240" s="256" t="s">
        <v>141</v>
      </c>
      <c r="L240" s="261"/>
      <c r="M240" s="262" t="s">
        <v>22</v>
      </c>
      <c r="N240" s="263" t="s">
        <v>44</v>
      </c>
      <c r="O240" s="45"/>
      <c r="P240" s="228">
        <f>O240*H240</f>
        <v>0</v>
      </c>
      <c r="Q240" s="228">
        <v>0.0030000000000000001</v>
      </c>
      <c r="R240" s="228">
        <f>Q240*H240</f>
        <v>0.012</v>
      </c>
      <c r="S240" s="228">
        <v>0</v>
      </c>
      <c r="T240" s="229">
        <f>S240*H240</f>
        <v>0</v>
      </c>
      <c r="AR240" s="22" t="s">
        <v>164</v>
      </c>
      <c r="AT240" s="22" t="s">
        <v>201</v>
      </c>
      <c r="AU240" s="22" t="s">
        <v>82</v>
      </c>
      <c r="AY240" s="22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22" t="s">
        <v>24</v>
      </c>
      <c r="BK240" s="230">
        <f>ROUND(I240*H240,2)</f>
        <v>0</v>
      </c>
      <c r="BL240" s="22" t="s">
        <v>135</v>
      </c>
      <c r="BM240" s="22" t="s">
        <v>559</v>
      </c>
    </row>
    <row r="241" s="1" customFormat="1" ht="38.25" customHeight="1">
      <c r="B241" s="44"/>
      <c r="C241" s="254" t="s">
        <v>548</v>
      </c>
      <c r="D241" s="254" t="s">
        <v>201</v>
      </c>
      <c r="E241" s="255" t="s">
        <v>562</v>
      </c>
      <c r="F241" s="256" t="s">
        <v>563</v>
      </c>
      <c r="G241" s="257" t="s">
        <v>204</v>
      </c>
      <c r="H241" s="258">
        <v>1</v>
      </c>
      <c r="I241" s="259"/>
      <c r="J241" s="260">
        <f>ROUND(I241*H241,2)</f>
        <v>0</v>
      </c>
      <c r="K241" s="256" t="s">
        <v>141</v>
      </c>
      <c r="L241" s="261"/>
      <c r="M241" s="262" t="s">
        <v>22</v>
      </c>
      <c r="N241" s="263" t="s">
        <v>44</v>
      </c>
      <c r="O241" s="45"/>
      <c r="P241" s="228">
        <f>O241*H241</f>
        <v>0</v>
      </c>
      <c r="Q241" s="228">
        <v>0.0015</v>
      </c>
      <c r="R241" s="228">
        <f>Q241*H241</f>
        <v>0.0015</v>
      </c>
      <c r="S241" s="228">
        <v>0</v>
      </c>
      <c r="T241" s="229">
        <f>S241*H241</f>
        <v>0</v>
      </c>
      <c r="AR241" s="22" t="s">
        <v>164</v>
      </c>
      <c r="AT241" s="22" t="s">
        <v>201</v>
      </c>
      <c r="AU241" s="22" t="s">
        <v>82</v>
      </c>
      <c r="AY241" s="22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2" t="s">
        <v>24</v>
      </c>
      <c r="BK241" s="230">
        <f>ROUND(I241*H241,2)</f>
        <v>0</v>
      </c>
      <c r="BL241" s="22" t="s">
        <v>135</v>
      </c>
      <c r="BM241" s="22" t="s">
        <v>564</v>
      </c>
    </row>
    <row r="242" s="1" customFormat="1" ht="38.25" customHeight="1">
      <c r="B242" s="44"/>
      <c r="C242" s="219" t="s">
        <v>552</v>
      </c>
      <c r="D242" s="219" t="s">
        <v>131</v>
      </c>
      <c r="E242" s="220" t="s">
        <v>773</v>
      </c>
      <c r="F242" s="221" t="s">
        <v>774</v>
      </c>
      <c r="G242" s="222" t="s">
        <v>204</v>
      </c>
      <c r="H242" s="223">
        <v>1</v>
      </c>
      <c r="I242" s="224"/>
      <c r="J242" s="225">
        <f>ROUND(I242*H242,2)</f>
        <v>0</v>
      </c>
      <c r="K242" s="221" t="s">
        <v>141</v>
      </c>
      <c r="L242" s="70"/>
      <c r="M242" s="226" t="s">
        <v>22</v>
      </c>
      <c r="N242" s="227" t="s">
        <v>44</v>
      </c>
      <c r="O242" s="45"/>
      <c r="P242" s="228">
        <f>O242*H242</f>
        <v>0</v>
      </c>
      <c r="Q242" s="228">
        <v>0</v>
      </c>
      <c r="R242" s="228">
        <f>Q242*H242</f>
        <v>0</v>
      </c>
      <c r="S242" s="228">
        <v>0.082000000000000003</v>
      </c>
      <c r="T242" s="229">
        <f>S242*H242</f>
        <v>0.082000000000000003</v>
      </c>
      <c r="AR242" s="22" t="s">
        <v>135</v>
      </c>
      <c r="AT242" s="22" t="s">
        <v>131</v>
      </c>
      <c r="AU242" s="22" t="s">
        <v>82</v>
      </c>
      <c r="AY242" s="22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2" t="s">
        <v>24</v>
      </c>
      <c r="BK242" s="230">
        <f>ROUND(I242*H242,2)</f>
        <v>0</v>
      </c>
      <c r="BL242" s="22" t="s">
        <v>135</v>
      </c>
      <c r="BM242" s="22" t="s">
        <v>775</v>
      </c>
    </row>
    <row r="243" s="1" customFormat="1" ht="38.25" customHeight="1">
      <c r="B243" s="44"/>
      <c r="C243" s="219" t="s">
        <v>556</v>
      </c>
      <c r="D243" s="219" t="s">
        <v>131</v>
      </c>
      <c r="E243" s="220" t="s">
        <v>776</v>
      </c>
      <c r="F243" s="221" t="s">
        <v>777</v>
      </c>
      <c r="G243" s="222" t="s">
        <v>204</v>
      </c>
      <c r="H243" s="223">
        <v>1</v>
      </c>
      <c r="I243" s="224"/>
      <c r="J243" s="225">
        <f>ROUND(I243*H243,2)</f>
        <v>0</v>
      </c>
      <c r="K243" s="221" t="s">
        <v>141</v>
      </c>
      <c r="L243" s="70"/>
      <c r="M243" s="226" t="s">
        <v>22</v>
      </c>
      <c r="N243" s="227" t="s">
        <v>44</v>
      </c>
      <c r="O243" s="45"/>
      <c r="P243" s="228">
        <f>O243*H243</f>
        <v>0</v>
      </c>
      <c r="Q243" s="228">
        <v>0</v>
      </c>
      <c r="R243" s="228">
        <f>Q243*H243</f>
        <v>0</v>
      </c>
      <c r="S243" s="228">
        <v>0.0040000000000000001</v>
      </c>
      <c r="T243" s="229">
        <f>S243*H243</f>
        <v>0.0040000000000000001</v>
      </c>
      <c r="AR243" s="22" t="s">
        <v>135</v>
      </c>
      <c r="AT243" s="22" t="s">
        <v>131</v>
      </c>
      <c r="AU243" s="22" t="s">
        <v>82</v>
      </c>
      <c r="AY243" s="22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2" t="s">
        <v>24</v>
      </c>
      <c r="BK243" s="230">
        <f>ROUND(I243*H243,2)</f>
        <v>0</v>
      </c>
      <c r="BL243" s="22" t="s">
        <v>135</v>
      </c>
      <c r="BM243" s="22" t="s">
        <v>778</v>
      </c>
    </row>
    <row r="244" s="10" customFormat="1" ht="29.88" customHeight="1">
      <c r="B244" s="203"/>
      <c r="C244" s="204"/>
      <c r="D244" s="205" t="s">
        <v>72</v>
      </c>
      <c r="E244" s="217" t="s">
        <v>569</v>
      </c>
      <c r="F244" s="217" t="s">
        <v>570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SUM(P245:P260)</f>
        <v>0</v>
      </c>
      <c r="Q244" s="211"/>
      <c r="R244" s="212">
        <f>SUM(R245:R260)</f>
        <v>0</v>
      </c>
      <c r="S244" s="211"/>
      <c r="T244" s="213">
        <f>SUM(T245:T260)</f>
        <v>0</v>
      </c>
      <c r="AR244" s="214" t="s">
        <v>24</v>
      </c>
      <c r="AT244" s="215" t="s">
        <v>72</v>
      </c>
      <c r="AU244" s="215" t="s">
        <v>24</v>
      </c>
      <c r="AY244" s="214" t="s">
        <v>129</v>
      </c>
      <c r="BK244" s="216">
        <f>SUM(BK245:BK260)</f>
        <v>0</v>
      </c>
    </row>
    <row r="245" s="1" customFormat="1" ht="25.5" customHeight="1">
      <c r="B245" s="44"/>
      <c r="C245" s="219" t="s">
        <v>561</v>
      </c>
      <c r="D245" s="219" t="s">
        <v>131</v>
      </c>
      <c r="E245" s="220" t="s">
        <v>572</v>
      </c>
      <c r="F245" s="221" t="s">
        <v>573</v>
      </c>
      <c r="G245" s="222" t="s">
        <v>248</v>
      </c>
      <c r="H245" s="223">
        <v>64.015000000000001</v>
      </c>
      <c r="I245" s="224"/>
      <c r="J245" s="225">
        <f>ROUND(I245*H245,2)</f>
        <v>0</v>
      </c>
      <c r="K245" s="221" t="s">
        <v>141</v>
      </c>
      <c r="L245" s="70"/>
      <c r="M245" s="226" t="s">
        <v>22</v>
      </c>
      <c r="N245" s="227" t="s">
        <v>44</v>
      </c>
      <c r="O245" s="45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AR245" s="22" t="s">
        <v>135</v>
      </c>
      <c r="AT245" s="22" t="s">
        <v>131</v>
      </c>
      <c r="AU245" s="22" t="s">
        <v>82</v>
      </c>
      <c r="AY245" s="22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2" t="s">
        <v>24</v>
      </c>
      <c r="BK245" s="230">
        <f>ROUND(I245*H245,2)</f>
        <v>0</v>
      </c>
      <c r="BL245" s="22" t="s">
        <v>135</v>
      </c>
      <c r="BM245" s="22" t="s">
        <v>574</v>
      </c>
    </row>
    <row r="246" s="11" customFormat="1">
      <c r="B246" s="231"/>
      <c r="C246" s="232"/>
      <c r="D246" s="233" t="s">
        <v>143</v>
      </c>
      <c r="E246" s="234" t="s">
        <v>22</v>
      </c>
      <c r="F246" s="235" t="s">
        <v>779</v>
      </c>
      <c r="G246" s="232"/>
      <c r="H246" s="236">
        <v>64.015000000000001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143</v>
      </c>
      <c r="AU246" s="242" t="s">
        <v>82</v>
      </c>
      <c r="AV246" s="11" t="s">
        <v>82</v>
      </c>
      <c r="AW246" s="11" t="s">
        <v>37</v>
      </c>
      <c r="AX246" s="11" t="s">
        <v>24</v>
      </c>
      <c r="AY246" s="242" t="s">
        <v>129</v>
      </c>
    </row>
    <row r="247" s="1" customFormat="1" ht="25.5" customHeight="1">
      <c r="B247" s="44"/>
      <c r="C247" s="219" t="s">
        <v>565</v>
      </c>
      <c r="D247" s="219" t="s">
        <v>131</v>
      </c>
      <c r="E247" s="220" t="s">
        <v>577</v>
      </c>
      <c r="F247" s="221" t="s">
        <v>578</v>
      </c>
      <c r="G247" s="222" t="s">
        <v>248</v>
      </c>
      <c r="H247" s="223">
        <v>1413.8969999999999</v>
      </c>
      <c r="I247" s="224"/>
      <c r="J247" s="225">
        <f>ROUND(I247*H247,2)</f>
        <v>0</v>
      </c>
      <c r="K247" s="221" t="s">
        <v>141</v>
      </c>
      <c r="L247" s="70"/>
      <c r="M247" s="226" t="s">
        <v>22</v>
      </c>
      <c r="N247" s="227" t="s">
        <v>44</v>
      </c>
      <c r="O247" s="45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AR247" s="22" t="s">
        <v>135</v>
      </c>
      <c r="AT247" s="22" t="s">
        <v>131</v>
      </c>
      <c r="AU247" s="22" t="s">
        <v>82</v>
      </c>
      <c r="AY247" s="22" t="s">
        <v>129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2" t="s">
        <v>24</v>
      </c>
      <c r="BK247" s="230">
        <f>ROUND(I247*H247,2)</f>
        <v>0</v>
      </c>
      <c r="BL247" s="22" t="s">
        <v>135</v>
      </c>
      <c r="BM247" s="22" t="s">
        <v>579</v>
      </c>
    </row>
    <row r="248" s="11" customFormat="1">
      <c r="B248" s="231"/>
      <c r="C248" s="232"/>
      <c r="D248" s="233" t="s">
        <v>143</v>
      </c>
      <c r="E248" s="234" t="s">
        <v>22</v>
      </c>
      <c r="F248" s="235" t="s">
        <v>780</v>
      </c>
      <c r="G248" s="232"/>
      <c r="H248" s="236">
        <v>1413.8969999999999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143</v>
      </c>
      <c r="AU248" s="242" t="s">
        <v>82</v>
      </c>
      <c r="AV248" s="11" t="s">
        <v>82</v>
      </c>
      <c r="AW248" s="11" t="s">
        <v>37</v>
      </c>
      <c r="AX248" s="11" t="s">
        <v>24</v>
      </c>
      <c r="AY248" s="242" t="s">
        <v>129</v>
      </c>
    </row>
    <row r="249" s="1" customFormat="1" ht="25.5" customHeight="1">
      <c r="B249" s="44"/>
      <c r="C249" s="219" t="s">
        <v>571</v>
      </c>
      <c r="D249" s="219" t="s">
        <v>131</v>
      </c>
      <c r="E249" s="220" t="s">
        <v>582</v>
      </c>
      <c r="F249" s="221" t="s">
        <v>583</v>
      </c>
      <c r="G249" s="222" t="s">
        <v>248</v>
      </c>
      <c r="H249" s="223">
        <v>78.625</v>
      </c>
      <c r="I249" s="224"/>
      <c r="J249" s="225">
        <f>ROUND(I249*H249,2)</f>
        <v>0</v>
      </c>
      <c r="K249" s="221" t="s">
        <v>141</v>
      </c>
      <c r="L249" s="70"/>
      <c r="M249" s="226" t="s">
        <v>22</v>
      </c>
      <c r="N249" s="227" t="s">
        <v>44</v>
      </c>
      <c r="O249" s="4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22" t="s">
        <v>135</v>
      </c>
      <c r="AT249" s="22" t="s">
        <v>131</v>
      </c>
      <c r="AU249" s="22" t="s">
        <v>82</v>
      </c>
      <c r="AY249" s="22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2" t="s">
        <v>24</v>
      </c>
      <c r="BK249" s="230">
        <f>ROUND(I249*H249,2)</f>
        <v>0</v>
      </c>
      <c r="BL249" s="22" t="s">
        <v>135</v>
      </c>
      <c r="BM249" s="22" t="s">
        <v>584</v>
      </c>
    </row>
    <row r="250" s="11" customFormat="1">
      <c r="B250" s="231"/>
      <c r="C250" s="232"/>
      <c r="D250" s="233" t="s">
        <v>143</v>
      </c>
      <c r="E250" s="234" t="s">
        <v>22</v>
      </c>
      <c r="F250" s="235" t="s">
        <v>781</v>
      </c>
      <c r="G250" s="232"/>
      <c r="H250" s="236">
        <v>78.625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143</v>
      </c>
      <c r="AU250" s="242" t="s">
        <v>82</v>
      </c>
      <c r="AV250" s="11" t="s">
        <v>82</v>
      </c>
      <c r="AW250" s="11" t="s">
        <v>37</v>
      </c>
      <c r="AX250" s="11" t="s">
        <v>24</v>
      </c>
      <c r="AY250" s="242" t="s">
        <v>129</v>
      </c>
    </row>
    <row r="251" s="1" customFormat="1" ht="25.5" customHeight="1">
      <c r="B251" s="44"/>
      <c r="C251" s="219" t="s">
        <v>576</v>
      </c>
      <c r="D251" s="219" t="s">
        <v>131</v>
      </c>
      <c r="E251" s="220" t="s">
        <v>587</v>
      </c>
      <c r="F251" s="221" t="s">
        <v>578</v>
      </c>
      <c r="G251" s="222" t="s">
        <v>248</v>
      </c>
      <c r="H251" s="223">
        <v>1729.75</v>
      </c>
      <c r="I251" s="224"/>
      <c r="J251" s="225">
        <f>ROUND(I251*H251,2)</f>
        <v>0</v>
      </c>
      <c r="K251" s="221" t="s">
        <v>141</v>
      </c>
      <c r="L251" s="70"/>
      <c r="M251" s="226" t="s">
        <v>22</v>
      </c>
      <c r="N251" s="227" t="s">
        <v>44</v>
      </c>
      <c r="O251" s="45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22" t="s">
        <v>135</v>
      </c>
      <c r="AT251" s="22" t="s">
        <v>131</v>
      </c>
      <c r="AU251" s="22" t="s">
        <v>82</v>
      </c>
      <c r="AY251" s="22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2" t="s">
        <v>24</v>
      </c>
      <c r="BK251" s="230">
        <f>ROUND(I251*H251,2)</f>
        <v>0</v>
      </c>
      <c r="BL251" s="22" t="s">
        <v>135</v>
      </c>
      <c r="BM251" s="22" t="s">
        <v>588</v>
      </c>
    </row>
    <row r="252" s="11" customFormat="1">
      <c r="B252" s="231"/>
      <c r="C252" s="232"/>
      <c r="D252" s="233" t="s">
        <v>143</v>
      </c>
      <c r="E252" s="234" t="s">
        <v>22</v>
      </c>
      <c r="F252" s="235" t="s">
        <v>782</v>
      </c>
      <c r="G252" s="232"/>
      <c r="H252" s="236">
        <v>1729.75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143</v>
      </c>
      <c r="AU252" s="242" t="s">
        <v>82</v>
      </c>
      <c r="AV252" s="11" t="s">
        <v>82</v>
      </c>
      <c r="AW252" s="11" t="s">
        <v>37</v>
      </c>
      <c r="AX252" s="11" t="s">
        <v>24</v>
      </c>
      <c r="AY252" s="242" t="s">
        <v>129</v>
      </c>
    </row>
    <row r="253" s="1" customFormat="1" ht="16.5" customHeight="1">
      <c r="B253" s="44"/>
      <c r="C253" s="219" t="s">
        <v>581</v>
      </c>
      <c r="D253" s="219" t="s">
        <v>131</v>
      </c>
      <c r="E253" s="220" t="s">
        <v>591</v>
      </c>
      <c r="F253" s="221" t="s">
        <v>592</v>
      </c>
      <c r="G253" s="222" t="s">
        <v>248</v>
      </c>
      <c r="H253" s="223">
        <v>40.659999999999997</v>
      </c>
      <c r="I253" s="224"/>
      <c r="J253" s="225">
        <f>ROUND(I253*H253,2)</f>
        <v>0</v>
      </c>
      <c r="K253" s="221" t="s">
        <v>141</v>
      </c>
      <c r="L253" s="70"/>
      <c r="M253" s="226" t="s">
        <v>22</v>
      </c>
      <c r="N253" s="227" t="s">
        <v>44</v>
      </c>
      <c r="O253" s="4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AR253" s="22" t="s">
        <v>135</v>
      </c>
      <c r="AT253" s="22" t="s">
        <v>131</v>
      </c>
      <c r="AU253" s="22" t="s">
        <v>82</v>
      </c>
      <c r="AY253" s="22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2" t="s">
        <v>24</v>
      </c>
      <c r="BK253" s="230">
        <f>ROUND(I253*H253,2)</f>
        <v>0</v>
      </c>
      <c r="BL253" s="22" t="s">
        <v>135</v>
      </c>
      <c r="BM253" s="22" t="s">
        <v>593</v>
      </c>
    </row>
    <row r="254" s="11" customFormat="1">
      <c r="B254" s="231"/>
      <c r="C254" s="232"/>
      <c r="D254" s="233" t="s">
        <v>143</v>
      </c>
      <c r="E254" s="234" t="s">
        <v>22</v>
      </c>
      <c r="F254" s="235" t="s">
        <v>783</v>
      </c>
      <c r="G254" s="232"/>
      <c r="H254" s="236">
        <v>40.659999999999997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143</v>
      </c>
      <c r="AU254" s="242" t="s">
        <v>82</v>
      </c>
      <c r="AV254" s="11" t="s">
        <v>82</v>
      </c>
      <c r="AW254" s="11" t="s">
        <v>37</v>
      </c>
      <c r="AX254" s="11" t="s">
        <v>24</v>
      </c>
      <c r="AY254" s="242" t="s">
        <v>129</v>
      </c>
    </row>
    <row r="255" s="1" customFormat="1" ht="25.5" customHeight="1">
      <c r="B255" s="44"/>
      <c r="C255" s="219" t="s">
        <v>586</v>
      </c>
      <c r="D255" s="219" t="s">
        <v>131</v>
      </c>
      <c r="E255" s="220" t="s">
        <v>596</v>
      </c>
      <c r="F255" s="221" t="s">
        <v>597</v>
      </c>
      <c r="G255" s="222" t="s">
        <v>248</v>
      </c>
      <c r="H255" s="223">
        <v>37.965000000000003</v>
      </c>
      <c r="I255" s="224"/>
      <c r="J255" s="225">
        <f>ROUND(I255*H255,2)</f>
        <v>0</v>
      </c>
      <c r="K255" s="221" t="s">
        <v>141</v>
      </c>
      <c r="L255" s="70"/>
      <c r="M255" s="226" t="s">
        <v>22</v>
      </c>
      <c r="N255" s="227" t="s">
        <v>44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22" t="s">
        <v>135</v>
      </c>
      <c r="AT255" s="22" t="s">
        <v>131</v>
      </c>
      <c r="AU255" s="22" t="s">
        <v>82</v>
      </c>
      <c r="AY255" s="22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24</v>
      </c>
      <c r="BK255" s="230">
        <f>ROUND(I255*H255,2)</f>
        <v>0</v>
      </c>
      <c r="BL255" s="22" t="s">
        <v>135</v>
      </c>
      <c r="BM255" s="22" t="s">
        <v>598</v>
      </c>
    </row>
    <row r="256" s="11" customFormat="1">
      <c r="B256" s="231"/>
      <c r="C256" s="232"/>
      <c r="D256" s="233" t="s">
        <v>143</v>
      </c>
      <c r="E256" s="234" t="s">
        <v>22</v>
      </c>
      <c r="F256" s="235" t="s">
        <v>784</v>
      </c>
      <c r="G256" s="232"/>
      <c r="H256" s="236">
        <v>37.965000000000003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143</v>
      </c>
      <c r="AU256" s="242" t="s">
        <v>82</v>
      </c>
      <c r="AV256" s="11" t="s">
        <v>82</v>
      </c>
      <c r="AW256" s="11" t="s">
        <v>37</v>
      </c>
      <c r="AX256" s="11" t="s">
        <v>24</v>
      </c>
      <c r="AY256" s="242" t="s">
        <v>129</v>
      </c>
    </row>
    <row r="257" s="1" customFormat="1" ht="25.5" customHeight="1">
      <c r="B257" s="44"/>
      <c r="C257" s="219" t="s">
        <v>396</v>
      </c>
      <c r="D257" s="219" t="s">
        <v>131</v>
      </c>
      <c r="E257" s="220" t="s">
        <v>601</v>
      </c>
      <c r="F257" s="221" t="s">
        <v>597</v>
      </c>
      <c r="G257" s="222" t="s">
        <v>248</v>
      </c>
      <c r="H257" s="223">
        <v>5.5670000000000002</v>
      </c>
      <c r="I257" s="224"/>
      <c r="J257" s="225">
        <f>ROUND(I257*H257,2)</f>
        <v>0</v>
      </c>
      <c r="K257" s="221" t="s">
        <v>22</v>
      </c>
      <c r="L257" s="70"/>
      <c r="M257" s="226" t="s">
        <v>22</v>
      </c>
      <c r="N257" s="227" t="s">
        <v>44</v>
      </c>
      <c r="O257" s="4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AR257" s="22" t="s">
        <v>135</v>
      </c>
      <c r="AT257" s="22" t="s">
        <v>131</v>
      </c>
      <c r="AU257" s="22" t="s">
        <v>82</v>
      </c>
      <c r="AY257" s="22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24</v>
      </c>
      <c r="BK257" s="230">
        <f>ROUND(I257*H257,2)</f>
        <v>0</v>
      </c>
      <c r="BL257" s="22" t="s">
        <v>135</v>
      </c>
      <c r="BM257" s="22" t="s">
        <v>785</v>
      </c>
    </row>
    <row r="258" s="11" customFormat="1">
      <c r="B258" s="231"/>
      <c r="C258" s="232"/>
      <c r="D258" s="233" t="s">
        <v>143</v>
      </c>
      <c r="E258" s="234" t="s">
        <v>22</v>
      </c>
      <c r="F258" s="235" t="s">
        <v>786</v>
      </c>
      <c r="G258" s="232"/>
      <c r="H258" s="236">
        <v>5.5670000000000002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143</v>
      </c>
      <c r="AU258" s="242" t="s">
        <v>82</v>
      </c>
      <c r="AV258" s="11" t="s">
        <v>82</v>
      </c>
      <c r="AW258" s="11" t="s">
        <v>37</v>
      </c>
      <c r="AX258" s="11" t="s">
        <v>24</v>
      </c>
      <c r="AY258" s="242" t="s">
        <v>129</v>
      </c>
    </row>
    <row r="259" s="1" customFormat="1" ht="16.5" customHeight="1">
      <c r="B259" s="44"/>
      <c r="C259" s="219" t="s">
        <v>590</v>
      </c>
      <c r="D259" s="219" t="s">
        <v>131</v>
      </c>
      <c r="E259" s="220" t="s">
        <v>605</v>
      </c>
      <c r="F259" s="221" t="s">
        <v>606</v>
      </c>
      <c r="G259" s="222" t="s">
        <v>248</v>
      </c>
      <c r="H259" s="223">
        <v>58.448</v>
      </c>
      <c r="I259" s="224"/>
      <c r="J259" s="225">
        <f>ROUND(I259*H259,2)</f>
        <v>0</v>
      </c>
      <c r="K259" s="221" t="s">
        <v>141</v>
      </c>
      <c r="L259" s="70"/>
      <c r="M259" s="226" t="s">
        <v>22</v>
      </c>
      <c r="N259" s="227" t="s">
        <v>44</v>
      </c>
      <c r="O259" s="4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22" t="s">
        <v>135</v>
      </c>
      <c r="AT259" s="22" t="s">
        <v>131</v>
      </c>
      <c r="AU259" s="22" t="s">
        <v>82</v>
      </c>
      <c r="AY259" s="22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2" t="s">
        <v>24</v>
      </c>
      <c r="BK259" s="230">
        <f>ROUND(I259*H259,2)</f>
        <v>0</v>
      </c>
      <c r="BL259" s="22" t="s">
        <v>135</v>
      </c>
      <c r="BM259" s="22" t="s">
        <v>607</v>
      </c>
    </row>
    <row r="260" s="11" customFormat="1">
      <c r="B260" s="231"/>
      <c r="C260" s="232"/>
      <c r="D260" s="233" t="s">
        <v>143</v>
      </c>
      <c r="E260" s="234" t="s">
        <v>22</v>
      </c>
      <c r="F260" s="235" t="s">
        <v>787</v>
      </c>
      <c r="G260" s="232"/>
      <c r="H260" s="236">
        <v>58.448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143</v>
      </c>
      <c r="AU260" s="242" t="s">
        <v>82</v>
      </c>
      <c r="AV260" s="11" t="s">
        <v>82</v>
      </c>
      <c r="AW260" s="11" t="s">
        <v>37</v>
      </c>
      <c r="AX260" s="11" t="s">
        <v>24</v>
      </c>
      <c r="AY260" s="242" t="s">
        <v>129</v>
      </c>
    </row>
    <row r="261" s="10" customFormat="1" ht="29.88" customHeight="1">
      <c r="B261" s="203"/>
      <c r="C261" s="204"/>
      <c r="D261" s="205" t="s">
        <v>72</v>
      </c>
      <c r="E261" s="217" t="s">
        <v>609</v>
      </c>
      <c r="F261" s="217" t="s">
        <v>610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P262</f>
        <v>0</v>
      </c>
      <c r="Q261" s="211"/>
      <c r="R261" s="212">
        <f>R262</f>
        <v>0</v>
      </c>
      <c r="S261" s="211"/>
      <c r="T261" s="213">
        <f>T262</f>
        <v>0</v>
      </c>
      <c r="AR261" s="214" t="s">
        <v>24</v>
      </c>
      <c r="AT261" s="215" t="s">
        <v>72</v>
      </c>
      <c r="AU261" s="215" t="s">
        <v>24</v>
      </c>
      <c r="AY261" s="214" t="s">
        <v>129</v>
      </c>
      <c r="BK261" s="216">
        <f>BK262</f>
        <v>0</v>
      </c>
    </row>
    <row r="262" s="1" customFormat="1" ht="25.5" customHeight="1">
      <c r="B262" s="44"/>
      <c r="C262" s="219" t="s">
        <v>595</v>
      </c>
      <c r="D262" s="219" t="s">
        <v>131</v>
      </c>
      <c r="E262" s="220" t="s">
        <v>612</v>
      </c>
      <c r="F262" s="221" t="s">
        <v>613</v>
      </c>
      <c r="G262" s="222" t="s">
        <v>248</v>
      </c>
      <c r="H262" s="223">
        <v>128.38499999999999</v>
      </c>
      <c r="I262" s="224"/>
      <c r="J262" s="225">
        <f>ROUND(I262*H262,2)</f>
        <v>0</v>
      </c>
      <c r="K262" s="221" t="s">
        <v>141</v>
      </c>
      <c r="L262" s="70"/>
      <c r="M262" s="226" t="s">
        <v>22</v>
      </c>
      <c r="N262" s="264" t="s">
        <v>44</v>
      </c>
      <c r="O262" s="265"/>
      <c r="P262" s="266">
        <f>O262*H262</f>
        <v>0</v>
      </c>
      <c r="Q262" s="266">
        <v>0</v>
      </c>
      <c r="R262" s="266">
        <f>Q262*H262</f>
        <v>0</v>
      </c>
      <c r="S262" s="266">
        <v>0</v>
      </c>
      <c r="T262" s="267">
        <f>S262*H262</f>
        <v>0</v>
      </c>
      <c r="AR262" s="22" t="s">
        <v>135</v>
      </c>
      <c r="AT262" s="22" t="s">
        <v>131</v>
      </c>
      <c r="AU262" s="22" t="s">
        <v>82</v>
      </c>
      <c r="AY262" s="22" t="s">
        <v>129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2" t="s">
        <v>24</v>
      </c>
      <c r="BK262" s="230">
        <f>ROUND(I262*H262,2)</f>
        <v>0</v>
      </c>
      <c r="BL262" s="22" t="s">
        <v>135</v>
      </c>
      <c r="BM262" s="22" t="s">
        <v>614</v>
      </c>
    </row>
    <row r="263" s="1" customFormat="1" ht="6.96" customHeight="1">
      <c r="B263" s="65"/>
      <c r="C263" s="66"/>
      <c r="D263" s="66"/>
      <c r="E263" s="66"/>
      <c r="F263" s="66"/>
      <c r="G263" s="66"/>
      <c r="H263" s="66"/>
      <c r="I263" s="164"/>
      <c r="J263" s="66"/>
      <c r="K263" s="66"/>
      <c r="L263" s="70"/>
    </row>
  </sheetData>
  <sheetProtection sheet="1" autoFilter="0" formatColumns="0" formatRows="0" objects="1" scenarios="1" spinCount="100000" saltValue="jNkaGGeROcXsZT0DY4oK+N/yc2HoVLlWBT76dJs00/Krnh8Kf0JSPKj6Z7J7CG6gY1V/zSJYSui9pFuVCzY5gw==" hashValue="nJDMgs/ACQ9duUumxaYV9SPfS+0CP42DsVuSwFFj3rkirtACbkIViVco5b1SJEOr/ARqrt8tmSMHFc0aSgCC8w==" algorithmName="SHA-512" password="CC35"/>
  <autoFilter ref="C83:K262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92</v>
      </c>
      <c r="G1" s="137" t="s">
        <v>93</v>
      </c>
      <c r="H1" s="137"/>
      <c r="I1" s="138"/>
      <c r="J1" s="137" t="s">
        <v>94</v>
      </c>
      <c r="K1" s="136" t="s">
        <v>95</v>
      </c>
      <c r="L1" s="137" t="s">
        <v>96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97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98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788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2. 2. 2018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ROUND(SUM(BE84:BE266), 2)</f>
        <v>0</v>
      </c>
      <c r="G30" s="45"/>
      <c r="H30" s="45"/>
      <c r="I30" s="156">
        <v>0.20999999999999999</v>
      </c>
      <c r="J30" s="155">
        <f>ROUND(ROUND((SUM(BE84:BE266)),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ROUND(SUM(BF84:BF266), 2)</f>
        <v>0</v>
      </c>
      <c r="G31" s="45"/>
      <c r="H31" s="45"/>
      <c r="I31" s="156">
        <v>0.14999999999999999</v>
      </c>
      <c r="J31" s="155">
        <f>ROUND(ROUND((SUM(BF84:BF266)),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ROUND(SUM(BG84:BG266),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ROUND(SUM(BH84:BH266),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ROUND(SUM(BI84:BI266),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100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98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TRASA4 - Komunikace a terénní úpravy úseku N4 a zbytku S4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2. 2. 2018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101</v>
      </c>
      <c r="D54" s="157"/>
      <c r="E54" s="157"/>
      <c r="F54" s="157"/>
      <c r="G54" s="157"/>
      <c r="H54" s="157"/>
      <c r="I54" s="171"/>
      <c r="J54" s="172" t="s">
        <v>102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103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104</v>
      </c>
    </row>
    <row r="57" s="7" customFormat="1" ht="24.96" customHeight="1">
      <c r="B57" s="175"/>
      <c r="C57" s="176"/>
      <c r="D57" s="177" t="s">
        <v>105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106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107</v>
      </c>
      <c r="E59" s="185"/>
      <c r="F59" s="185"/>
      <c r="G59" s="185"/>
      <c r="H59" s="185"/>
      <c r="I59" s="186"/>
      <c r="J59" s="187">
        <f>J148</f>
        <v>0</v>
      </c>
      <c r="K59" s="188"/>
    </row>
    <row r="60" s="8" customFormat="1" ht="19.92" customHeight="1">
      <c r="B60" s="182"/>
      <c r="C60" s="183"/>
      <c r="D60" s="184" t="s">
        <v>108</v>
      </c>
      <c r="E60" s="185"/>
      <c r="F60" s="185"/>
      <c r="G60" s="185"/>
      <c r="H60" s="185"/>
      <c r="I60" s="186"/>
      <c r="J60" s="187">
        <f>J157</f>
        <v>0</v>
      </c>
      <c r="K60" s="188"/>
    </row>
    <row r="61" s="8" customFormat="1" ht="19.92" customHeight="1">
      <c r="B61" s="182"/>
      <c r="C61" s="183"/>
      <c r="D61" s="184" t="s">
        <v>109</v>
      </c>
      <c r="E61" s="185"/>
      <c r="F61" s="185"/>
      <c r="G61" s="185"/>
      <c r="H61" s="185"/>
      <c r="I61" s="186"/>
      <c r="J61" s="187">
        <f>J182</f>
        <v>0</v>
      </c>
      <c r="K61" s="188"/>
    </row>
    <row r="62" s="8" customFormat="1" ht="19.92" customHeight="1">
      <c r="B62" s="182"/>
      <c r="C62" s="183"/>
      <c r="D62" s="184" t="s">
        <v>110</v>
      </c>
      <c r="E62" s="185"/>
      <c r="F62" s="185"/>
      <c r="G62" s="185"/>
      <c r="H62" s="185"/>
      <c r="I62" s="186"/>
      <c r="J62" s="187">
        <f>J203</f>
        <v>0</v>
      </c>
      <c r="K62" s="188"/>
    </row>
    <row r="63" s="8" customFormat="1" ht="19.92" customHeight="1">
      <c r="B63" s="182"/>
      <c r="C63" s="183"/>
      <c r="D63" s="184" t="s">
        <v>111</v>
      </c>
      <c r="E63" s="185"/>
      <c r="F63" s="185"/>
      <c r="G63" s="185"/>
      <c r="H63" s="185"/>
      <c r="I63" s="186"/>
      <c r="J63" s="187">
        <f>J247</f>
        <v>0</v>
      </c>
      <c r="K63" s="188"/>
    </row>
    <row r="64" s="8" customFormat="1" ht="19.92" customHeight="1">
      <c r="B64" s="182"/>
      <c r="C64" s="183"/>
      <c r="D64" s="184" t="s">
        <v>112</v>
      </c>
      <c r="E64" s="185"/>
      <c r="F64" s="185"/>
      <c r="G64" s="185"/>
      <c r="H64" s="185"/>
      <c r="I64" s="186"/>
      <c r="J64" s="187">
        <f>J265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113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98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>TRASA4 - Komunikace a terénní úpravy úseku N4 a zbytku S4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2. 2. 2018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114</v>
      </c>
      <c r="D83" s="195" t="s">
        <v>58</v>
      </c>
      <c r="E83" s="195" t="s">
        <v>54</v>
      </c>
      <c r="F83" s="195" t="s">
        <v>115</v>
      </c>
      <c r="G83" s="195" t="s">
        <v>116</v>
      </c>
      <c r="H83" s="195" t="s">
        <v>117</v>
      </c>
      <c r="I83" s="196" t="s">
        <v>118</v>
      </c>
      <c r="J83" s="195" t="s">
        <v>102</v>
      </c>
      <c r="K83" s="197" t="s">
        <v>119</v>
      </c>
      <c r="L83" s="198"/>
      <c r="M83" s="100" t="s">
        <v>120</v>
      </c>
      <c r="N83" s="101" t="s">
        <v>43</v>
      </c>
      <c r="O83" s="101" t="s">
        <v>121</v>
      </c>
      <c r="P83" s="101" t="s">
        <v>122</v>
      </c>
      <c r="Q83" s="101" t="s">
        <v>123</v>
      </c>
      <c r="R83" s="101" t="s">
        <v>124</v>
      </c>
      <c r="S83" s="101" t="s">
        <v>125</v>
      </c>
      <c r="T83" s="102" t="s">
        <v>126</v>
      </c>
    </row>
    <row r="84" s="1" customFormat="1" ht="29.28" customHeight="1">
      <c r="B84" s="44"/>
      <c r="C84" s="106" t="s">
        <v>103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109.54784030000002</v>
      </c>
      <c r="S84" s="104"/>
      <c r="T84" s="201">
        <f>T85</f>
        <v>116.96073999999999</v>
      </c>
      <c r="AT84" s="22" t="s">
        <v>72</v>
      </c>
      <c r="AU84" s="22" t="s">
        <v>104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127</v>
      </c>
      <c r="F85" s="206" t="s">
        <v>128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P86+P148+P157+P182+P203+P247+P265</f>
        <v>0</v>
      </c>
      <c r="Q85" s="211"/>
      <c r="R85" s="212">
        <f>R86+R148+R157+R182+R203+R247+R265</f>
        <v>109.54784030000002</v>
      </c>
      <c r="S85" s="211"/>
      <c r="T85" s="213">
        <f>T86+T148+T157+T182+T203+T247+T265</f>
        <v>116.96073999999999</v>
      </c>
      <c r="AR85" s="214" t="s">
        <v>24</v>
      </c>
      <c r="AT85" s="215" t="s">
        <v>72</v>
      </c>
      <c r="AU85" s="215" t="s">
        <v>73</v>
      </c>
      <c r="AY85" s="214" t="s">
        <v>129</v>
      </c>
      <c r="BK85" s="216">
        <f>BK86+BK148+BK157+BK182+BK203+BK247+BK265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130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SUM(P87:P147)</f>
        <v>0</v>
      </c>
      <c r="Q86" s="211"/>
      <c r="R86" s="212">
        <f>SUM(R87:R147)</f>
        <v>0.66185039999999995</v>
      </c>
      <c r="S86" s="211"/>
      <c r="T86" s="213">
        <f>SUM(T87:T147)</f>
        <v>116.96073999999999</v>
      </c>
      <c r="AR86" s="214" t="s">
        <v>24</v>
      </c>
      <c r="AT86" s="215" t="s">
        <v>72</v>
      </c>
      <c r="AU86" s="215" t="s">
        <v>24</v>
      </c>
      <c r="AY86" s="214" t="s">
        <v>129</v>
      </c>
      <c r="BK86" s="216">
        <f>SUM(BK87:BK147)</f>
        <v>0</v>
      </c>
    </row>
    <row r="87" s="1" customFormat="1" ht="16.5" customHeight="1">
      <c r="B87" s="44"/>
      <c r="C87" s="219" t="s">
        <v>24</v>
      </c>
      <c r="D87" s="219" t="s">
        <v>131</v>
      </c>
      <c r="E87" s="220" t="s">
        <v>132</v>
      </c>
      <c r="F87" s="221" t="s">
        <v>133</v>
      </c>
      <c r="G87" s="222" t="s">
        <v>134</v>
      </c>
      <c r="H87" s="223">
        <v>15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135</v>
      </c>
      <c r="AT87" s="22" t="s">
        <v>131</v>
      </c>
      <c r="AU87" s="22" t="s">
        <v>82</v>
      </c>
      <c r="AY87" s="22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135</v>
      </c>
      <c r="BM87" s="22" t="s">
        <v>136</v>
      </c>
    </row>
    <row r="88" s="1" customFormat="1" ht="16.5" customHeight="1">
      <c r="B88" s="44"/>
      <c r="C88" s="219" t="s">
        <v>82</v>
      </c>
      <c r="D88" s="219" t="s">
        <v>131</v>
      </c>
      <c r="E88" s="220" t="s">
        <v>361</v>
      </c>
      <c r="F88" s="221" t="s">
        <v>789</v>
      </c>
      <c r="G88" s="222" t="s">
        <v>790</v>
      </c>
      <c r="H88" s="223">
        <v>1</v>
      </c>
      <c r="I88" s="224"/>
      <c r="J88" s="225">
        <f>ROUND(I88*H88,2)</f>
        <v>0</v>
      </c>
      <c r="K88" s="221" t="s">
        <v>22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135</v>
      </c>
      <c r="AT88" s="22" t="s">
        <v>131</v>
      </c>
      <c r="AU88" s="22" t="s">
        <v>82</v>
      </c>
      <c r="AY88" s="22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135</v>
      </c>
      <c r="BM88" s="22" t="s">
        <v>791</v>
      </c>
    </row>
    <row r="89" s="1" customFormat="1" ht="51" customHeight="1">
      <c r="B89" s="44"/>
      <c r="C89" s="219" t="s">
        <v>137</v>
      </c>
      <c r="D89" s="219" t="s">
        <v>131</v>
      </c>
      <c r="E89" s="220" t="s">
        <v>138</v>
      </c>
      <c r="F89" s="221" t="s">
        <v>139</v>
      </c>
      <c r="G89" s="222" t="s">
        <v>140</v>
      </c>
      <c r="H89" s="223">
        <v>88.260000000000005</v>
      </c>
      <c r="I89" s="224"/>
      <c r="J89" s="225">
        <f>ROUND(I89*H89,2)</f>
        <v>0</v>
      </c>
      <c r="K89" s="221" t="s">
        <v>141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0.255</v>
      </c>
      <c r="T89" s="229">
        <f>S89*H89</f>
        <v>22.506300000000003</v>
      </c>
      <c r="AR89" s="22" t="s">
        <v>135</v>
      </c>
      <c r="AT89" s="22" t="s">
        <v>131</v>
      </c>
      <c r="AU89" s="22" t="s">
        <v>82</v>
      </c>
      <c r="AY89" s="22" t="s">
        <v>129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135</v>
      </c>
      <c r="BM89" s="22" t="s">
        <v>142</v>
      </c>
    </row>
    <row r="90" s="11" customFormat="1">
      <c r="B90" s="231"/>
      <c r="C90" s="232"/>
      <c r="D90" s="233" t="s">
        <v>143</v>
      </c>
      <c r="E90" s="234" t="s">
        <v>22</v>
      </c>
      <c r="F90" s="235" t="s">
        <v>792</v>
      </c>
      <c r="G90" s="232"/>
      <c r="H90" s="236">
        <v>88.260000000000005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143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129</v>
      </c>
    </row>
    <row r="91" s="1" customFormat="1" ht="38.25" customHeight="1">
      <c r="B91" s="44"/>
      <c r="C91" s="219" t="s">
        <v>135</v>
      </c>
      <c r="D91" s="219" t="s">
        <v>131</v>
      </c>
      <c r="E91" s="220" t="s">
        <v>150</v>
      </c>
      <c r="F91" s="221" t="s">
        <v>151</v>
      </c>
      <c r="G91" s="222" t="s">
        <v>140</v>
      </c>
      <c r="H91" s="223">
        <v>88.260000000000005</v>
      </c>
      <c r="I91" s="224"/>
      <c r="J91" s="225">
        <f>ROUND(I91*H91,2)</f>
        <v>0</v>
      </c>
      <c r="K91" s="221" t="s">
        <v>141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0.16</v>
      </c>
      <c r="T91" s="229">
        <f>S91*H91</f>
        <v>14.121600000000001</v>
      </c>
      <c r="AR91" s="22" t="s">
        <v>135</v>
      </c>
      <c r="AT91" s="22" t="s">
        <v>131</v>
      </c>
      <c r="AU91" s="22" t="s">
        <v>82</v>
      </c>
      <c r="AY91" s="22" t="s">
        <v>129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135</v>
      </c>
      <c r="BM91" s="22" t="s">
        <v>152</v>
      </c>
    </row>
    <row r="92" s="11" customFormat="1">
      <c r="B92" s="231"/>
      <c r="C92" s="232"/>
      <c r="D92" s="233" t="s">
        <v>143</v>
      </c>
      <c r="E92" s="234" t="s">
        <v>22</v>
      </c>
      <c r="F92" s="235" t="s">
        <v>792</v>
      </c>
      <c r="G92" s="232"/>
      <c r="H92" s="236">
        <v>88.260000000000005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143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129</v>
      </c>
    </row>
    <row r="93" s="1" customFormat="1" ht="38.25" customHeight="1">
      <c r="B93" s="44"/>
      <c r="C93" s="219" t="s">
        <v>149</v>
      </c>
      <c r="D93" s="219" t="s">
        <v>131</v>
      </c>
      <c r="E93" s="220" t="s">
        <v>155</v>
      </c>
      <c r="F93" s="221" t="s">
        <v>156</v>
      </c>
      <c r="G93" s="222" t="s">
        <v>140</v>
      </c>
      <c r="H93" s="223">
        <v>159.40000000000001</v>
      </c>
      <c r="I93" s="224"/>
      <c r="J93" s="225">
        <f>ROUND(I93*H93,2)</f>
        <v>0</v>
      </c>
      <c r="K93" s="221" t="s">
        <v>141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0.23499999999999999</v>
      </c>
      <c r="T93" s="229">
        <f>S93*H93</f>
        <v>37.458999999999996</v>
      </c>
      <c r="AR93" s="22" t="s">
        <v>135</v>
      </c>
      <c r="AT93" s="22" t="s">
        <v>131</v>
      </c>
      <c r="AU93" s="22" t="s">
        <v>82</v>
      </c>
      <c r="AY93" s="22" t="s">
        <v>129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135</v>
      </c>
      <c r="BM93" s="22" t="s">
        <v>157</v>
      </c>
    </row>
    <row r="94" s="11" customFormat="1">
      <c r="B94" s="231"/>
      <c r="C94" s="232"/>
      <c r="D94" s="233" t="s">
        <v>143</v>
      </c>
      <c r="E94" s="234" t="s">
        <v>22</v>
      </c>
      <c r="F94" s="235" t="s">
        <v>793</v>
      </c>
      <c r="G94" s="232"/>
      <c r="H94" s="236">
        <v>159.40000000000001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143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129</v>
      </c>
    </row>
    <row r="95" s="1" customFormat="1" ht="38.25" customHeight="1">
      <c r="B95" s="44"/>
      <c r="C95" s="219" t="s">
        <v>154</v>
      </c>
      <c r="D95" s="219" t="s">
        <v>131</v>
      </c>
      <c r="E95" s="220" t="s">
        <v>160</v>
      </c>
      <c r="F95" s="221" t="s">
        <v>161</v>
      </c>
      <c r="G95" s="222" t="s">
        <v>140</v>
      </c>
      <c r="H95" s="223">
        <v>145</v>
      </c>
      <c r="I95" s="224"/>
      <c r="J95" s="225">
        <f>ROUND(I95*H95,2)</f>
        <v>0</v>
      </c>
      <c r="K95" s="221" t="s">
        <v>141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0.18099999999999999</v>
      </c>
      <c r="T95" s="229">
        <f>S95*H95</f>
        <v>26.244999999999997</v>
      </c>
      <c r="AR95" s="22" t="s">
        <v>135</v>
      </c>
      <c r="AT95" s="22" t="s">
        <v>131</v>
      </c>
      <c r="AU95" s="22" t="s">
        <v>82</v>
      </c>
      <c r="AY95" s="22" t="s">
        <v>129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135</v>
      </c>
      <c r="BM95" s="22" t="s">
        <v>794</v>
      </c>
    </row>
    <row r="96" s="11" customFormat="1">
      <c r="B96" s="231"/>
      <c r="C96" s="232"/>
      <c r="D96" s="233" t="s">
        <v>143</v>
      </c>
      <c r="E96" s="234" t="s">
        <v>22</v>
      </c>
      <c r="F96" s="235" t="s">
        <v>795</v>
      </c>
      <c r="G96" s="232"/>
      <c r="H96" s="236">
        <v>145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143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129</v>
      </c>
    </row>
    <row r="97" s="1" customFormat="1" ht="38.25" customHeight="1">
      <c r="B97" s="44"/>
      <c r="C97" s="219" t="s">
        <v>159</v>
      </c>
      <c r="D97" s="219" t="s">
        <v>131</v>
      </c>
      <c r="E97" s="220" t="s">
        <v>165</v>
      </c>
      <c r="F97" s="221" t="s">
        <v>166</v>
      </c>
      <c r="G97" s="222" t="s">
        <v>140</v>
      </c>
      <c r="H97" s="223">
        <v>57.780000000000001</v>
      </c>
      <c r="I97" s="224"/>
      <c r="J97" s="225">
        <f>ROUND(I97*H97,2)</f>
        <v>0</v>
      </c>
      <c r="K97" s="221" t="s">
        <v>141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3.0000000000000001E-05</v>
      </c>
      <c r="R97" s="228">
        <f>Q97*H97</f>
        <v>0.0017334000000000002</v>
      </c>
      <c r="S97" s="228">
        <v>0.10299999999999999</v>
      </c>
      <c r="T97" s="229">
        <f>S97*H97</f>
        <v>5.9513400000000001</v>
      </c>
      <c r="AR97" s="22" t="s">
        <v>135</v>
      </c>
      <c r="AT97" s="22" t="s">
        <v>131</v>
      </c>
      <c r="AU97" s="22" t="s">
        <v>82</v>
      </c>
      <c r="AY97" s="22" t="s">
        <v>129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135</v>
      </c>
      <c r="BM97" s="22" t="s">
        <v>167</v>
      </c>
    </row>
    <row r="98" s="11" customFormat="1">
      <c r="B98" s="231"/>
      <c r="C98" s="232"/>
      <c r="D98" s="233" t="s">
        <v>143</v>
      </c>
      <c r="E98" s="234" t="s">
        <v>22</v>
      </c>
      <c r="F98" s="235" t="s">
        <v>796</v>
      </c>
      <c r="G98" s="232"/>
      <c r="H98" s="236">
        <v>57.780000000000001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143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129</v>
      </c>
    </row>
    <row r="99" s="1" customFormat="1" ht="38.25" customHeight="1">
      <c r="B99" s="44"/>
      <c r="C99" s="219" t="s">
        <v>164</v>
      </c>
      <c r="D99" s="219" t="s">
        <v>131</v>
      </c>
      <c r="E99" s="220" t="s">
        <v>170</v>
      </c>
      <c r="F99" s="221" t="s">
        <v>171</v>
      </c>
      <c r="G99" s="222" t="s">
        <v>134</v>
      </c>
      <c r="H99" s="223">
        <v>48.299999999999997</v>
      </c>
      <c r="I99" s="224"/>
      <c r="J99" s="225">
        <f>ROUND(I99*H99,2)</f>
        <v>0</v>
      </c>
      <c r="K99" s="221" t="s">
        <v>141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0.20499999999999999</v>
      </c>
      <c r="T99" s="229">
        <f>S99*H99</f>
        <v>9.9014999999999986</v>
      </c>
      <c r="AR99" s="22" t="s">
        <v>135</v>
      </c>
      <c r="AT99" s="22" t="s">
        <v>131</v>
      </c>
      <c r="AU99" s="22" t="s">
        <v>82</v>
      </c>
      <c r="AY99" s="22" t="s">
        <v>129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135</v>
      </c>
      <c r="BM99" s="22" t="s">
        <v>172</v>
      </c>
    </row>
    <row r="100" s="11" customFormat="1">
      <c r="B100" s="231"/>
      <c r="C100" s="232"/>
      <c r="D100" s="233" t="s">
        <v>143</v>
      </c>
      <c r="E100" s="234" t="s">
        <v>22</v>
      </c>
      <c r="F100" s="235" t="s">
        <v>797</v>
      </c>
      <c r="G100" s="232"/>
      <c r="H100" s="236">
        <v>48.299999999999997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143</v>
      </c>
      <c r="AU100" s="242" t="s">
        <v>82</v>
      </c>
      <c r="AV100" s="11" t="s">
        <v>82</v>
      </c>
      <c r="AW100" s="11" t="s">
        <v>37</v>
      </c>
      <c r="AX100" s="11" t="s">
        <v>24</v>
      </c>
      <c r="AY100" s="242" t="s">
        <v>129</v>
      </c>
    </row>
    <row r="101" s="1" customFormat="1" ht="25.5" customHeight="1">
      <c r="B101" s="44"/>
      <c r="C101" s="219" t="s">
        <v>169</v>
      </c>
      <c r="D101" s="219" t="s">
        <v>131</v>
      </c>
      <c r="E101" s="220" t="s">
        <v>174</v>
      </c>
      <c r="F101" s="221" t="s">
        <v>175</v>
      </c>
      <c r="G101" s="222" t="s">
        <v>134</v>
      </c>
      <c r="H101" s="223">
        <v>19.399999999999999</v>
      </c>
      <c r="I101" s="224"/>
      <c r="J101" s="225">
        <f>ROUND(I101*H101,2)</f>
        <v>0</v>
      </c>
      <c r="K101" s="221" t="s">
        <v>141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0.040000000000000001</v>
      </c>
      <c r="T101" s="229">
        <f>S101*H101</f>
        <v>0.77599999999999991</v>
      </c>
      <c r="AR101" s="22" t="s">
        <v>135</v>
      </c>
      <c r="AT101" s="22" t="s">
        <v>131</v>
      </c>
      <c r="AU101" s="22" t="s">
        <v>82</v>
      </c>
      <c r="AY101" s="22" t="s">
        <v>129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135</v>
      </c>
      <c r="BM101" s="22" t="s">
        <v>176</v>
      </c>
    </row>
    <row r="102" s="1" customFormat="1" ht="38.25" customHeight="1">
      <c r="B102" s="44"/>
      <c r="C102" s="219" t="s">
        <v>29</v>
      </c>
      <c r="D102" s="219" t="s">
        <v>131</v>
      </c>
      <c r="E102" s="220" t="s">
        <v>179</v>
      </c>
      <c r="F102" s="221" t="s">
        <v>180</v>
      </c>
      <c r="G102" s="222" t="s">
        <v>181</v>
      </c>
      <c r="H102" s="223">
        <v>6.2400000000000002</v>
      </c>
      <c r="I102" s="224"/>
      <c r="J102" s="225">
        <f>ROUND(I102*H102,2)</f>
        <v>0</v>
      </c>
      <c r="K102" s="221" t="s">
        <v>141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135</v>
      </c>
      <c r="AT102" s="22" t="s">
        <v>131</v>
      </c>
      <c r="AU102" s="22" t="s">
        <v>82</v>
      </c>
      <c r="AY102" s="22" t="s">
        <v>129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135</v>
      </c>
      <c r="BM102" s="22" t="s">
        <v>182</v>
      </c>
    </row>
    <row r="103" s="11" customFormat="1">
      <c r="B103" s="231"/>
      <c r="C103" s="232"/>
      <c r="D103" s="233" t="s">
        <v>143</v>
      </c>
      <c r="E103" s="234" t="s">
        <v>22</v>
      </c>
      <c r="F103" s="235" t="s">
        <v>798</v>
      </c>
      <c r="G103" s="232"/>
      <c r="H103" s="236">
        <v>6.2400000000000002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129</v>
      </c>
    </row>
    <row r="104" s="1" customFormat="1" ht="38.25" customHeight="1">
      <c r="B104" s="44"/>
      <c r="C104" s="219" t="s">
        <v>178</v>
      </c>
      <c r="D104" s="219" t="s">
        <v>131</v>
      </c>
      <c r="E104" s="220" t="s">
        <v>185</v>
      </c>
      <c r="F104" s="221" t="s">
        <v>186</v>
      </c>
      <c r="G104" s="222" t="s">
        <v>181</v>
      </c>
      <c r="H104" s="223">
        <v>30.614999999999998</v>
      </c>
      <c r="I104" s="224"/>
      <c r="J104" s="225">
        <f>ROUND(I104*H104,2)</f>
        <v>0</v>
      </c>
      <c r="K104" s="221" t="s">
        <v>141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135</v>
      </c>
      <c r="AT104" s="22" t="s">
        <v>131</v>
      </c>
      <c r="AU104" s="22" t="s">
        <v>82</v>
      </c>
      <c r="AY104" s="22" t="s">
        <v>129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135</v>
      </c>
      <c r="BM104" s="22" t="s">
        <v>187</v>
      </c>
    </row>
    <row r="105" s="11" customFormat="1">
      <c r="B105" s="231"/>
      <c r="C105" s="232"/>
      <c r="D105" s="233" t="s">
        <v>143</v>
      </c>
      <c r="E105" s="234" t="s">
        <v>22</v>
      </c>
      <c r="F105" s="235" t="s">
        <v>799</v>
      </c>
      <c r="G105" s="232"/>
      <c r="H105" s="236">
        <v>30.614999999999998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129</v>
      </c>
    </row>
    <row r="106" s="1" customFormat="1" ht="38.25" customHeight="1">
      <c r="B106" s="44"/>
      <c r="C106" s="219" t="s">
        <v>184</v>
      </c>
      <c r="D106" s="219" t="s">
        <v>131</v>
      </c>
      <c r="E106" s="220" t="s">
        <v>195</v>
      </c>
      <c r="F106" s="221" t="s">
        <v>196</v>
      </c>
      <c r="G106" s="222" t="s">
        <v>181</v>
      </c>
      <c r="H106" s="223">
        <v>5.7960000000000003</v>
      </c>
      <c r="I106" s="224"/>
      <c r="J106" s="225">
        <f>ROUND(I106*H106,2)</f>
        <v>0</v>
      </c>
      <c r="K106" s="221" t="s">
        <v>141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135</v>
      </c>
      <c r="AT106" s="22" t="s">
        <v>131</v>
      </c>
      <c r="AU106" s="22" t="s">
        <v>82</v>
      </c>
      <c r="AY106" s="22" t="s">
        <v>129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135</v>
      </c>
      <c r="BM106" s="22" t="s">
        <v>800</v>
      </c>
    </row>
    <row r="107" s="11" customFormat="1">
      <c r="B107" s="231"/>
      <c r="C107" s="232"/>
      <c r="D107" s="233" t="s">
        <v>143</v>
      </c>
      <c r="E107" s="234" t="s">
        <v>22</v>
      </c>
      <c r="F107" s="235" t="s">
        <v>801</v>
      </c>
      <c r="G107" s="232"/>
      <c r="H107" s="236">
        <v>5.7960000000000003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129</v>
      </c>
    </row>
    <row r="108" s="1" customFormat="1" ht="25.5" customHeight="1">
      <c r="B108" s="44"/>
      <c r="C108" s="254" t="s">
        <v>189</v>
      </c>
      <c r="D108" s="254" t="s">
        <v>201</v>
      </c>
      <c r="E108" s="255" t="s">
        <v>202</v>
      </c>
      <c r="F108" s="256" t="s">
        <v>203</v>
      </c>
      <c r="G108" s="257" t="s">
        <v>204</v>
      </c>
      <c r="H108" s="258">
        <v>15</v>
      </c>
      <c r="I108" s="259"/>
      <c r="J108" s="260">
        <f>ROUND(I108*H108,2)</f>
        <v>0</v>
      </c>
      <c r="K108" s="256" t="s">
        <v>141</v>
      </c>
      <c r="L108" s="261"/>
      <c r="M108" s="262" t="s">
        <v>22</v>
      </c>
      <c r="N108" s="263" t="s">
        <v>44</v>
      </c>
      <c r="O108" s="45"/>
      <c r="P108" s="228">
        <f>O108*H108</f>
        <v>0</v>
      </c>
      <c r="Q108" s="228">
        <v>0.032000000000000001</v>
      </c>
      <c r="R108" s="228">
        <f>Q108*H108</f>
        <v>0.47999999999999998</v>
      </c>
      <c r="S108" s="228">
        <v>0</v>
      </c>
      <c r="T108" s="229">
        <f>S108*H108</f>
        <v>0</v>
      </c>
      <c r="AR108" s="22" t="s">
        <v>164</v>
      </c>
      <c r="AT108" s="22" t="s">
        <v>201</v>
      </c>
      <c r="AU108" s="22" t="s">
        <v>82</v>
      </c>
      <c r="AY108" s="22" t="s">
        <v>129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135</v>
      </c>
      <c r="BM108" s="22" t="s">
        <v>205</v>
      </c>
    </row>
    <row r="109" s="1" customFormat="1" ht="25.5" customHeight="1">
      <c r="B109" s="44"/>
      <c r="C109" s="254" t="s">
        <v>194</v>
      </c>
      <c r="D109" s="254" t="s">
        <v>201</v>
      </c>
      <c r="E109" s="255" t="s">
        <v>207</v>
      </c>
      <c r="F109" s="256" t="s">
        <v>208</v>
      </c>
      <c r="G109" s="257" t="s">
        <v>204</v>
      </c>
      <c r="H109" s="258">
        <v>30</v>
      </c>
      <c r="I109" s="259"/>
      <c r="J109" s="260">
        <f>ROUND(I109*H109,2)</f>
        <v>0</v>
      </c>
      <c r="K109" s="256" t="s">
        <v>141</v>
      </c>
      <c r="L109" s="261"/>
      <c r="M109" s="262" t="s">
        <v>22</v>
      </c>
      <c r="N109" s="263" t="s">
        <v>44</v>
      </c>
      <c r="O109" s="45"/>
      <c r="P109" s="228">
        <f>O109*H109</f>
        <v>0</v>
      </c>
      <c r="Q109" s="228">
        <v>0.0060000000000000001</v>
      </c>
      <c r="R109" s="228">
        <f>Q109*H109</f>
        <v>0.17999999999999999</v>
      </c>
      <c r="S109" s="228">
        <v>0</v>
      </c>
      <c r="T109" s="229">
        <f>S109*H109</f>
        <v>0</v>
      </c>
      <c r="AR109" s="22" t="s">
        <v>164</v>
      </c>
      <c r="AT109" s="22" t="s">
        <v>201</v>
      </c>
      <c r="AU109" s="22" t="s">
        <v>82</v>
      </c>
      <c r="AY109" s="22" t="s">
        <v>129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135</v>
      </c>
      <c r="BM109" s="22" t="s">
        <v>209</v>
      </c>
    </row>
    <row r="110" s="11" customFormat="1">
      <c r="B110" s="231"/>
      <c r="C110" s="232"/>
      <c r="D110" s="233" t="s">
        <v>143</v>
      </c>
      <c r="E110" s="234" t="s">
        <v>22</v>
      </c>
      <c r="F110" s="235" t="s">
        <v>802</v>
      </c>
      <c r="G110" s="232"/>
      <c r="H110" s="236">
        <v>30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143</v>
      </c>
      <c r="AU110" s="242" t="s">
        <v>82</v>
      </c>
      <c r="AV110" s="11" t="s">
        <v>82</v>
      </c>
      <c r="AW110" s="11" t="s">
        <v>37</v>
      </c>
      <c r="AX110" s="11" t="s">
        <v>24</v>
      </c>
      <c r="AY110" s="242" t="s">
        <v>129</v>
      </c>
    </row>
    <row r="111" s="1" customFormat="1" ht="25.5" customHeight="1">
      <c r="B111" s="44"/>
      <c r="C111" s="219" t="s">
        <v>10</v>
      </c>
      <c r="D111" s="219" t="s">
        <v>131</v>
      </c>
      <c r="E111" s="220" t="s">
        <v>212</v>
      </c>
      <c r="F111" s="221" t="s">
        <v>213</v>
      </c>
      <c r="G111" s="222" t="s">
        <v>181</v>
      </c>
      <c r="H111" s="223">
        <v>10.368</v>
      </c>
      <c r="I111" s="224"/>
      <c r="J111" s="225">
        <f>ROUND(I111*H111,2)</f>
        <v>0</v>
      </c>
      <c r="K111" s="221" t="s">
        <v>141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135</v>
      </c>
      <c r="AT111" s="22" t="s">
        <v>131</v>
      </c>
      <c r="AU111" s="22" t="s">
        <v>82</v>
      </c>
      <c r="AY111" s="22" t="s">
        <v>129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135</v>
      </c>
      <c r="BM111" s="22" t="s">
        <v>214</v>
      </c>
    </row>
    <row r="112" s="11" customFormat="1">
      <c r="B112" s="231"/>
      <c r="C112" s="232"/>
      <c r="D112" s="233" t="s">
        <v>143</v>
      </c>
      <c r="E112" s="234" t="s">
        <v>22</v>
      </c>
      <c r="F112" s="235" t="s">
        <v>215</v>
      </c>
      <c r="G112" s="232"/>
      <c r="H112" s="236">
        <v>10.368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143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129</v>
      </c>
    </row>
    <row r="113" s="1" customFormat="1" ht="38.25" customHeight="1">
      <c r="B113" s="44"/>
      <c r="C113" s="219" t="s">
        <v>206</v>
      </c>
      <c r="D113" s="219" t="s">
        <v>131</v>
      </c>
      <c r="E113" s="220" t="s">
        <v>217</v>
      </c>
      <c r="F113" s="221" t="s">
        <v>218</v>
      </c>
      <c r="G113" s="222" t="s">
        <v>181</v>
      </c>
      <c r="H113" s="223">
        <v>6.6299999999999999</v>
      </c>
      <c r="I113" s="224"/>
      <c r="J113" s="225">
        <f>ROUND(I113*H113,2)</f>
        <v>0</v>
      </c>
      <c r="K113" s="221" t="s">
        <v>141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135</v>
      </c>
      <c r="AT113" s="22" t="s">
        <v>131</v>
      </c>
      <c r="AU113" s="22" t="s">
        <v>82</v>
      </c>
      <c r="AY113" s="22" t="s">
        <v>129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135</v>
      </c>
      <c r="BM113" s="22" t="s">
        <v>219</v>
      </c>
    </row>
    <row r="114" s="11" customFormat="1">
      <c r="B114" s="231"/>
      <c r="C114" s="232"/>
      <c r="D114" s="233" t="s">
        <v>143</v>
      </c>
      <c r="E114" s="234" t="s">
        <v>22</v>
      </c>
      <c r="F114" s="235" t="s">
        <v>803</v>
      </c>
      <c r="G114" s="232"/>
      <c r="H114" s="236">
        <v>6.6299999999999999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143</v>
      </c>
      <c r="AU114" s="242" t="s">
        <v>82</v>
      </c>
      <c r="AV114" s="11" t="s">
        <v>82</v>
      </c>
      <c r="AW114" s="11" t="s">
        <v>37</v>
      </c>
      <c r="AX114" s="11" t="s">
        <v>24</v>
      </c>
      <c r="AY114" s="242" t="s">
        <v>129</v>
      </c>
    </row>
    <row r="115" s="1" customFormat="1" ht="38.25" customHeight="1">
      <c r="B115" s="44"/>
      <c r="C115" s="219" t="s">
        <v>600</v>
      </c>
      <c r="D115" s="219" t="s">
        <v>131</v>
      </c>
      <c r="E115" s="220" t="s">
        <v>222</v>
      </c>
      <c r="F115" s="221" t="s">
        <v>223</v>
      </c>
      <c r="G115" s="222" t="s">
        <v>181</v>
      </c>
      <c r="H115" s="223">
        <v>38.539999999999999</v>
      </c>
      <c r="I115" s="224"/>
      <c r="J115" s="225">
        <f>ROUND(I115*H115,2)</f>
        <v>0</v>
      </c>
      <c r="K115" s="221" t="s">
        <v>224</v>
      </c>
      <c r="L115" s="70"/>
      <c r="M115" s="226" t="s">
        <v>22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135</v>
      </c>
      <c r="AT115" s="22" t="s">
        <v>131</v>
      </c>
      <c r="AU115" s="22" t="s">
        <v>82</v>
      </c>
      <c r="AY115" s="22" t="s">
        <v>129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135</v>
      </c>
      <c r="BM115" s="22" t="s">
        <v>804</v>
      </c>
    </row>
    <row r="116" s="11" customFormat="1">
      <c r="B116" s="231"/>
      <c r="C116" s="232"/>
      <c r="D116" s="233" t="s">
        <v>143</v>
      </c>
      <c r="E116" s="234" t="s">
        <v>22</v>
      </c>
      <c r="F116" s="235" t="s">
        <v>805</v>
      </c>
      <c r="G116" s="232"/>
      <c r="H116" s="236">
        <v>38.539999999999999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143</v>
      </c>
      <c r="AU116" s="242" t="s">
        <v>82</v>
      </c>
      <c r="AV116" s="11" t="s">
        <v>82</v>
      </c>
      <c r="AW116" s="11" t="s">
        <v>37</v>
      </c>
      <c r="AX116" s="11" t="s">
        <v>24</v>
      </c>
      <c r="AY116" s="242" t="s">
        <v>129</v>
      </c>
    </row>
    <row r="117" s="1" customFormat="1" ht="51" customHeight="1">
      <c r="B117" s="44"/>
      <c r="C117" s="219" t="s">
        <v>396</v>
      </c>
      <c r="D117" s="219" t="s">
        <v>131</v>
      </c>
      <c r="E117" s="220" t="s">
        <v>227</v>
      </c>
      <c r="F117" s="221" t="s">
        <v>228</v>
      </c>
      <c r="G117" s="222" t="s">
        <v>181</v>
      </c>
      <c r="H117" s="223">
        <v>501.01999999999998</v>
      </c>
      <c r="I117" s="224"/>
      <c r="J117" s="225">
        <f>ROUND(I117*H117,2)</f>
        <v>0</v>
      </c>
      <c r="K117" s="221" t="s">
        <v>224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135</v>
      </c>
      <c r="AT117" s="22" t="s">
        <v>131</v>
      </c>
      <c r="AU117" s="22" t="s">
        <v>82</v>
      </c>
      <c r="AY117" s="22" t="s">
        <v>129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135</v>
      </c>
      <c r="BM117" s="22" t="s">
        <v>806</v>
      </c>
    </row>
    <row r="118" s="11" customFormat="1">
      <c r="B118" s="231"/>
      <c r="C118" s="232"/>
      <c r="D118" s="233" t="s">
        <v>143</v>
      </c>
      <c r="E118" s="234" t="s">
        <v>22</v>
      </c>
      <c r="F118" s="235" t="s">
        <v>807</v>
      </c>
      <c r="G118" s="232"/>
      <c r="H118" s="236">
        <v>501.01999999999998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143</v>
      </c>
      <c r="AU118" s="242" t="s">
        <v>82</v>
      </c>
      <c r="AV118" s="11" t="s">
        <v>82</v>
      </c>
      <c r="AW118" s="11" t="s">
        <v>37</v>
      </c>
      <c r="AX118" s="11" t="s">
        <v>24</v>
      </c>
      <c r="AY118" s="242" t="s">
        <v>129</v>
      </c>
    </row>
    <row r="119" s="1" customFormat="1" ht="51" customHeight="1">
      <c r="B119" s="44"/>
      <c r="C119" s="219" t="s">
        <v>216</v>
      </c>
      <c r="D119" s="219" t="s">
        <v>131</v>
      </c>
      <c r="E119" s="220" t="s">
        <v>232</v>
      </c>
      <c r="F119" s="221" t="s">
        <v>233</v>
      </c>
      <c r="G119" s="222" t="s">
        <v>181</v>
      </c>
      <c r="H119" s="223">
        <v>0.86499999999999999</v>
      </c>
      <c r="I119" s="224"/>
      <c r="J119" s="225">
        <f>ROUND(I119*H119,2)</f>
        <v>0</v>
      </c>
      <c r="K119" s="221" t="s">
        <v>141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135</v>
      </c>
      <c r="AT119" s="22" t="s">
        <v>131</v>
      </c>
      <c r="AU119" s="22" t="s">
        <v>82</v>
      </c>
      <c r="AY119" s="22" t="s">
        <v>129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135</v>
      </c>
      <c r="BM119" s="22" t="s">
        <v>234</v>
      </c>
    </row>
    <row r="120" s="11" customFormat="1">
      <c r="B120" s="231"/>
      <c r="C120" s="232"/>
      <c r="D120" s="233" t="s">
        <v>143</v>
      </c>
      <c r="E120" s="234" t="s">
        <v>22</v>
      </c>
      <c r="F120" s="235" t="s">
        <v>808</v>
      </c>
      <c r="G120" s="232"/>
      <c r="H120" s="236">
        <v>0.86499999999999999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143</v>
      </c>
      <c r="AU120" s="242" t="s">
        <v>82</v>
      </c>
      <c r="AV120" s="11" t="s">
        <v>82</v>
      </c>
      <c r="AW120" s="11" t="s">
        <v>37</v>
      </c>
      <c r="AX120" s="11" t="s">
        <v>24</v>
      </c>
      <c r="AY120" s="242" t="s">
        <v>129</v>
      </c>
    </row>
    <row r="121" s="1" customFormat="1" ht="16.5" customHeight="1">
      <c r="B121" s="44"/>
      <c r="C121" s="219" t="s">
        <v>648</v>
      </c>
      <c r="D121" s="219" t="s">
        <v>131</v>
      </c>
      <c r="E121" s="220" t="s">
        <v>241</v>
      </c>
      <c r="F121" s="221" t="s">
        <v>242</v>
      </c>
      <c r="G121" s="222" t="s">
        <v>181</v>
      </c>
      <c r="H121" s="223">
        <v>42.659999999999997</v>
      </c>
      <c r="I121" s="224"/>
      <c r="J121" s="225">
        <f>ROUND(I121*H121,2)</f>
        <v>0</v>
      </c>
      <c r="K121" s="221" t="s">
        <v>141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135</v>
      </c>
      <c r="AT121" s="22" t="s">
        <v>131</v>
      </c>
      <c r="AU121" s="22" t="s">
        <v>82</v>
      </c>
      <c r="AY121" s="22" t="s">
        <v>129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135</v>
      </c>
      <c r="BM121" s="22" t="s">
        <v>243</v>
      </c>
    </row>
    <row r="122" s="11" customFormat="1">
      <c r="B122" s="231"/>
      <c r="C122" s="232"/>
      <c r="D122" s="233" t="s">
        <v>143</v>
      </c>
      <c r="E122" s="234" t="s">
        <v>22</v>
      </c>
      <c r="F122" s="235" t="s">
        <v>809</v>
      </c>
      <c r="G122" s="232"/>
      <c r="H122" s="236">
        <v>42.659999999999997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143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129</v>
      </c>
    </row>
    <row r="123" s="1" customFormat="1" ht="16.5" customHeight="1">
      <c r="B123" s="44"/>
      <c r="C123" s="219" t="s">
        <v>401</v>
      </c>
      <c r="D123" s="219" t="s">
        <v>131</v>
      </c>
      <c r="E123" s="220" t="s">
        <v>246</v>
      </c>
      <c r="F123" s="221" t="s">
        <v>247</v>
      </c>
      <c r="G123" s="222" t="s">
        <v>248</v>
      </c>
      <c r="H123" s="223">
        <v>55.215000000000003</v>
      </c>
      <c r="I123" s="224"/>
      <c r="J123" s="225">
        <f>ROUND(I123*H123,2)</f>
        <v>0</v>
      </c>
      <c r="K123" s="221" t="s">
        <v>224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135</v>
      </c>
      <c r="AT123" s="22" t="s">
        <v>131</v>
      </c>
      <c r="AU123" s="22" t="s">
        <v>82</v>
      </c>
      <c r="AY123" s="22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135</v>
      </c>
      <c r="BM123" s="22" t="s">
        <v>810</v>
      </c>
    </row>
    <row r="124" s="11" customFormat="1">
      <c r="B124" s="231"/>
      <c r="C124" s="232"/>
      <c r="D124" s="233" t="s">
        <v>143</v>
      </c>
      <c r="E124" s="234" t="s">
        <v>22</v>
      </c>
      <c r="F124" s="235" t="s">
        <v>811</v>
      </c>
      <c r="G124" s="232"/>
      <c r="H124" s="236">
        <v>55.215000000000003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143</v>
      </c>
      <c r="AU124" s="242" t="s">
        <v>82</v>
      </c>
      <c r="AV124" s="11" t="s">
        <v>82</v>
      </c>
      <c r="AW124" s="11" t="s">
        <v>37</v>
      </c>
      <c r="AX124" s="11" t="s">
        <v>24</v>
      </c>
      <c r="AY124" s="242" t="s">
        <v>129</v>
      </c>
    </row>
    <row r="125" s="1" customFormat="1" ht="25.5" customHeight="1">
      <c r="B125" s="44"/>
      <c r="C125" s="219" t="s">
        <v>231</v>
      </c>
      <c r="D125" s="219" t="s">
        <v>131</v>
      </c>
      <c r="E125" s="220" t="s">
        <v>252</v>
      </c>
      <c r="F125" s="221" t="s">
        <v>253</v>
      </c>
      <c r="G125" s="222" t="s">
        <v>181</v>
      </c>
      <c r="H125" s="223">
        <v>9.1039999999999992</v>
      </c>
      <c r="I125" s="224"/>
      <c r="J125" s="225">
        <f>ROUND(I125*H125,2)</f>
        <v>0</v>
      </c>
      <c r="K125" s="221" t="s">
        <v>141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135</v>
      </c>
      <c r="AT125" s="22" t="s">
        <v>131</v>
      </c>
      <c r="AU125" s="22" t="s">
        <v>82</v>
      </c>
      <c r="AY125" s="22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135</v>
      </c>
      <c r="BM125" s="22" t="s">
        <v>254</v>
      </c>
    </row>
    <row r="126" s="11" customFormat="1">
      <c r="B126" s="231"/>
      <c r="C126" s="232"/>
      <c r="D126" s="233" t="s">
        <v>143</v>
      </c>
      <c r="E126" s="234" t="s">
        <v>22</v>
      </c>
      <c r="F126" s="235" t="s">
        <v>812</v>
      </c>
      <c r="G126" s="232"/>
      <c r="H126" s="236">
        <v>1.2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143</v>
      </c>
      <c r="AU126" s="242" t="s">
        <v>82</v>
      </c>
      <c r="AV126" s="11" t="s">
        <v>82</v>
      </c>
      <c r="AW126" s="11" t="s">
        <v>37</v>
      </c>
      <c r="AX126" s="11" t="s">
        <v>73</v>
      </c>
      <c r="AY126" s="242" t="s">
        <v>129</v>
      </c>
    </row>
    <row r="127" s="11" customFormat="1">
      <c r="B127" s="231"/>
      <c r="C127" s="232"/>
      <c r="D127" s="233" t="s">
        <v>143</v>
      </c>
      <c r="E127" s="234" t="s">
        <v>22</v>
      </c>
      <c r="F127" s="235" t="s">
        <v>256</v>
      </c>
      <c r="G127" s="232"/>
      <c r="H127" s="236">
        <v>7.9039999999999999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143</v>
      </c>
      <c r="AU127" s="242" t="s">
        <v>82</v>
      </c>
      <c r="AV127" s="11" t="s">
        <v>82</v>
      </c>
      <c r="AW127" s="11" t="s">
        <v>37</v>
      </c>
      <c r="AX127" s="11" t="s">
        <v>73</v>
      </c>
      <c r="AY127" s="242" t="s">
        <v>129</v>
      </c>
    </row>
    <row r="128" s="12" customFormat="1">
      <c r="B128" s="243"/>
      <c r="C128" s="244"/>
      <c r="D128" s="233" t="s">
        <v>143</v>
      </c>
      <c r="E128" s="245" t="s">
        <v>22</v>
      </c>
      <c r="F128" s="246" t="s">
        <v>200</v>
      </c>
      <c r="G128" s="244"/>
      <c r="H128" s="247">
        <v>9.1039999999999992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143</v>
      </c>
      <c r="AU128" s="253" t="s">
        <v>82</v>
      </c>
      <c r="AV128" s="12" t="s">
        <v>135</v>
      </c>
      <c r="AW128" s="12" t="s">
        <v>37</v>
      </c>
      <c r="AX128" s="12" t="s">
        <v>24</v>
      </c>
      <c r="AY128" s="253" t="s">
        <v>129</v>
      </c>
    </row>
    <row r="129" s="1" customFormat="1" ht="38.25" customHeight="1">
      <c r="B129" s="44"/>
      <c r="C129" s="219" t="s">
        <v>9</v>
      </c>
      <c r="D129" s="219" t="s">
        <v>131</v>
      </c>
      <c r="E129" s="220" t="s">
        <v>258</v>
      </c>
      <c r="F129" s="221" t="s">
        <v>259</v>
      </c>
      <c r="G129" s="222" t="s">
        <v>181</v>
      </c>
      <c r="H129" s="223">
        <v>1.786</v>
      </c>
      <c r="I129" s="224"/>
      <c r="J129" s="225">
        <f>ROUND(I129*H129,2)</f>
        <v>0</v>
      </c>
      <c r="K129" s="221" t="s">
        <v>141</v>
      </c>
      <c r="L129" s="70"/>
      <c r="M129" s="226" t="s">
        <v>22</v>
      </c>
      <c r="N129" s="227" t="s">
        <v>44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135</v>
      </c>
      <c r="AT129" s="22" t="s">
        <v>131</v>
      </c>
      <c r="AU129" s="22" t="s">
        <v>82</v>
      </c>
      <c r="AY129" s="22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135</v>
      </c>
      <c r="BM129" s="22" t="s">
        <v>260</v>
      </c>
    </row>
    <row r="130" s="11" customFormat="1">
      <c r="B130" s="231"/>
      <c r="C130" s="232"/>
      <c r="D130" s="233" t="s">
        <v>143</v>
      </c>
      <c r="E130" s="234" t="s">
        <v>22</v>
      </c>
      <c r="F130" s="235" t="s">
        <v>813</v>
      </c>
      <c r="G130" s="232"/>
      <c r="H130" s="236">
        <v>1.3859999999999999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143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129</v>
      </c>
    </row>
    <row r="131" s="11" customFormat="1">
      <c r="B131" s="231"/>
      <c r="C131" s="232"/>
      <c r="D131" s="233" t="s">
        <v>143</v>
      </c>
      <c r="E131" s="234" t="s">
        <v>22</v>
      </c>
      <c r="F131" s="235" t="s">
        <v>814</v>
      </c>
      <c r="G131" s="232"/>
      <c r="H131" s="236">
        <v>0.40000000000000002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143</v>
      </c>
      <c r="AU131" s="242" t="s">
        <v>82</v>
      </c>
      <c r="AV131" s="11" t="s">
        <v>82</v>
      </c>
      <c r="AW131" s="11" t="s">
        <v>37</v>
      </c>
      <c r="AX131" s="11" t="s">
        <v>73</v>
      </c>
      <c r="AY131" s="242" t="s">
        <v>129</v>
      </c>
    </row>
    <row r="132" s="12" customFormat="1">
      <c r="B132" s="243"/>
      <c r="C132" s="244"/>
      <c r="D132" s="233" t="s">
        <v>143</v>
      </c>
      <c r="E132" s="245" t="s">
        <v>22</v>
      </c>
      <c r="F132" s="246" t="s">
        <v>200</v>
      </c>
      <c r="G132" s="244"/>
      <c r="H132" s="247">
        <v>1.786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143</v>
      </c>
      <c r="AU132" s="253" t="s">
        <v>82</v>
      </c>
      <c r="AV132" s="12" t="s">
        <v>135</v>
      </c>
      <c r="AW132" s="12" t="s">
        <v>37</v>
      </c>
      <c r="AX132" s="12" t="s">
        <v>24</v>
      </c>
      <c r="AY132" s="253" t="s">
        <v>129</v>
      </c>
    </row>
    <row r="133" s="1" customFormat="1" ht="25.5" customHeight="1">
      <c r="B133" s="44"/>
      <c r="C133" s="219" t="s">
        <v>240</v>
      </c>
      <c r="D133" s="219" t="s">
        <v>131</v>
      </c>
      <c r="E133" s="220" t="s">
        <v>264</v>
      </c>
      <c r="F133" s="221" t="s">
        <v>265</v>
      </c>
      <c r="G133" s="222" t="s">
        <v>140</v>
      </c>
      <c r="H133" s="223">
        <v>3.8999999999999999</v>
      </c>
      <c r="I133" s="224"/>
      <c r="J133" s="225">
        <f>ROUND(I133*H133,2)</f>
        <v>0</v>
      </c>
      <c r="K133" s="221" t="s">
        <v>141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135</v>
      </c>
      <c r="AT133" s="22" t="s">
        <v>131</v>
      </c>
      <c r="AU133" s="22" t="s">
        <v>82</v>
      </c>
      <c r="AY133" s="22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135</v>
      </c>
      <c r="BM133" s="22" t="s">
        <v>815</v>
      </c>
    </row>
    <row r="134" s="1" customFormat="1" ht="25.5" customHeight="1">
      <c r="B134" s="44"/>
      <c r="C134" s="219" t="s">
        <v>251</v>
      </c>
      <c r="D134" s="219" t="s">
        <v>131</v>
      </c>
      <c r="E134" s="220" t="s">
        <v>269</v>
      </c>
      <c r="F134" s="221" t="s">
        <v>270</v>
      </c>
      <c r="G134" s="222" t="s">
        <v>140</v>
      </c>
      <c r="H134" s="223">
        <v>3.8999999999999999</v>
      </c>
      <c r="I134" s="224"/>
      <c r="J134" s="225">
        <f>ROUND(I134*H134,2)</f>
        <v>0</v>
      </c>
      <c r="K134" s="221" t="s">
        <v>141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135</v>
      </c>
      <c r="AT134" s="22" t="s">
        <v>131</v>
      </c>
      <c r="AU134" s="22" t="s">
        <v>82</v>
      </c>
      <c r="AY134" s="22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135</v>
      </c>
      <c r="BM134" s="22" t="s">
        <v>271</v>
      </c>
    </row>
    <row r="135" s="1" customFormat="1" ht="16.5" customHeight="1">
      <c r="B135" s="44"/>
      <c r="C135" s="254" t="s">
        <v>257</v>
      </c>
      <c r="D135" s="254" t="s">
        <v>201</v>
      </c>
      <c r="E135" s="255" t="s">
        <v>273</v>
      </c>
      <c r="F135" s="256" t="s">
        <v>274</v>
      </c>
      <c r="G135" s="257" t="s">
        <v>275</v>
      </c>
      <c r="H135" s="258">
        <v>0.11700000000000001</v>
      </c>
      <c r="I135" s="259"/>
      <c r="J135" s="260">
        <f>ROUND(I135*H135,2)</f>
        <v>0</v>
      </c>
      <c r="K135" s="256" t="s">
        <v>141</v>
      </c>
      <c r="L135" s="261"/>
      <c r="M135" s="262" t="s">
        <v>22</v>
      </c>
      <c r="N135" s="263" t="s">
        <v>44</v>
      </c>
      <c r="O135" s="45"/>
      <c r="P135" s="228">
        <f>O135*H135</f>
        <v>0</v>
      </c>
      <c r="Q135" s="228">
        <v>0.001</v>
      </c>
      <c r="R135" s="228">
        <f>Q135*H135</f>
        <v>0.00011700000000000001</v>
      </c>
      <c r="S135" s="228">
        <v>0</v>
      </c>
      <c r="T135" s="229">
        <f>S135*H135</f>
        <v>0</v>
      </c>
      <c r="AR135" s="22" t="s">
        <v>164</v>
      </c>
      <c r="AT135" s="22" t="s">
        <v>201</v>
      </c>
      <c r="AU135" s="22" t="s">
        <v>82</v>
      </c>
      <c r="AY135" s="22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135</v>
      </c>
      <c r="BM135" s="22" t="s">
        <v>276</v>
      </c>
    </row>
    <row r="136" s="11" customFormat="1">
      <c r="B136" s="231"/>
      <c r="C136" s="232"/>
      <c r="D136" s="233" t="s">
        <v>143</v>
      </c>
      <c r="E136" s="234" t="s">
        <v>22</v>
      </c>
      <c r="F136" s="235" t="s">
        <v>816</v>
      </c>
      <c r="G136" s="232"/>
      <c r="H136" s="236">
        <v>0.11700000000000001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143</v>
      </c>
      <c r="AU136" s="242" t="s">
        <v>82</v>
      </c>
      <c r="AV136" s="11" t="s">
        <v>82</v>
      </c>
      <c r="AW136" s="11" t="s">
        <v>37</v>
      </c>
      <c r="AX136" s="11" t="s">
        <v>24</v>
      </c>
      <c r="AY136" s="242" t="s">
        <v>129</v>
      </c>
    </row>
    <row r="137" s="1" customFormat="1" ht="25.5" customHeight="1">
      <c r="B137" s="44"/>
      <c r="C137" s="219" t="s">
        <v>263</v>
      </c>
      <c r="D137" s="219" t="s">
        <v>131</v>
      </c>
      <c r="E137" s="220" t="s">
        <v>279</v>
      </c>
      <c r="F137" s="221" t="s">
        <v>280</v>
      </c>
      <c r="G137" s="222" t="s">
        <v>140</v>
      </c>
      <c r="H137" s="223">
        <v>3.21</v>
      </c>
      <c r="I137" s="224"/>
      <c r="J137" s="225">
        <f>ROUND(I137*H137,2)</f>
        <v>0</v>
      </c>
      <c r="K137" s="221" t="s">
        <v>141</v>
      </c>
      <c r="L137" s="70"/>
      <c r="M137" s="226" t="s">
        <v>22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135</v>
      </c>
      <c r="AT137" s="22" t="s">
        <v>131</v>
      </c>
      <c r="AU137" s="22" t="s">
        <v>82</v>
      </c>
      <c r="AY137" s="22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135</v>
      </c>
      <c r="BM137" s="22" t="s">
        <v>281</v>
      </c>
    </row>
    <row r="138" s="11" customFormat="1">
      <c r="B138" s="231"/>
      <c r="C138" s="232"/>
      <c r="D138" s="233" t="s">
        <v>143</v>
      </c>
      <c r="E138" s="234" t="s">
        <v>22</v>
      </c>
      <c r="F138" s="235" t="s">
        <v>817</v>
      </c>
      <c r="G138" s="232"/>
      <c r="H138" s="236">
        <v>3.21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143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129</v>
      </c>
    </row>
    <row r="139" s="1" customFormat="1" ht="25.5" customHeight="1">
      <c r="B139" s="44"/>
      <c r="C139" s="219" t="s">
        <v>268</v>
      </c>
      <c r="D139" s="219" t="s">
        <v>131</v>
      </c>
      <c r="E139" s="220" t="s">
        <v>284</v>
      </c>
      <c r="F139" s="221" t="s">
        <v>285</v>
      </c>
      <c r="G139" s="222" t="s">
        <v>140</v>
      </c>
      <c r="H139" s="223">
        <v>363.45800000000003</v>
      </c>
      <c r="I139" s="224"/>
      <c r="J139" s="225">
        <f>ROUND(I139*H139,2)</f>
        <v>0</v>
      </c>
      <c r="K139" s="221" t="s">
        <v>141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135</v>
      </c>
      <c r="AT139" s="22" t="s">
        <v>131</v>
      </c>
      <c r="AU139" s="22" t="s">
        <v>82</v>
      </c>
      <c r="AY139" s="22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135</v>
      </c>
      <c r="BM139" s="22" t="s">
        <v>286</v>
      </c>
    </row>
    <row r="140" s="11" customFormat="1">
      <c r="B140" s="231"/>
      <c r="C140" s="232"/>
      <c r="D140" s="233" t="s">
        <v>143</v>
      </c>
      <c r="E140" s="234" t="s">
        <v>22</v>
      </c>
      <c r="F140" s="235" t="s">
        <v>818</v>
      </c>
      <c r="G140" s="232"/>
      <c r="H140" s="236">
        <v>363.45800000000003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143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129</v>
      </c>
    </row>
    <row r="141" s="1" customFormat="1" ht="25.5" customHeight="1">
      <c r="B141" s="44"/>
      <c r="C141" s="219" t="s">
        <v>272</v>
      </c>
      <c r="D141" s="219" t="s">
        <v>131</v>
      </c>
      <c r="E141" s="220" t="s">
        <v>289</v>
      </c>
      <c r="F141" s="221" t="s">
        <v>290</v>
      </c>
      <c r="G141" s="222" t="s">
        <v>140</v>
      </c>
      <c r="H141" s="223">
        <v>3.8999999999999999</v>
      </c>
      <c r="I141" s="224"/>
      <c r="J141" s="225">
        <f>ROUND(I141*H141,2)</f>
        <v>0</v>
      </c>
      <c r="K141" s="221" t="s">
        <v>141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135</v>
      </c>
      <c r="AT141" s="22" t="s">
        <v>131</v>
      </c>
      <c r="AU141" s="22" t="s">
        <v>82</v>
      </c>
      <c r="AY141" s="22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135</v>
      </c>
      <c r="BM141" s="22" t="s">
        <v>291</v>
      </c>
    </row>
    <row r="142" s="1" customFormat="1" ht="16.5" customHeight="1">
      <c r="B142" s="44"/>
      <c r="C142" s="219" t="s">
        <v>278</v>
      </c>
      <c r="D142" s="219" t="s">
        <v>131</v>
      </c>
      <c r="E142" s="220" t="s">
        <v>293</v>
      </c>
      <c r="F142" s="221" t="s">
        <v>294</v>
      </c>
      <c r="G142" s="222" t="s">
        <v>140</v>
      </c>
      <c r="H142" s="223">
        <v>3.8999999999999999</v>
      </c>
      <c r="I142" s="224"/>
      <c r="J142" s="225">
        <f>ROUND(I142*H142,2)</f>
        <v>0</v>
      </c>
      <c r="K142" s="221" t="s">
        <v>141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135</v>
      </c>
      <c r="AT142" s="22" t="s">
        <v>131</v>
      </c>
      <c r="AU142" s="22" t="s">
        <v>82</v>
      </c>
      <c r="AY142" s="22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135</v>
      </c>
      <c r="BM142" s="22" t="s">
        <v>295</v>
      </c>
    </row>
    <row r="143" s="1" customFormat="1" ht="16.5" customHeight="1">
      <c r="B143" s="44"/>
      <c r="C143" s="219" t="s">
        <v>283</v>
      </c>
      <c r="D143" s="219" t="s">
        <v>131</v>
      </c>
      <c r="E143" s="220" t="s">
        <v>297</v>
      </c>
      <c r="F143" s="221" t="s">
        <v>298</v>
      </c>
      <c r="G143" s="222" t="s">
        <v>140</v>
      </c>
      <c r="H143" s="223">
        <v>3.8999999999999999</v>
      </c>
      <c r="I143" s="224"/>
      <c r="J143" s="225">
        <f>ROUND(I143*H143,2)</f>
        <v>0</v>
      </c>
      <c r="K143" s="221" t="s">
        <v>141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135</v>
      </c>
      <c r="AT143" s="22" t="s">
        <v>131</v>
      </c>
      <c r="AU143" s="22" t="s">
        <v>82</v>
      </c>
      <c r="AY143" s="22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135</v>
      </c>
      <c r="BM143" s="22" t="s">
        <v>299</v>
      </c>
    </row>
    <row r="144" s="1" customFormat="1" ht="16.5" customHeight="1">
      <c r="B144" s="44"/>
      <c r="C144" s="219" t="s">
        <v>288</v>
      </c>
      <c r="D144" s="219" t="s">
        <v>131</v>
      </c>
      <c r="E144" s="220" t="s">
        <v>301</v>
      </c>
      <c r="F144" s="221" t="s">
        <v>302</v>
      </c>
      <c r="G144" s="222" t="s">
        <v>140</v>
      </c>
      <c r="H144" s="223">
        <v>3.8999999999999999</v>
      </c>
      <c r="I144" s="224"/>
      <c r="J144" s="225">
        <f>ROUND(I144*H144,2)</f>
        <v>0</v>
      </c>
      <c r="K144" s="221" t="s">
        <v>141</v>
      </c>
      <c r="L144" s="70"/>
      <c r="M144" s="226" t="s">
        <v>22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135</v>
      </c>
      <c r="AT144" s="22" t="s">
        <v>131</v>
      </c>
      <c r="AU144" s="22" t="s">
        <v>82</v>
      </c>
      <c r="AY144" s="22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135</v>
      </c>
      <c r="BM144" s="22" t="s">
        <v>303</v>
      </c>
    </row>
    <row r="145" s="1" customFormat="1" ht="38.25" customHeight="1">
      <c r="B145" s="44"/>
      <c r="C145" s="219" t="s">
        <v>292</v>
      </c>
      <c r="D145" s="219" t="s">
        <v>131</v>
      </c>
      <c r="E145" s="220" t="s">
        <v>305</v>
      </c>
      <c r="F145" s="221" t="s">
        <v>306</v>
      </c>
      <c r="G145" s="222" t="s">
        <v>140</v>
      </c>
      <c r="H145" s="223">
        <v>3.8999999999999999</v>
      </c>
      <c r="I145" s="224"/>
      <c r="J145" s="225">
        <f>ROUND(I145*H145,2)</f>
        <v>0</v>
      </c>
      <c r="K145" s="221" t="s">
        <v>141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135</v>
      </c>
      <c r="AT145" s="22" t="s">
        <v>131</v>
      </c>
      <c r="AU145" s="22" t="s">
        <v>82</v>
      </c>
      <c r="AY145" s="22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135</v>
      </c>
      <c r="BM145" s="22" t="s">
        <v>307</v>
      </c>
    </row>
    <row r="146" s="1" customFormat="1" ht="16.5" customHeight="1">
      <c r="B146" s="44"/>
      <c r="C146" s="219" t="s">
        <v>296</v>
      </c>
      <c r="D146" s="219" t="s">
        <v>131</v>
      </c>
      <c r="E146" s="220" t="s">
        <v>309</v>
      </c>
      <c r="F146" s="221" t="s">
        <v>310</v>
      </c>
      <c r="G146" s="222" t="s">
        <v>181</v>
      </c>
      <c r="H146" s="223">
        <v>0.078</v>
      </c>
      <c r="I146" s="224"/>
      <c r="J146" s="225">
        <f>ROUND(I146*H146,2)</f>
        <v>0</v>
      </c>
      <c r="K146" s="221" t="s">
        <v>141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135</v>
      </c>
      <c r="AT146" s="22" t="s">
        <v>131</v>
      </c>
      <c r="AU146" s="22" t="s">
        <v>82</v>
      </c>
      <c r="AY146" s="22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135</v>
      </c>
      <c r="BM146" s="22" t="s">
        <v>311</v>
      </c>
    </row>
    <row r="147" s="11" customFormat="1">
      <c r="B147" s="231"/>
      <c r="C147" s="232"/>
      <c r="D147" s="233" t="s">
        <v>143</v>
      </c>
      <c r="E147" s="234" t="s">
        <v>22</v>
      </c>
      <c r="F147" s="235" t="s">
        <v>819</v>
      </c>
      <c r="G147" s="232"/>
      <c r="H147" s="236">
        <v>0.078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143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129</v>
      </c>
    </row>
    <row r="148" s="10" customFormat="1" ht="29.88" customHeight="1">
      <c r="B148" s="203"/>
      <c r="C148" s="204"/>
      <c r="D148" s="205" t="s">
        <v>72</v>
      </c>
      <c r="E148" s="217" t="s">
        <v>135</v>
      </c>
      <c r="F148" s="217" t="s">
        <v>313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SUM(P149:P156)</f>
        <v>0</v>
      </c>
      <c r="Q148" s="211"/>
      <c r="R148" s="212">
        <f>SUM(R149:R156)</f>
        <v>6.1769999999999996</v>
      </c>
      <c r="S148" s="211"/>
      <c r="T148" s="213">
        <f>SUM(T149:T156)</f>
        <v>0</v>
      </c>
      <c r="AR148" s="214" t="s">
        <v>24</v>
      </c>
      <c r="AT148" s="215" t="s">
        <v>72</v>
      </c>
      <c r="AU148" s="215" t="s">
        <v>24</v>
      </c>
      <c r="AY148" s="214" t="s">
        <v>129</v>
      </c>
      <c r="BK148" s="216">
        <f>SUM(BK149:BK156)</f>
        <v>0</v>
      </c>
    </row>
    <row r="149" s="1" customFormat="1" ht="25.5" customHeight="1">
      <c r="B149" s="44"/>
      <c r="C149" s="219" t="s">
        <v>300</v>
      </c>
      <c r="D149" s="219" t="s">
        <v>131</v>
      </c>
      <c r="E149" s="220" t="s">
        <v>315</v>
      </c>
      <c r="F149" s="221" t="s">
        <v>316</v>
      </c>
      <c r="G149" s="222" t="s">
        <v>140</v>
      </c>
      <c r="H149" s="223">
        <v>5.1600000000000001</v>
      </c>
      <c r="I149" s="224"/>
      <c r="J149" s="225">
        <f>ROUND(I149*H149,2)</f>
        <v>0</v>
      </c>
      <c r="K149" s="221" t="s">
        <v>141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135</v>
      </c>
      <c r="AT149" s="22" t="s">
        <v>131</v>
      </c>
      <c r="AU149" s="22" t="s">
        <v>82</v>
      </c>
      <c r="AY149" s="22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135</v>
      </c>
      <c r="BM149" s="22" t="s">
        <v>317</v>
      </c>
    </row>
    <row r="150" s="11" customFormat="1">
      <c r="B150" s="231"/>
      <c r="C150" s="232"/>
      <c r="D150" s="233" t="s">
        <v>143</v>
      </c>
      <c r="E150" s="234" t="s">
        <v>22</v>
      </c>
      <c r="F150" s="235" t="s">
        <v>820</v>
      </c>
      <c r="G150" s="232"/>
      <c r="H150" s="236">
        <v>5.1600000000000001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143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129</v>
      </c>
    </row>
    <row r="151" s="1" customFormat="1" ht="51" customHeight="1">
      <c r="B151" s="44"/>
      <c r="C151" s="254" t="s">
        <v>304</v>
      </c>
      <c r="D151" s="254" t="s">
        <v>201</v>
      </c>
      <c r="E151" s="255" t="s">
        <v>320</v>
      </c>
      <c r="F151" s="256" t="s">
        <v>321</v>
      </c>
      <c r="G151" s="257" t="s">
        <v>248</v>
      </c>
      <c r="H151" s="258">
        <v>3.8439999999999999</v>
      </c>
      <c r="I151" s="259"/>
      <c r="J151" s="260">
        <f>ROUND(I151*H151,2)</f>
        <v>0</v>
      </c>
      <c r="K151" s="256" t="s">
        <v>141</v>
      </c>
      <c r="L151" s="261"/>
      <c r="M151" s="262" t="s">
        <v>22</v>
      </c>
      <c r="N151" s="263" t="s">
        <v>44</v>
      </c>
      <c r="O151" s="45"/>
      <c r="P151" s="228">
        <f>O151*H151</f>
        <v>0</v>
      </c>
      <c r="Q151" s="228">
        <v>1</v>
      </c>
      <c r="R151" s="228">
        <f>Q151*H151</f>
        <v>3.8439999999999999</v>
      </c>
      <c r="S151" s="228">
        <v>0</v>
      </c>
      <c r="T151" s="229">
        <f>S151*H151</f>
        <v>0</v>
      </c>
      <c r="AR151" s="22" t="s">
        <v>164</v>
      </c>
      <c r="AT151" s="22" t="s">
        <v>201</v>
      </c>
      <c r="AU151" s="22" t="s">
        <v>82</v>
      </c>
      <c r="AY151" s="22" t="s">
        <v>129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135</v>
      </c>
      <c r="BM151" s="22" t="s">
        <v>322</v>
      </c>
    </row>
    <row r="152" s="11" customFormat="1">
      <c r="B152" s="231"/>
      <c r="C152" s="232"/>
      <c r="D152" s="233" t="s">
        <v>143</v>
      </c>
      <c r="E152" s="234" t="s">
        <v>22</v>
      </c>
      <c r="F152" s="235" t="s">
        <v>821</v>
      </c>
      <c r="G152" s="232"/>
      <c r="H152" s="236">
        <v>3.8439999999999999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143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129</v>
      </c>
    </row>
    <row r="153" s="1" customFormat="1" ht="25.5" customHeight="1">
      <c r="B153" s="44"/>
      <c r="C153" s="219" t="s">
        <v>308</v>
      </c>
      <c r="D153" s="219" t="s">
        <v>131</v>
      </c>
      <c r="E153" s="220" t="s">
        <v>325</v>
      </c>
      <c r="F153" s="221" t="s">
        <v>326</v>
      </c>
      <c r="G153" s="222" t="s">
        <v>140</v>
      </c>
      <c r="H153" s="223">
        <v>12.960000000000001</v>
      </c>
      <c r="I153" s="224"/>
      <c r="J153" s="225">
        <f>ROUND(I153*H153,2)</f>
        <v>0</v>
      </c>
      <c r="K153" s="221" t="s">
        <v>141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135</v>
      </c>
      <c r="AT153" s="22" t="s">
        <v>131</v>
      </c>
      <c r="AU153" s="22" t="s">
        <v>82</v>
      </c>
      <c r="AY153" s="22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135</v>
      </c>
      <c r="BM153" s="22" t="s">
        <v>327</v>
      </c>
    </row>
    <row r="154" s="11" customFormat="1">
      <c r="B154" s="231"/>
      <c r="C154" s="232"/>
      <c r="D154" s="233" t="s">
        <v>143</v>
      </c>
      <c r="E154" s="234" t="s">
        <v>22</v>
      </c>
      <c r="F154" s="235" t="s">
        <v>328</v>
      </c>
      <c r="G154" s="232"/>
      <c r="H154" s="236">
        <v>12.960000000000001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143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129</v>
      </c>
    </row>
    <row r="155" s="1" customFormat="1" ht="25.5" customHeight="1">
      <c r="B155" s="44"/>
      <c r="C155" s="254" t="s">
        <v>668</v>
      </c>
      <c r="D155" s="254" t="s">
        <v>201</v>
      </c>
      <c r="E155" s="255" t="s">
        <v>330</v>
      </c>
      <c r="F155" s="256" t="s">
        <v>331</v>
      </c>
      <c r="G155" s="257" t="s">
        <v>248</v>
      </c>
      <c r="H155" s="258">
        <v>2.3330000000000002</v>
      </c>
      <c r="I155" s="259"/>
      <c r="J155" s="260">
        <f>ROUND(I155*H155,2)</f>
        <v>0</v>
      </c>
      <c r="K155" s="256" t="s">
        <v>141</v>
      </c>
      <c r="L155" s="261"/>
      <c r="M155" s="262" t="s">
        <v>22</v>
      </c>
      <c r="N155" s="263" t="s">
        <v>44</v>
      </c>
      <c r="O155" s="45"/>
      <c r="P155" s="228">
        <f>O155*H155</f>
        <v>0</v>
      </c>
      <c r="Q155" s="228">
        <v>1</v>
      </c>
      <c r="R155" s="228">
        <f>Q155*H155</f>
        <v>2.3330000000000002</v>
      </c>
      <c r="S155" s="228">
        <v>0</v>
      </c>
      <c r="T155" s="229">
        <f>S155*H155</f>
        <v>0</v>
      </c>
      <c r="AR155" s="22" t="s">
        <v>164</v>
      </c>
      <c r="AT155" s="22" t="s">
        <v>201</v>
      </c>
      <c r="AU155" s="22" t="s">
        <v>82</v>
      </c>
      <c r="AY155" s="22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135</v>
      </c>
      <c r="BM155" s="22" t="s">
        <v>332</v>
      </c>
    </row>
    <row r="156" s="11" customFormat="1">
      <c r="B156" s="231"/>
      <c r="C156" s="232"/>
      <c r="D156" s="233" t="s">
        <v>143</v>
      </c>
      <c r="E156" s="234" t="s">
        <v>22</v>
      </c>
      <c r="F156" s="235" t="s">
        <v>333</v>
      </c>
      <c r="G156" s="232"/>
      <c r="H156" s="236">
        <v>2.3330000000000002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143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129</v>
      </c>
    </row>
    <row r="157" s="10" customFormat="1" ht="29.88" customHeight="1">
      <c r="B157" s="203"/>
      <c r="C157" s="204"/>
      <c r="D157" s="205" t="s">
        <v>72</v>
      </c>
      <c r="E157" s="217" t="s">
        <v>149</v>
      </c>
      <c r="F157" s="217" t="s">
        <v>334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SUM(P158:P181)</f>
        <v>0</v>
      </c>
      <c r="Q157" s="211"/>
      <c r="R157" s="212">
        <f>SUM(R158:R181)</f>
        <v>60.354612899999999</v>
      </c>
      <c r="S157" s="211"/>
      <c r="T157" s="213">
        <f>SUM(T158:T181)</f>
        <v>0</v>
      </c>
      <c r="AR157" s="214" t="s">
        <v>24</v>
      </c>
      <c r="AT157" s="215" t="s">
        <v>72</v>
      </c>
      <c r="AU157" s="215" t="s">
        <v>24</v>
      </c>
      <c r="AY157" s="214" t="s">
        <v>129</v>
      </c>
      <c r="BK157" s="216">
        <f>SUM(BK158:BK181)</f>
        <v>0</v>
      </c>
    </row>
    <row r="158" s="1" customFormat="1" ht="25.5" customHeight="1">
      <c r="B158" s="44"/>
      <c r="C158" s="219" t="s">
        <v>822</v>
      </c>
      <c r="D158" s="219" t="s">
        <v>131</v>
      </c>
      <c r="E158" s="220" t="s">
        <v>336</v>
      </c>
      <c r="F158" s="221" t="s">
        <v>337</v>
      </c>
      <c r="G158" s="222" t="s">
        <v>140</v>
      </c>
      <c r="H158" s="223">
        <v>50.171999999999997</v>
      </c>
      <c r="I158" s="224"/>
      <c r="J158" s="225">
        <f>ROUND(I158*H158,2)</f>
        <v>0</v>
      </c>
      <c r="K158" s="221" t="s">
        <v>224</v>
      </c>
      <c r="L158" s="70"/>
      <c r="M158" s="226" t="s">
        <v>22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135</v>
      </c>
      <c r="AT158" s="22" t="s">
        <v>131</v>
      </c>
      <c r="AU158" s="22" t="s">
        <v>82</v>
      </c>
      <c r="AY158" s="22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135</v>
      </c>
      <c r="BM158" s="22" t="s">
        <v>823</v>
      </c>
    </row>
    <row r="159" s="11" customFormat="1">
      <c r="B159" s="231"/>
      <c r="C159" s="232"/>
      <c r="D159" s="233" t="s">
        <v>143</v>
      </c>
      <c r="E159" s="234" t="s">
        <v>22</v>
      </c>
      <c r="F159" s="235" t="s">
        <v>824</v>
      </c>
      <c r="G159" s="232"/>
      <c r="H159" s="236">
        <v>50.171999999999997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143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129</v>
      </c>
    </row>
    <row r="160" s="1" customFormat="1" ht="25.5" customHeight="1">
      <c r="B160" s="44"/>
      <c r="C160" s="219" t="s">
        <v>319</v>
      </c>
      <c r="D160" s="219" t="s">
        <v>131</v>
      </c>
      <c r="E160" s="220" t="s">
        <v>341</v>
      </c>
      <c r="F160" s="221" t="s">
        <v>342</v>
      </c>
      <c r="G160" s="222" t="s">
        <v>140</v>
      </c>
      <c r="H160" s="223">
        <v>225.63</v>
      </c>
      <c r="I160" s="224"/>
      <c r="J160" s="225">
        <f>ROUND(I160*H160,2)</f>
        <v>0</v>
      </c>
      <c r="K160" s="221" t="s">
        <v>141</v>
      </c>
      <c r="L160" s="70"/>
      <c r="M160" s="226" t="s">
        <v>22</v>
      </c>
      <c r="N160" s="227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135</v>
      </c>
      <c r="AT160" s="22" t="s">
        <v>131</v>
      </c>
      <c r="AU160" s="22" t="s">
        <v>82</v>
      </c>
      <c r="AY160" s="22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135</v>
      </c>
      <c r="BM160" s="22" t="s">
        <v>343</v>
      </c>
    </row>
    <row r="161" s="11" customFormat="1">
      <c r="B161" s="231"/>
      <c r="C161" s="232"/>
      <c r="D161" s="233" t="s">
        <v>143</v>
      </c>
      <c r="E161" s="234" t="s">
        <v>22</v>
      </c>
      <c r="F161" s="235" t="s">
        <v>825</v>
      </c>
      <c r="G161" s="232"/>
      <c r="H161" s="236">
        <v>225.63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143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129</v>
      </c>
    </row>
    <row r="162" s="1" customFormat="1" ht="25.5" customHeight="1">
      <c r="B162" s="44"/>
      <c r="C162" s="219" t="s">
        <v>324</v>
      </c>
      <c r="D162" s="219" t="s">
        <v>131</v>
      </c>
      <c r="E162" s="220" t="s">
        <v>347</v>
      </c>
      <c r="F162" s="221" t="s">
        <v>348</v>
      </c>
      <c r="G162" s="222" t="s">
        <v>140</v>
      </c>
      <c r="H162" s="223">
        <v>31.780000000000001</v>
      </c>
      <c r="I162" s="224"/>
      <c r="J162" s="225">
        <f>ROUND(I162*H162,2)</f>
        <v>0</v>
      </c>
      <c r="K162" s="221" t="s">
        <v>141</v>
      </c>
      <c r="L162" s="70"/>
      <c r="M162" s="226" t="s">
        <v>22</v>
      </c>
      <c r="N162" s="227" t="s">
        <v>44</v>
      </c>
      <c r="O162" s="4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AR162" s="22" t="s">
        <v>135</v>
      </c>
      <c r="AT162" s="22" t="s">
        <v>131</v>
      </c>
      <c r="AU162" s="22" t="s">
        <v>82</v>
      </c>
      <c r="AY162" s="22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135</v>
      </c>
      <c r="BM162" s="22" t="s">
        <v>349</v>
      </c>
    </row>
    <row r="163" s="11" customFormat="1">
      <c r="B163" s="231"/>
      <c r="C163" s="232"/>
      <c r="D163" s="233" t="s">
        <v>143</v>
      </c>
      <c r="E163" s="234" t="s">
        <v>22</v>
      </c>
      <c r="F163" s="235" t="s">
        <v>826</v>
      </c>
      <c r="G163" s="232"/>
      <c r="H163" s="236">
        <v>31.780000000000001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143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129</v>
      </c>
    </row>
    <row r="164" s="1" customFormat="1" ht="38.25" customHeight="1">
      <c r="B164" s="44"/>
      <c r="C164" s="219" t="s">
        <v>329</v>
      </c>
      <c r="D164" s="219" t="s">
        <v>131</v>
      </c>
      <c r="E164" s="220" t="s">
        <v>352</v>
      </c>
      <c r="F164" s="221" t="s">
        <v>353</v>
      </c>
      <c r="G164" s="222" t="s">
        <v>140</v>
      </c>
      <c r="H164" s="223">
        <v>89.751000000000005</v>
      </c>
      <c r="I164" s="224"/>
      <c r="J164" s="225">
        <f>ROUND(I164*H164,2)</f>
        <v>0</v>
      </c>
      <c r="K164" s="221" t="s">
        <v>141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2" t="s">
        <v>135</v>
      </c>
      <c r="AT164" s="22" t="s">
        <v>131</v>
      </c>
      <c r="AU164" s="22" t="s">
        <v>82</v>
      </c>
      <c r="AY164" s="22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135</v>
      </c>
      <c r="BM164" s="22" t="s">
        <v>354</v>
      </c>
    </row>
    <row r="165" s="11" customFormat="1">
      <c r="B165" s="231"/>
      <c r="C165" s="232"/>
      <c r="D165" s="233" t="s">
        <v>143</v>
      </c>
      <c r="E165" s="234" t="s">
        <v>22</v>
      </c>
      <c r="F165" s="235" t="s">
        <v>827</v>
      </c>
      <c r="G165" s="232"/>
      <c r="H165" s="236">
        <v>89.751000000000005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129</v>
      </c>
    </row>
    <row r="166" s="1" customFormat="1" ht="25.5" customHeight="1">
      <c r="B166" s="44"/>
      <c r="C166" s="219" t="s">
        <v>681</v>
      </c>
      <c r="D166" s="219" t="s">
        <v>131</v>
      </c>
      <c r="E166" s="220" t="s">
        <v>357</v>
      </c>
      <c r="F166" s="221" t="s">
        <v>358</v>
      </c>
      <c r="G166" s="222" t="s">
        <v>140</v>
      </c>
      <c r="H166" s="223">
        <v>77.358000000000004</v>
      </c>
      <c r="I166" s="224"/>
      <c r="J166" s="225">
        <f>ROUND(I166*H166,2)</f>
        <v>0</v>
      </c>
      <c r="K166" s="221" t="s">
        <v>141</v>
      </c>
      <c r="L166" s="70"/>
      <c r="M166" s="226" t="s">
        <v>22</v>
      </c>
      <c r="N166" s="227" t="s">
        <v>44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2" t="s">
        <v>135</v>
      </c>
      <c r="AT166" s="22" t="s">
        <v>131</v>
      </c>
      <c r="AU166" s="22" t="s">
        <v>82</v>
      </c>
      <c r="AY166" s="22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24</v>
      </c>
      <c r="BK166" s="230">
        <f>ROUND(I166*H166,2)</f>
        <v>0</v>
      </c>
      <c r="BL166" s="22" t="s">
        <v>135</v>
      </c>
      <c r="BM166" s="22" t="s">
        <v>359</v>
      </c>
    </row>
    <row r="167" s="11" customFormat="1">
      <c r="B167" s="231"/>
      <c r="C167" s="232"/>
      <c r="D167" s="233" t="s">
        <v>143</v>
      </c>
      <c r="E167" s="234" t="s">
        <v>22</v>
      </c>
      <c r="F167" s="235" t="s">
        <v>828</v>
      </c>
      <c r="G167" s="232"/>
      <c r="H167" s="236">
        <v>77.358000000000004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143</v>
      </c>
      <c r="AU167" s="242" t="s">
        <v>82</v>
      </c>
      <c r="AV167" s="11" t="s">
        <v>82</v>
      </c>
      <c r="AW167" s="11" t="s">
        <v>37</v>
      </c>
      <c r="AX167" s="11" t="s">
        <v>24</v>
      </c>
      <c r="AY167" s="242" t="s">
        <v>129</v>
      </c>
    </row>
    <row r="168" s="1" customFormat="1" ht="25.5" customHeight="1">
      <c r="B168" s="44"/>
      <c r="C168" s="219" t="s">
        <v>335</v>
      </c>
      <c r="D168" s="219" t="s">
        <v>131</v>
      </c>
      <c r="E168" s="220" t="s">
        <v>362</v>
      </c>
      <c r="F168" s="221" t="s">
        <v>363</v>
      </c>
      <c r="G168" s="222" t="s">
        <v>140</v>
      </c>
      <c r="H168" s="223">
        <v>150.19</v>
      </c>
      <c r="I168" s="224"/>
      <c r="J168" s="225">
        <f>ROUND(I168*H168,2)</f>
        <v>0</v>
      </c>
      <c r="K168" s="221" t="s">
        <v>224</v>
      </c>
      <c r="L168" s="70"/>
      <c r="M168" s="226" t="s">
        <v>22</v>
      </c>
      <c r="N168" s="227" t="s">
        <v>44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2" t="s">
        <v>135</v>
      </c>
      <c r="AT168" s="22" t="s">
        <v>131</v>
      </c>
      <c r="AU168" s="22" t="s">
        <v>82</v>
      </c>
      <c r="AY168" s="22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135</v>
      </c>
      <c r="BM168" s="22" t="s">
        <v>829</v>
      </c>
    </row>
    <row r="169" s="11" customFormat="1">
      <c r="B169" s="231"/>
      <c r="C169" s="232"/>
      <c r="D169" s="233" t="s">
        <v>143</v>
      </c>
      <c r="E169" s="234" t="s">
        <v>22</v>
      </c>
      <c r="F169" s="235" t="s">
        <v>830</v>
      </c>
      <c r="G169" s="232"/>
      <c r="H169" s="236">
        <v>150.19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143</v>
      </c>
      <c r="AU169" s="242" t="s">
        <v>82</v>
      </c>
      <c r="AV169" s="11" t="s">
        <v>82</v>
      </c>
      <c r="AW169" s="11" t="s">
        <v>37</v>
      </c>
      <c r="AX169" s="11" t="s">
        <v>24</v>
      </c>
      <c r="AY169" s="242" t="s">
        <v>129</v>
      </c>
    </row>
    <row r="170" s="1" customFormat="1" ht="38.25" customHeight="1">
      <c r="B170" s="44"/>
      <c r="C170" s="219" t="s">
        <v>340</v>
      </c>
      <c r="D170" s="219" t="s">
        <v>131</v>
      </c>
      <c r="E170" s="220" t="s">
        <v>367</v>
      </c>
      <c r="F170" s="221" t="s">
        <v>368</v>
      </c>
      <c r="G170" s="222" t="s">
        <v>140</v>
      </c>
      <c r="H170" s="223">
        <v>150.19</v>
      </c>
      <c r="I170" s="224"/>
      <c r="J170" s="225">
        <f>ROUND(I170*H170,2)</f>
        <v>0</v>
      </c>
      <c r="K170" s="221" t="s">
        <v>141</v>
      </c>
      <c r="L170" s="70"/>
      <c r="M170" s="226" t="s">
        <v>22</v>
      </c>
      <c r="N170" s="227" t="s">
        <v>44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2" t="s">
        <v>135</v>
      </c>
      <c r="AT170" s="22" t="s">
        <v>131</v>
      </c>
      <c r="AU170" s="22" t="s">
        <v>82</v>
      </c>
      <c r="AY170" s="22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135</v>
      </c>
      <c r="BM170" s="22" t="s">
        <v>369</v>
      </c>
    </row>
    <row r="171" s="11" customFormat="1">
      <c r="B171" s="231"/>
      <c r="C171" s="232"/>
      <c r="D171" s="233" t="s">
        <v>143</v>
      </c>
      <c r="E171" s="234" t="s">
        <v>22</v>
      </c>
      <c r="F171" s="235" t="s">
        <v>830</v>
      </c>
      <c r="G171" s="232"/>
      <c r="H171" s="236">
        <v>150.19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129</v>
      </c>
    </row>
    <row r="172" s="1" customFormat="1" ht="51" customHeight="1">
      <c r="B172" s="44"/>
      <c r="C172" s="219" t="s">
        <v>346</v>
      </c>
      <c r="D172" s="219" t="s">
        <v>131</v>
      </c>
      <c r="E172" s="220" t="s">
        <v>371</v>
      </c>
      <c r="F172" s="221" t="s">
        <v>372</v>
      </c>
      <c r="G172" s="222" t="s">
        <v>140</v>
      </c>
      <c r="H172" s="223">
        <v>174.99000000000001</v>
      </c>
      <c r="I172" s="224"/>
      <c r="J172" s="225">
        <f>ROUND(I172*H172,2)</f>
        <v>0</v>
      </c>
      <c r="K172" s="221" t="s">
        <v>141</v>
      </c>
      <c r="L172" s="70"/>
      <c r="M172" s="226" t="s">
        <v>22</v>
      </c>
      <c r="N172" s="227" t="s">
        <v>44</v>
      </c>
      <c r="O172" s="45"/>
      <c r="P172" s="228">
        <f>O172*H172</f>
        <v>0</v>
      </c>
      <c r="Q172" s="228">
        <v>0.085650000000000004</v>
      </c>
      <c r="R172" s="228">
        <f>Q172*H172</f>
        <v>14.987893500000002</v>
      </c>
      <c r="S172" s="228">
        <v>0</v>
      </c>
      <c r="T172" s="229">
        <f>S172*H172</f>
        <v>0</v>
      </c>
      <c r="AR172" s="22" t="s">
        <v>135</v>
      </c>
      <c r="AT172" s="22" t="s">
        <v>131</v>
      </c>
      <c r="AU172" s="22" t="s">
        <v>82</v>
      </c>
      <c r="AY172" s="22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24</v>
      </c>
      <c r="BK172" s="230">
        <f>ROUND(I172*H172,2)</f>
        <v>0</v>
      </c>
      <c r="BL172" s="22" t="s">
        <v>135</v>
      </c>
      <c r="BM172" s="22" t="s">
        <v>373</v>
      </c>
    </row>
    <row r="173" s="11" customFormat="1">
      <c r="B173" s="231"/>
      <c r="C173" s="232"/>
      <c r="D173" s="233" t="s">
        <v>143</v>
      </c>
      <c r="E173" s="234" t="s">
        <v>22</v>
      </c>
      <c r="F173" s="235" t="s">
        <v>831</v>
      </c>
      <c r="G173" s="232"/>
      <c r="H173" s="236">
        <v>174.99000000000001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143</v>
      </c>
      <c r="AU173" s="242" t="s">
        <v>82</v>
      </c>
      <c r="AV173" s="11" t="s">
        <v>82</v>
      </c>
      <c r="AW173" s="11" t="s">
        <v>37</v>
      </c>
      <c r="AX173" s="11" t="s">
        <v>24</v>
      </c>
      <c r="AY173" s="242" t="s">
        <v>129</v>
      </c>
    </row>
    <row r="174" s="1" customFormat="1" ht="51" customHeight="1">
      <c r="B174" s="44"/>
      <c r="C174" s="219" t="s">
        <v>351</v>
      </c>
      <c r="D174" s="219" t="s">
        <v>131</v>
      </c>
      <c r="E174" s="220" t="s">
        <v>376</v>
      </c>
      <c r="F174" s="221" t="s">
        <v>377</v>
      </c>
      <c r="G174" s="222" t="s">
        <v>140</v>
      </c>
      <c r="H174" s="223">
        <v>59.659999999999997</v>
      </c>
      <c r="I174" s="224"/>
      <c r="J174" s="225">
        <f>ROUND(I174*H174,2)</f>
        <v>0</v>
      </c>
      <c r="K174" s="221" t="s">
        <v>141</v>
      </c>
      <c r="L174" s="70"/>
      <c r="M174" s="226" t="s">
        <v>22</v>
      </c>
      <c r="N174" s="227" t="s">
        <v>44</v>
      </c>
      <c r="O174" s="45"/>
      <c r="P174" s="228">
        <f>O174*H174</f>
        <v>0</v>
      </c>
      <c r="Q174" s="228">
        <v>0.085650000000000004</v>
      </c>
      <c r="R174" s="228">
        <f>Q174*H174</f>
        <v>5.1098790000000003</v>
      </c>
      <c r="S174" s="228">
        <v>0</v>
      </c>
      <c r="T174" s="229">
        <f>S174*H174</f>
        <v>0</v>
      </c>
      <c r="AR174" s="22" t="s">
        <v>135</v>
      </c>
      <c r="AT174" s="22" t="s">
        <v>131</v>
      </c>
      <c r="AU174" s="22" t="s">
        <v>82</v>
      </c>
      <c r="AY174" s="22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135</v>
      </c>
      <c r="BM174" s="22" t="s">
        <v>378</v>
      </c>
    </row>
    <row r="175" s="1" customFormat="1" ht="38.25" customHeight="1">
      <c r="B175" s="44"/>
      <c r="C175" s="254" t="s">
        <v>356</v>
      </c>
      <c r="D175" s="254" t="s">
        <v>201</v>
      </c>
      <c r="E175" s="255" t="s">
        <v>381</v>
      </c>
      <c r="F175" s="256" t="s">
        <v>382</v>
      </c>
      <c r="G175" s="257" t="s">
        <v>140</v>
      </c>
      <c r="H175" s="258">
        <v>240.19</v>
      </c>
      <c r="I175" s="259"/>
      <c r="J175" s="260">
        <f>ROUND(I175*H175,2)</f>
        <v>0</v>
      </c>
      <c r="K175" s="256" t="s">
        <v>141</v>
      </c>
      <c r="L175" s="261"/>
      <c r="M175" s="262" t="s">
        <v>22</v>
      </c>
      <c r="N175" s="263" t="s">
        <v>44</v>
      </c>
      <c r="O175" s="45"/>
      <c r="P175" s="228">
        <f>O175*H175</f>
        <v>0</v>
      </c>
      <c r="Q175" s="228">
        <v>0.152</v>
      </c>
      <c r="R175" s="228">
        <f>Q175*H175</f>
        <v>36.508879999999998</v>
      </c>
      <c r="S175" s="228">
        <v>0</v>
      </c>
      <c r="T175" s="229">
        <f>S175*H175</f>
        <v>0</v>
      </c>
      <c r="AR175" s="22" t="s">
        <v>164</v>
      </c>
      <c r="AT175" s="22" t="s">
        <v>201</v>
      </c>
      <c r="AU175" s="22" t="s">
        <v>82</v>
      </c>
      <c r="AY175" s="22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135</v>
      </c>
      <c r="BM175" s="22" t="s">
        <v>383</v>
      </c>
    </row>
    <row r="176" s="11" customFormat="1">
      <c r="B176" s="231"/>
      <c r="C176" s="232"/>
      <c r="D176" s="233" t="s">
        <v>143</v>
      </c>
      <c r="E176" s="234" t="s">
        <v>22</v>
      </c>
      <c r="F176" s="235" t="s">
        <v>832</v>
      </c>
      <c r="G176" s="232"/>
      <c r="H176" s="236">
        <v>240.19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143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129</v>
      </c>
    </row>
    <row r="177" s="1" customFormat="1" ht="51" customHeight="1">
      <c r="B177" s="44"/>
      <c r="C177" s="254" t="s">
        <v>366</v>
      </c>
      <c r="D177" s="254" t="s">
        <v>201</v>
      </c>
      <c r="E177" s="255" t="s">
        <v>684</v>
      </c>
      <c r="F177" s="256" t="s">
        <v>685</v>
      </c>
      <c r="G177" s="257" t="s">
        <v>140</v>
      </c>
      <c r="H177" s="258">
        <v>3.9199999999999999</v>
      </c>
      <c r="I177" s="259"/>
      <c r="J177" s="260">
        <f>ROUND(I177*H177,2)</f>
        <v>0</v>
      </c>
      <c r="K177" s="256" t="s">
        <v>141</v>
      </c>
      <c r="L177" s="261"/>
      <c r="M177" s="262" t="s">
        <v>22</v>
      </c>
      <c r="N177" s="263" t="s">
        <v>44</v>
      </c>
      <c r="O177" s="45"/>
      <c r="P177" s="228">
        <f>O177*H177</f>
        <v>0</v>
      </c>
      <c r="Q177" s="228">
        <v>0.152</v>
      </c>
      <c r="R177" s="228">
        <f>Q177*H177</f>
        <v>0.59583999999999993</v>
      </c>
      <c r="S177" s="228">
        <v>0</v>
      </c>
      <c r="T177" s="229">
        <f>S177*H177</f>
        <v>0</v>
      </c>
      <c r="AR177" s="22" t="s">
        <v>164</v>
      </c>
      <c r="AT177" s="22" t="s">
        <v>201</v>
      </c>
      <c r="AU177" s="22" t="s">
        <v>82</v>
      </c>
      <c r="AY177" s="22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135</v>
      </c>
      <c r="BM177" s="22" t="s">
        <v>833</v>
      </c>
    </row>
    <row r="178" s="1" customFormat="1" ht="16.5" customHeight="1">
      <c r="B178" s="44"/>
      <c r="C178" s="254" t="s">
        <v>370</v>
      </c>
      <c r="D178" s="254" t="s">
        <v>201</v>
      </c>
      <c r="E178" s="255" t="s">
        <v>386</v>
      </c>
      <c r="F178" s="256" t="s">
        <v>387</v>
      </c>
      <c r="G178" s="257" t="s">
        <v>140</v>
      </c>
      <c r="H178" s="258">
        <v>20.960000000000001</v>
      </c>
      <c r="I178" s="259"/>
      <c r="J178" s="260">
        <f>ROUND(I178*H178,2)</f>
        <v>0</v>
      </c>
      <c r="K178" s="256" t="s">
        <v>22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AR178" s="22" t="s">
        <v>164</v>
      </c>
      <c r="AT178" s="22" t="s">
        <v>201</v>
      </c>
      <c r="AU178" s="22" t="s">
        <v>82</v>
      </c>
      <c r="AY178" s="22" t="s">
        <v>129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135</v>
      </c>
      <c r="BM178" s="22" t="s">
        <v>388</v>
      </c>
    </row>
    <row r="179" s="11" customFormat="1">
      <c r="B179" s="231"/>
      <c r="C179" s="232"/>
      <c r="D179" s="233" t="s">
        <v>143</v>
      </c>
      <c r="E179" s="234" t="s">
        <v>22</v>
      </c>
      <c r="F179" s="235" t="s">
        <v>834</v>
      </c>
      <c r="G179" s="232"/>
      <c r="H179" s="236">
        <v>20.960000000000001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143</v>
      </c>
      <c r="AU179" s="242" t="s">
        <v>82</v>
      </c>
      <c r="AV179" s="11" t="s">
        <v>82</v>
      </c>
      <c r="AW179" s="11" t="s">
        <v>37</v>
      </c>
      <c r="AX179" s="11" t="s">
        <v>24</v>
      </c>
      <c r="AY179" s="242" t="s">
        <v>129</v>
      </c>
    </row>
    <row r="180" s="1" customFormat="1" ht="51" customHeight="1">
      <c r="B180" s="44"/>
      <c r="C180" s="219" t="s">
        <v>375</v>
      </c>
      <c r="D180" s="219" t="s">
        <v>131</v>
      </c>
      <c r="E180" s="220" t="s">
        <v>391</v>
      </c>
      <c r="F180" s="221" t="s">
        <v>392</v>
      </c>
      <c r="G180" s="222" t="s">
        <v>140</v>
      </c>
      <c r="H180" s="223">
        <v>30.420000000000002</v>
      </c>
      <c r="I180" s="224"/>
      <c r="J180" s="225">
        <f>ROUND(I180*H180,2)</f>
        <v>0</v>
      </c>
      <c r="K180" s="221" t="s">
        <v>141</v>
      </c>
      <c r="L180" s="70"/>
      <c r="M180" s="226" t="s">
        <v>22</v>
      </c>
      <c r="N180" s="227" t="s">
        <v>44</v>
      </c>
      <c r="O180" s="45"/>
      <c r="P180" s="228">
        <f>O180*H180</f>
        <v>0</v>
      </c>
      <c r="Q180" s="228">
        <v>0.10362</v>
      </c>
      <c r="R180" s="228">
        <f>Q180*H180</f>
        <v>3.1521204000000003</v>
      </c>
      <c r="S180" s="228">
        <v>0</v>
      </c>
      <c r="T180" s="229">
        <f>S180*H180</f>
        <v>0</v>
      </c>
      <c r="AR180" s="22" t="s">
        <v>135</v>
      </c>
      <c r="AT180" s="22" t="s">
        <v>131</v>
      </c>
      <c r="AU180" s="22" t="s">
        <v>82</v>
      </c>
      <c r="AY180" s="22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135</v>
      </c>
      <c r="BM180" s="22" t="s">
        <v>393</v>
      </c>
    </row>
    <row r="181" s="11" customFormat="1">
      <c r="B181" s="231"/>
      <c r="C181" s="232"/>
      <c r="D181" s="233" t="s">
        <v>143</v>
      </c>
      <c r="E181" s="234" t="s">
        <v>22</v>
      </c>
      <c r="F181" s="235" t="s">
        <v>835</v>
      </c>
      <c r="G181" s="232"/>
      <c r="H181" s="236">
        <v>30.420000000000002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143</v>
      </c>
      <c r="AU181" s="242" t="s">
        <v>82</v>
      </c>
      <c r="AV181" s="11" t="s">
        <v>82</v>
      </c>
      <c r="AW181" s="11" t="s">
        <v>37</v>
      </c>
      <c r="AX181" s="11" t="s">
        <v>24</v>
      </c>
      <c r="AY181" s="242" t="s">
        <v>129</v>
      </c>
    </row>
    <row r="182" s="10" customFormat="1" ht="29.88" customHeight="1">
      <c r="B182" s="203"/>
      <c r="C182" s="204"/>
      <c r="D182" s="205" t="s">
        <v>72</v>
      </c>
      <c r="E182" s="217" t="s">
        <v>164</v>
      </c>
      <c r="F182" s="217" t="s">
        <v>395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SUM(P183:P202)</f>
        <v>0</v>
      </c>
      <c r="Q182" s="211"/>
      <c r="R182" s="212">
        <f>SUM(R183:R202)</f>
        <v>2.8293200000000009</v>
      </c>
      <c r="S182" s="211"/>
      <c r="T182" s="213">
        <f>SUM(T183:T202)</f>
        <v>0</v>
      </c>
      <c r="AR182" s="214" t="s">
        <v>24</v>
      </c>
      <c r="AT182" s="215" t="s">
        <v>72</v>
      </c>
      <c r="AU182" s="215" t="s">
        <v>24</v>
      </c>
      <c r="AY182" s="214" t="s">
        <v>129</v>
      </c>
      <c r="BK182" s="216">
        <f>SUM(BK183:BK202)</f>
        <v>0</v>
      </c>
    </row>
    <row r="183" s="1" customFormat="1" ht="16.5" customHeight="1">
      <c r="B183" s="44"/>
      <c r="C183" s="219" t="s">
        <v>836</v>
      </c>
      <c r="D183" s="219" t="s">
        <v>131</v>
      </c>
      <c r="E183" s="220" t="s">
        <v>837</v>
      </c>
      <c r="F183" s="221" t="s">
        <v>838</v>
      </c>
      <c r="G183" s="222" t="s">
        <v>790</v>
      </c>
      <c r="H183" s="223">
        <v>1</v>
      </c>
      <c r="I183" s="224"/>
      <c r="J183" s="225">
        <f>ROUND(I183*H183,2)</f>
        <v>0</v>
      </c>
      <c r="K183" s="221" t="s">
        <v>22</v>
      </c>
      <c r="L183" s="70"/>
      <c r="M183" s="226" t="s">
        <v>22</v>
      </c>
      <c r="N183" s="227" t="s">
        <v>44</v>
      </c>
      <c r="O183" s="4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2" t="s">
        <v>135</v>
      </c>
      <c r="AT183" s="22" t="s">
        <v>131</v>
      </c>
      <c r="AU183" s="22" t="s">
        <v>82</v>
      </c>
      <c r="AY183" s="22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135</v>
      </c>
      <c r="BM183" s="22" t="s">
        <v>839</v>
      </c>
    </row>
    <row r="184" s="1" customFormat="1" ht="25.5" customHeight="1">
      <c r="B184" s="44"/>
      <c r="C184" s="219" t="s">
        <v>663</v>
      </c>
      <c r="D184" s="219" t="s">
        <v>131</v>
      </c>
      <c r="E184" s="220" t="s">
        <v>397</v>
      </c>
      <c r="F184" s="221" t="s">
        <v>398</v>
      </c>
      <c r="G184" s="222" t="s">
        <v>134</v>
      </c>
      <c r="H184" s="223">
        <v>4</v>
      </c>
      <c r="I184" s="224"/>
      <c r="J184" s="225">
        <f>ROUND(I184*H184,2)</f>
        <v>0</v>
      </c>
      <c r="K184" s="221" t="s">
        <v>224</v>
      </c>
      <c r="L184" s="70"/>
      <c r="M184" s="226" t="s">
        <v>22</v>
      </c>
      <c r="N184" s="227" t="s">
        <v>44</v>
      </c>
      <c r="O184" s="45"/>
      <c r="P184" s="228">
        <f>O184*H184</f>
        <v>0</v>
      </c>
      <c r="Q184" s="228">
        <v>1.0000000000000001E-05</v>
      </c>
      <c r="R184" s="228">
        <f>Q184*H184</f>
        <v>4.0000000000000003E-05</v>
      </c>
      <c r="S184" s="228">
        <v>0</v>
      </c>
      <c r="T184" s="229">
        <f>S184*H184</f>
        <v>0</v>
      </c>
      <c r="AR184" s="22" t="s">
        <v>135</v>
      </c>
      <c r="AT184" s="22" t="s">
        <v>131</v>
      </c>
      <c r="AU184" s="22" t="s">
        <v>82</v>
      </c>
      <c r="AY184" s="22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135</v>
      </c>
      <c r="BM184" s="22" t="s">
        <v>840</v>
      </c>
    </row>
    <row r="185" s="11" customFormat="1">
      <c r="B185" s="231"/>
      <c r="C185" s="232"/>
      <c r="D185" s="233" t="s">
        <v>143</v>
      </c>
      <c r="E185" s="234" t="s">
        <v>22</v>
      </c>
      <c r="F185" s="235" t="s">
        <v>841</v>
      </c>
      <c r="G185" s="232"/>
      <c r="H185" s="236">
        <v>4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143</v>
      </c>
      <c r="AU185" s="242" t="s">
        <v>82</v>
      </c>
      <c r="AV185" s="11" t="s">
        <v>82</v>
      </c>
      <c r="AW185" s="11" t="s">
        <v>37</v>
      </c>
      <c r="AX185" s="11" t="s">
        <v>24</v>
      </c>
      <c r="AY185" s="242" t="s">
        <v>129</v>
      </c>
    </row>
    <row r="186" s="1" customFormat="1" ht="16.5" customHeight="1">
      <c r="B186" s="44"/>
      <c r="C186" s="254" t="s">
        <v>842</v>
      </c>
      <c r="D186" s="254" t="s">
        <v>201</v>
      </c>
      <c r="E186" s="255" t="s">
        <v>402</v>
      </c>
      <c r="F186" s="256" t="s">
        <v>403</v>
      </c>
      <c r="G186" s="257" t="s">
        <v>204</v>
      </c>
      <c r="H186" s="258">
        <v>4</v>
      </c>
      <c r="I186" s="259"/>
      <c r="J186" s="260">
        <f>ROUND(I186*H186,2)</f>
        <v>0</v>
      </c>
      <c r="K186" s="256" t="s">
        <v>224</v>
      </c>
      <c r="L186" s="261"/>
      <c r="M186" s="262" t="s">
        <v>22</v>
      </c>
      <c r="N186" s="263" t="s">
        <v>44</v>
      </c>
      <c r="O186" s="45"/>
      <c r="P186" s="228">
        <f>O186*H186</f>
        <v>0</v>
      </c>
      <c r="Q186" s="228">
        <v>0.0025000000000000001</v>
      </c>
      <c r="R186" s="228">
        <f>Q186*H186</f>
        <v>0.01</v>
      </c>
      <c r="S186" s="228">
        <v>0</v>
      </c>
      <c r="T186" s="229">
        <f>S186*H186</f>
        <v>0</v>
      </c>
      <c r="AR186" s="22" t="s">
        <v>164</v>
      </c>
      <c r="AT186" s="22" t="s">
        <v>201</v>
      </c>
      <c r="AU186" s="22" t="s">
        <v>82</v>
      </c>
      <c r="AY186" s="22" t="s">
        <v>129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135</v>
      </c>
      <c r="BM186" s="22" t="s">
        <v>843</v>
      </c>
    </row>
    <row r="187" s="1" customFormat="1" ht="25.5" customHeight="1">
      <c r="B187" s="44"/>
      <c r="C187" s="219" t="s">
        <v>385</v>
      </c>
      <c r="D187" s="219" t="s">
        <v>131</v>
      </c>
      <c r="E187" s="220" t="s">
        <v>407</v>
      </c>
      <c r="F187" s="221" t="s">
        <v>408</v>
      </c>
      <c r="G187" s="222" t="s">
        <v>134</v>
      </c>
      <c r="H187" s="223">
        <v>6.5999999999999996</v>
      </c>
      <c r="I187" s="224"/>
      <c r="J187" s="225">
        <f>ROUND(I187*H187,2)</f>
        <v>0</v>
      </c>
      <c r="K187" s="221" t="s">
        <v>141</v>
      </c>
      <c r="L187" s="70"/>
      <c r="M187" s="226" t="s">
        <v>22</v>
      </c>
      <c r="N187" s="227" t="s">
        <v>44</v>
      </c>
      <c r="O187" s="45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AR187" s="22" t="s">
        <v>135</v>
      </c>
      <c r="AT187" s="22" t="s">
        <v>131</v>
      </c>
      <c r="AU187" s="22" t="s">
        <v>82</v>
      </c>
      <c r="AY187" s="22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24</v>
      </c>
      <c r="BK187" s="230">
        <f>ROUND(I187*H187,2)</f>
        <v>0</v>
      </c>
      <c r="BL187" s="22" t="s">
        <v>135</v>
      </c>
      <c r="BM187" s="22" t="s">
        <v>409</v>
      </c>
    </row>
    <row r="188" s="11" customFormat="1">
      <c r="B188" s="231"/>
      <c r="C188" s="232"/>
      <c r="D188" s="233" t="s">
        <v>143</v>
      </c>
      <c r="E188" s="234" t="s">
        <v>22</v>
      </c>
      <c r="F188" s="235" t="s">
        <v>844</v>
      </c>
      <c r="G188" s="232"/>
      <c r="H188" s="236">
        <v>6.5999999999999996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143</v>
      </c>
      <c r="AU188" s="242" t="s">
        <v>82</v>
      </c>
      <c r="AV188" s="11" t="s">
        <v>82</v>
      </c>
      <c r="AW188" s="11" t="s">
        <v>37</v>
      </c>
      <c r="AX188" s="11" t="s">
        <v>24</v>
      </c>
      <c r="AY188" s="242" t="s">
        <v>129</v>
      </c>
    </row>
    <row r="189" s="1" customFormat="1" ht="38.25" customHeight="1">
      <c r="B189" s="44"/>
      <c r="C189" s="254" t="s">
        <v>390</v>
      </c>
      <c r="D189" s="254" t="s">
        <v>201</v>
      </c>
      <c r="E189" s="255" t="s">
        <v>416</v>
      </c>
      <c r="F189" s="256" t="s">
        <v>417</v>
      </c>
      <c r="G189" s="257" t="s">
        <v>204</v>
      </c>
      <c r="H189" s="258">
        <v>2</v>
      </c>
      <c r="I189" s="259"/>
      <c r="J189" s="260">
        <f>ROUND(I189*H189,2)</f>
        <v>0</v>
      </c>
      <c r="K189" s="256" t="s">
        <v>141</v>
      </c>
      <c r="L189" s="261"/>
      <c r="M189" s="262" t="s">
        <v>22</v>
      </c>
      <c r="N189" s="263" t="s">
        <v>44</v>
      </c>
      <c r="O189" s="45"/>
      <c r="P189" s="228">
        <f>O189*H189</f>
        <v>0</v>
      </c>
      <c r="Q189" s="228">
        <v>0.0086999999999999994</v>
      </c>
      <c r="R189" s="228">
        <f>Q189*H189</f>
        <v>0.017399999999999999</v>
      </c>
      <c r="S189" s="228">
        <v>0</v>
      </c>
      <c r="T189" s="229">
        <f>S189*H189</f>
        <v>0</v>
      </c>
      <c r="AR189" s="22" t="s">
        <v>164</v>
      </c>
      <c r="AT189" s="22" t="s">
        <v>201</v>
      </c>
      <c r="AU189" s="22" t="s">
        <v>82</v>
      </c>
      <c r="AY189" s="22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135</v>
      </c>
      <c r="BM189" s="22" t="s">
        <v>418</v>
      </c>
    </row>
    <row r="190" s="1" customFormat="1" ht="38.25" customHeight="1">
      <c r="B190" s="44"/>
      <c r="C190" s="254" t="s">
        <v>705</v>
      </c>
      <c r="D190" s="254" t="s">
        <v>201</v>
      </c>
      <c r="E190" s="255" t="s">
        <v>420</v>
      </c>
      <c r="F190" s="256" t="s">
        <v>421</v>
      </c>
      <c r="G190" s="257" t="s">
        <v>204</v>
      </c>
      <c r="H190" s="258">
        <v>2</v>
      </c>
      <c r="I190" s="259"/>
      <c r="J190" s="260">
        <f>ROUND(I190*H190,2)</f>
        <v>0</v>
      </c>
      <c r="K190" s="256" t="s">
        <v>141</v>
      </c>
      <c r="L190" s="261"/>
      <c r="M190" s="262" t="s">
        <v>22</v>
      </c>
      <c r="N190" s="263" t="s">
        <v>44</v>
      </c>
      <c r="O190" s="45"/>
      <c r="P190" s="228">
        <f>O190*H190</f>
        <v>0</v>
      </c>
      <c r="Q190" s="228">
        <v>0.017399999999999999</v>
      </c>
      <c r="R190" s="228">
        <f>Q190*H190</f>
        <v>0.034799999999999998</v>
      </c>
      <c r="S190" s="228">
        <v>0</v>
      </c>
      <c r="T190" s="229">
        <f>S190*H190</f>
        <v>0</v>
      </c>
      <c r="AR190" s="22" t="s">
        <v>164</v>
      </c>
      <c r="AT190" s="22" t="s">
        <v>201</v>
      </c>
      <c r="AU190" s="22" t="s">
        <v>82</v>
      </c>
      <c r="AY190" s="22" t="s">
        <v>129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135</v>
      </c>
      <c r="BM190" s="22" t="s">
        <v>422</v>
      </c>
    </row>
    <row r="191" s="1" customFormat="1" ht="38.25" customHeight="1">
      <c r="B191" s="44"/>
      <c r="C191" s="219" t="s">
        <v>406</v>
      </c>
      <c r="D191" s="219" t="s">
        <v>131</v>
      </c>
      <c r="E191" s="220" t="s">
        <v>424</v>
      </c>
      <c r="F191" s="221" t="s">
        <v>425</v>
      </c>
      <c r="G191" s="222" t="s">
        <v>204</v>
      </c>
      <c r="H191" s="223">
        <v>6</v>
      </c>
      <c r="I191" s="224"/>
      <c r="J191" s="225">
        <f>ROUND(I191*H191,2)</f>
        <v>0</v>
      </c>
      <c r="K191" s="221" t="s">
        <v>141</v>
      </c>
      <c r="L191" s="70"/>
      <c r="M191" s="226" t="s">
        <v>22</v>
      </c>
      <c r="N191" s="227" t="s">
        <v>44</v>
      </c>
      <c r="O191" s="4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AR191" s="22" t="s">
        <v>135</v>
      </c>
      <c r="AT191" s="22" t="s">
        <v>131</v>
      </c>
      <c r="AU191" s="22" t="s">
        <v>82</v>
      </c>
      <c r="AY191" s="22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135</v>
      </c>
      <c r="BM191" s="22" t="s">
        <v>426</v>
      </c>
    </row>
    <row r="192" s="11" customFormat="1">
      <c r="B192" s="231"/>
      <c r="C192" s="232"/>
      <c r="D192" s="233" t="s">
        <v>143</v>
      </c>
      <c r="E192" s="234" t="s">
        <v>22</v>
      </c>
      <c r="F192" s="235" t="s">
        <v>845</v>
      </c>
      <c r="G192" s="232"/>
      <c r="H192" s="236">
        <v>6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143</v>
      </c>
      <c r="AU192" s="242" t="s">
        <v>82</v>
      </c>
      <c r="AV192" s="11" t="s">
        <v>82</v>
      </c>
      <c r="AW192" s="11" t="s">
        <v>37</v>
      </c>
      <c r="AX192" s="11" t="s">
        <v>24</v>
      </c>
      <c r="AY192" s="242" t="s">
        <v>129</v>
      </c>
    </row>
    <row r="193" s="1" customFormat="1" ht="25.5" customHeight="1">
      <c r="B193" s="44"/>
      <c r="C193" s="254" t="s">
        <v>411</v>
      </c>
      <c r="D193" s="254" t="s">
        <v>201</v>
      </c>
      <c r="E193" s="255" t="s">
        <v>428</v>
      </c>
      <c r="F193" s="256" t="s">
        <v>429</v>
      </c>
      <c r="G193" s="257" t="s">
        <v>204</v>
      </c>
      <c r="H193" s="258">
        <v>6</v>
      </c>
      <c r="I193" s="259"/>
      <c r="J193" s="260">
        <f>ROUND(I193*H193,2)</f>
        <v>0</v>
      </c>
      <c r="K193" s="256" t="s">
        <v>141</v>
      </c>
      <c r="L193" s="261"/>
      <c r="M193" s="262" t="s">
        <v>22</v>
      </c>
      <c r="N193" s="263" t="s">
        <v>44</v>
      </c>
      <c r="O193" s="45"/>
      <c r="P193" s="228">
        <f>O193*H193</f>
        <v>0</v>
      </c>
      <c r="Q193" s="228">
        <v>0.00034000000000000002</v>
      </c>
      <c r="R193" s="228">
        <f>Q193*H193</f>
        <v>0.0020400000000000001</v>
      </c>
      <c r="S193" s="228">
        <v>0</v>
      </c>
      <c r="T193" s="229">
        <f>S193*H193</f>
        <v>0</v>
      </c>
      <c r="AR193" s="22" t="s">
        <v>164</v>
      </c>
      <c r="AT193" s="22" t="s">
        <v>201</v>
      </c>
      <c r="AU193" s="22" t="s">
        <v>82</v>
      </c>
      <c r="AY193" s="22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2" t="s">
        <v>24</v>
      </c>
      <c r="BK193" s="230">
        <f>ROUND(I193*H193,2)</f>
        <v>0</v>
      </c>
      <c r="BL193" s="22" t="s">
        <v>135</v>
      </c>
      <c r="BM193" s="22" t="s">
        <v>846</v>
      </c>
    </row>
    <row r="194" s="1" customFormat="1" ht="16.5" customHeight="1">
      <c r="B194" s="44"/>
      <c r="C194" s="219" t="s">
        <v>415</v>
      </c>
      <c r="D194" s="219" t="s">
        <v>131</v>
      </c>
      <c r="E194" s="220" t="s">
        <v>432</v>
      </c>
      <c r="F194" s="221" t="s">
        <v>433</v>
      </c>
      <c r="G194" s="222" t="s">
        <v>204</v>
      </c>
      <c r="H194" s="223">
        <v>4</v>
      </c>
      <c r="I194" s="224"/>
      <c r="J194" s="225">
        <f>ROUND(I194*H194,2)</f>
        <v>0</v>
      </c>
      <c r="K194" s="221" t="s">
        <v>141</v>
      </c>
      <c r="L194" s="70"/>
      <c r="M194" s="226" t="s">
        <v>22</v>
      </c>
      <c r="N194" s="227" t="s">
        <v>44</v>
      </c>
      <c r="O194" s="45"/>
      <c r="P194" s="228">
        <f>O194*H194</f>
        <v>0</v>
      </c>
      <c r="Q194" s="228">
        <v>0.34089999999999998</v>
      </c>
      <c r="R194" s="228">
        <f>Q194*H194</f>
        <v>1.3635999999999999</v>
      </c>
      <c r="S194" s="228">
        <v>0</v>
      </c>
      <c r="T194" s="229">
        <f>S194*H194</f>
        <v>0</v>
      </c>
      <c r="AR194" s="22" t="s">
        <v>135</v>
      </c>
      <c r="AT194" s="22" t="s">
        <v>131</v>
      </c>
      <c r="AU194" s="22" t="s">
        <v>82</v>
      </c>
      <c r="AY194" s="22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135</v>
      </c>
      <c r="BM194" s="22" t="s">
        <v>434</v>
      </c>
    </row>
    <row r="195" s="1" customFormat="1" ht="25.5" customHeight="1">
      <c r="B195" s="44"/>
      <c r="C195" s="254" t="s">
        <v>419</v>
      </c>
      <c r="D195" s="254" t="s">
        <v>201</v>
      </c>
      <c r="E195" s="255" t="s">
        <v>436</v>
      </c>
      <c r="F195" s="256" t="s">
        <v>437</v>
      </c>
      <c r="G195" s="257" t="s">
        <v>204</v>
      </c>
      <c r="H195" s="258">
        <v>4</v>
      </c>
      <c r="I195" s="259"/>
      <c r="J195" s="260">
        <f>ROUND(I195*H195,2)</f>
        <v>0</v>
      </c>
      <c r="K195" s="256" t="s">
        <v>141</v>
      </c>
      <c r="L195" s="261"/>
      <c r="M195" s="262" t="s">
        <v>22</v>
      </c>
      <c r="N195" s="263" t="s">
        <v>44</v>
      </c>
      <c r="O195" s="45"/>
      <c r="P195" s="228">
        <f>O195*H195</f>
        <v>0</v>
      </c>
      <c r="Q195" s="228">
        <v>0.080000000000000002</v>
      </c>
      <c r="R195" s="228">
        <f>Q195*H195</f>
        <v>0.32000000000000001</v>
      </c>
      <c r="S195" s="228">
        <v>0</v>
      </c>
      <c r="T195" s="229">
        <f>S195*H195</f>
        <v>0</v>
      </c>
      <c r="AR195" s="22" t="s">
        <v>164</v>
      </c>
      <c r="AT195" s="22" t="s">
        <v>201</v>
      </c>
      <c r="AU195" s="22" t="s">
        <v>82</v>
      </c>
      <c r="AY195" s="22" t="s">
        <v>129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2" t="s">
        <v>24</v>
      </c>
      <c r="BK195" s="230">
        <f>ROUND(I195*H195,2)</f>
        <v>0</v>
      </c>
      <c r="BL195" s="22" t="s">
        <v>135</v>
      </c>
      <c r="BM195" s="22" t="s">
        <v>438</v>
      </c>
    </row>
    <row r="196" s="1" customFormat="1" ht="25.5" customHeight="1">
      <c r="B196" s="44"/>
      <c r="C196" s="254" t="s">
        <v>423</v>
      </c>
      <c r="D196" s="254" t="s">
        <v>201</v>
      </c>
      <c r="E196" s="255" t="s">
        <v>440</v>
      </c>
      <c r="F196" s="256" t="s">
        <v>441</v>
      </c>
      <c r="G196" s="257" t="s">
        <v>204</v>
      </c>
      <c r="H196" s="258">
        <v>4</v>
      </c>
      <c r="I196" s="259"/>
      <c r="J196" s="260">
        <f>ROUND(I196*H196,2)</f>
        <v>0</v>
      </c>
      <c r="K196" s="256" t="s">
        <v>141</v>
      </c>
      <c r="L196" s="261"/>
      <c r="M196" s="262" t="s">
        <v>22</v>
      </c>
      <c r="N196" s="263" t="s">
        <v>44</v>
      </c>
      <c r="O196" s="45"/>
      <c r="P196" s="228">
        <f>O196*H196</f>
        <v>0</v>
      </c>
      <c r="Q196" s="228">
        <v>0.071999999999999995</v>
      </c>
      <c r="R196" s="228">
        <f>Q196*H196</f>
        <v>0.28799999999999998</v>
      </c>
      <c r="S196" s="228">
        <v>0</v>
      </c>
      <c r="T196" s="229">
        <f>S196*H196</f>
        <v>0</v>
      </c>
      <c r="AR196" s="22" t="s">
        <v>164</v>
      </c>
      <c r="AT196" s="22" t="s">
        <v>201</v>
      </c>
      <c r="AU196" s="22" t="s">
        <v>82</v>
      </c>
      <c r="AY196" s="22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135</v>
      </c>
      <c r="BM196" s="22" t="s">
        <v>442</v>
      </c>
    </row>
    <row r="197" s="1" customFormat="1" ht="25.5" customHeight="1">
      <c r="B197" s="44"/>
      <c r="C197" s="254" t="s">
        <v>427</v>
      </c>
      <c r="D197" s="254" t="s">
        <v>201</v>
      </c>
      <c r="E197" s="255" t="s">
        <v>444</v>
      </c>
      <c r="F197" s="256" t="s">
        <v>445</v>
      </c>
      <c r="G197" s="257" t="s">
        <v>204</v>
      </c>
      <c r="H197" s="258">
        <v>4</v>
      </c>
      <c r="I197" s="259"/>
      <c r="J197" s="260">
        <f>ROUND(I197*H197,2)</f>
        <v>0</v>
      </c>
      <c r="K197" s="256" t="s">
        <v>141</v>
      </c>
      <c r="L197" s="261"/>
      <c r="M197" s="262" t="s">
        <v>22</v>
      </c>
      <c r="N197" s="263" t="s">
        <v>44</v>
      </c>
      <c r="O197" s="45"/>
      <c r="P197" s="228">
        <f>O197*H197</f>
        <v>0</v>
      </c>
      <c r="Q197" s="228">
        <v>0.040000000000000001</v>
      </c>
      <c r="R197" s="228">
        <f>Q197*H197</f>
        <v>0.16</v>
      </c>
      <c r="S197" s="228">
        <v>0</v>
      </c>
      <c r="T197" s="229">
        <f>S197*H197</f>
        <v>0</v>
      </c>
      <c r="AR197" s="22" t="s">
        <v>164</v>
      </c>
      <c r="AT197" s="22" t="s">
        <v>201</v>
      </c>
      <c r="AU197" s="22" t="s">
        <v>82</v>
      </c>
      <c r="AY197" s="22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24</v>
      </c>
      <c r="BK197" s="230">
        <f>ROUND(I197*H197,2)</f>
        <v>0</v>
      </c>
      <c r="BL197" s="22" t="s">
        <v>135</v>
      </c>
      <c r="BM197" s="22" t="s">
        <v>446</v>
      </c>
    </row>
    <row r="198" s="1" customFormat="1" ht="25.5" customHeight="1">
      <c r="B198" s="44"/>
      <c r="C198" s="254" t="s">
        <v>431</v>
      </c>
      <c r="D198" s="254" t="s">
        <v>201</v>
      </c>
      <c r="E198" s="255" t="s">
        <v>448</v>
      </c>
      <c r="F198" s="256" t="s">
        <v>449</v>
      </c>
      <c r="G198" s="257" t="s">
        <v>204</v>
      </c>
      <c r="H198" s="258">
        <v>4</v>
      </c>
      <c r="I198" s="259"/>
      <c r="J198" s="260">
        <f>ROUND(I198*H198,2)</f>
        <v>0</v>
      </c>
      <c r="K198" s="256" t="s">
        <v>141</v>
      </c>
      <c r="L198" s="261"/>
      <c r="M198" s="262" t="s">
        <v>22</v>
      </c>
      <c r="N198" s="263" t="s">
        <v>44</v>
      </c>
      <c r="O198" s="45"/>
      <c r="P198" s="228">
        <f>O198*H198</f>
        <v>0</v>
      </c>
      <c r="Q198" s="228">
        <v>0.027</v>
      </c>
      <c r="R198" s="228">
        <f>Q198*H198</f>
        <v>0.108</v>
      </c>
      <c r="S198" s="228">
        <v>0</v>
      </c>
      <c r="T198" s="229">
        <f>S198*H198</f>
        <v>0</v>
      </c>
      <c r="AR198" s="22" t="s">
        <v>164</v>
      </c>
      <c r="AT198" s="22" t="s">
        <v>201</v>
      </c>
      <c r="AU198" s="22" t="s">
        <v>82</v>
      </c>
      <c r="AY198" s="22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24</v>
      </c>
      <c r="BK198" s="230">
        <f>ROUND(I198*H198,2)</f>
        <v>0</v>
      </c>
      <c r="BL198" s="22" t="s">
        <v>135</v>
      </c>
      <c r="BM198" s="22" t="s">
        <v>450</v>
      </c>
    </row>
    <row r="199" s="1" customFormat="1" ht="25.5" customHeight="1">
      <c r="B199" s="44"/>
      <c r="C199" s="254" t="s">
        <v>435</v>
      </c>
      <c r="D199" s="254" t="s">
        <v>201</v>
      </c>
      <c r="E199" s="255" t="s">
        <v>452</v>
      </c>
      <c r="F199" s="256" t="s">
        <v>453</v>
      </c>
      <c r="G199" s="257" t="s">
        <v>204</v>
      </c>
      <c r="H199" s="258">
        <v>4</v>
      </c>
      <c r="I199" s="259"/>
      <c r="J199" s="260">
        <f>ROUND(I199*H199,2)</f>
        <v>0</v>
      </c>
      <c r="K199" s="256" t="s">
        <v>141</v>
      </c>
      <c r="L199" s="261"/>
      <c r="M199" s="262" t="s">
        <v>22</v>
      </c>
      <c r="N199" s="263" t="s">
        <v>44</v>
      </c>
      <c r="O199" s="45"/>
      <c r="P199" s="228">
        <f>O199*H199</f>
        <v>0</v>
      </c>
      <c r="Q199" s="228">
        <v>0.058000000000000003</v>
      </c>
      <c r="R199" s="228">
        <f>Q199*H199</f>
        <v>0.23200000000000001</v>
      </c>
      <c r="S199" s="228">
        <v>0</v>
      </c>
      <c r="T199" s="229">
        <f>S199*H199</f>
        <v>0</v>
      </c>
      <c r="AR199" s="22" t="s">
        <v>164</v>
      </c>
      <c r="AT199" s="22" t="s">
        <v>201</v>
      </c>
      <c r="AU199" s="22" t="s">
        <v>82</v>
      </c>
      <c r="AY199" s="22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135</v>
      </c>
      <c r="BM199" s="22" t="s">
        <v>454</v>
      </c>
    </row>
    <row r="200" s="1" customFormat="1" ht="25.5" customHeight="1">
      <c r="B200" s="44"/>
      <c r="C200" s="254" t="s">
        <v>439</v>
      </c>
      <c r="D200" s="254" t="s">
        <v>201</v>
      </c>
      <c r="E200" s="255" t="s">
        <v>456</v>
      </c>
      <c r="F200" s="256" t="s">
        <v>457</v>
      </c>
      <c r="G200" s="257" t="s">
        <v>204</v>
      </c>
      <c r="H200" s="258">
        <v>4</v>
      </c>
      <c r="I200" s="259"/>
      <c r="J200" s="260">
        <f>ROUND(I200*H200,2)</f>
        <v>0</v>
      </c>
      <c r="K200" s="256" t="s">
        <v>141</v>
      </c>
      <c r="L200" s="261"/>
      <c r="M200" s="262" t="s">
        <v>22</v>
      </c>
      <c r="N200" s="263" t="s">
        <v>44</v>
      </c>
      <c r="O200" s="45"/>
      <c r="P200" s="228">
        <f>O200*H200</f>
        <v>0</v>
      </c>
      <c r="Q200" s="228">
        <v>0.0040000000000000001</v>
      </c>
      <c r="R200" s="228">
        <f>Q200*H200</f>
        <v>0.016</v>
      </c>
      <c r="S200" s="228">
        <v>0</v>
      </c>
      <c r="T200" s="229">
        <f>S200*H200</f>
        <v>0</v>
      </c>
      <c r="AR200" s="22" t="s">
        <v>164</v>
      </c>
      <c r="AT200" s="22" t="s">
        <v>201</v>
      </c>
      <c r="AU200" s="22" t="s">
        <v>82</v>
      </c>
      <c r="AY200" s="22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24</v>
      </c>
      <c r="BK200" s="230">
        <f>ROUND(I200*H200,2)</f>
        <v>0</v>
      </c>
      <c r="BL200" s="22" t="s">
        <v>135</v>
      </c>
      <c r="BM200" s="22" t="s">
        <v>458</v>
      </c>
    </row>
    <row r="201" s="1" customFormat="1" ht="25.5" customHeight="1">
      <c r="B201" s="44"/>
      <c r="C201" s="254" t="s">
        <v>443</v>
      </c>
      <c r="D201" s="254" t="s">
        <v>201</v>
      </c>
      <c r="E201" s="255" t="s">
        <v>460</v>
      </c>
      <c r="F201" s="256" t="s">
        <v>461</v>
      </c>
      <c r="G201" s="257" t="s">
        <v>204</v>
      </c>
      <c r="H201" s="258">
        <v>4</v>
      </c>
      <c r="I201" s="259"/>
      <c r="J201" s="260">
        <f>ROUND(I201*H201,2)</f>
        <v>0</v>
      </c>
      <c r="K201" s="256" t="s">
        <v>141</v>
      </c>
      <c r="L201" s="261"/>
      <c r="M201" s="262" t="s">
        <v>22</v>
      </c>
      <c r="N201" s="263" t="s">
        <v>44</v>
      </c>
      <c r="O201" s="45"/>
      <c r="P201" s="228">
        <f>O201*H201</f>
        <v>0</v>
      </c>
      <c r="Q201" s="228">
        <v>0.059999999999999998</v>
      </c>
      <c r="R201" s="228">
        <f>Q201*H201</f>
        <v>0.23999999999999999</v>
      </c>
      <c r="S201" s="228">
        <v>0</v>
      </c>
      <c r="T201" s="229">
        <f>S201*H201</f>
        <v>0</v>
      </c>
      <c r="AR201" s="22" t="s">
        <v>164</v>
      </c>
      <c r="AT201" s="22" t="s">
        <v>201</v>
      </c>
      <c r="AU201" s="22" t="s">
        <v>82</v>
      </c>
      <c r="AY201" s="22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135</v>
      </c>
      <c r="BM201" s="22" t="s">
        <v>462</v>
      </c>
    </row>
    <row r="202" s="1" customFormat="1" ht="25.5" customHeight="1">
      <c r="B202" s="44"/>
      <c r="C202" s="219" t="s">
        <v>447</v>
      </c>
      <c r="D202" s="219" t="s">
        <v>131</v>
      </c>
      <c r="E202" s="220" t="s">
        <v>472</v>
      </c>
      <c r="F202" s="221" t="s">
        <v>473</v>
      </c>
      <c r="G202" s="222" t="s">
        <v>204</v>
      </c>
      <c r="H202" s="223">
        <v>4</v>
      </c>
      <c r="I202" s="224"/>
      <c r="J202" s="225">
        <f>ROUND(I202*H202,2)</f>
        <v>0</v>
      </c>
      <c r="K202" s="221" t="s">
        <v>141</v>
      </c>
      <c r="L202" s="70"/>
      <c r="M202" s="226" t="s">
        <v>22</v>
      </c>
      <c r="N202" s="227" t="s">
        <v>44</v>
      </c>
      <c r="O202" s="45"/>
      <c r="P202" s="228">
        <f>O202*H202</f>
        <v>0</v>
      </c>
      <c r="Q202" s="228">
        <v>0.0093600000000000003</v>
      </c>
      <c r="R202" s="228">
        <f>Q202*H202</f>
        <v>0.037440000000000001</v>
      </c>
      <c r="S202" s="228">
        <v>0</v>
      </c>
      <c r="T202" s="229">
        <f>S202*H202</f>
        <v>0</v>
      </c>
      <c r="AR202" s="22" t="s">
        <v>135</v>
      </c>
      <c r="AT202" s="22" t="s">
        <v>131</v>
      </c>
      <c r="AU202" s="22" t="s">
        <v>82</v>
      </c>
      <c r="AY202" s="22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135</v>
      </c>
      <c r="BM202" s="22" t="s">
        <v>474</v>
      </c>
    </row>
    <row r="203" s="10" customFormat="1" ht="29.88" customHeight="1">
      <c r="B203" s="203"/>
      <c r="C203" s="204"/>
      <c r="D203" s="205" t="s">
        <v>72</v>
      </c>
      <c r="E203" s="217" t="s">
        <v>169</v>
      </c>
      <c r="F203" s="217" t="s">
        <v>475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SUM(P204:P246)</f>
        <v>0</v>
      </c>
      <c r="Q203" s="211"/>
      <c r="R203" s="212">
        <f>SUM(R204:R246)</f>
        <v>39.525057000000011</v>
      </c>
      <c r="S203" s="211"/>
      <c r="T203" s="213">
        <f>SUM(T204:T246)</f>
        <v>0</v>
      </c>
      <c r="AR203" s="214" t="s">
        <v>24</v>
      </c>
      <c r="AT203" s="215" t="s">
        <v>72</v>
      </c>
      <c r="AU203" s="215" t="s">
        <v>24</v>
      </c>
      <c r="AY203" s="214" t="s">
        <v>129</v>
      </c>
      <c r="BK203" s="216">
        <f>SUM(BK204:BK246)</f>
        <v>0</v>
      </c>
    </row>
    <row r="204" s="1" customFormat="1" ht="16.5" customHeight="1">
      <c r="B204" s="44"/>
      <c r="C204" s="219" t="s">
        <v>451</v>
      </c>
      <c r="D204" s="219" t="s">
        <v>131</v>
      </c>
      <c r="E204" s="220" t="s">
        <v>847</v>
      </c>
      <c r="F204" s="221" t="s">
        <v>848</v>
      </c>
      <c r="G204" s="222" t="s">
        <v>134</v>
      </c>
      <c r="H204" s="223">
        <v>5.7999999999999998</v>
      </c>
      <c r="I204" s="224"/>
      <c r="J204" s="225">
        <f>ROUND(I204*H204,2)</f>
        <v>0</v>
      </c>
      <c r="K204" s="221" t="s">
        <v>141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0.040079999999999998</v>
      </c>
      <c r="R204" s="228">
        <f>Q204*H204</f>
        <v>0.23246399999999998</v>
      </c>
      <c r="S204" s="228">
        <v>0</v>
      </c>
      <c r="T204" s="229">
        <f>S204*H204</f>
        <v>0</v>
      </c>
      <c r="AR204" s="22" t="s">
        <v>135</v>
      </c>
      <c r="AT204" s="22" t="s">
        <v>131</v>
      </c>
      <c r="AU204" s="22" t="s">
        <v>82</v>
      </c>
      <c r="AY204" s="22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135</v>
      </c>
      <c r="BM204" s="22" t="s">
        <v>849</v>
      </c>
    </row>
    <row r="205" s="1" customFormat="1" ht="16.5" customHeight="1">
      <c r="B205" s="44"/>
      <c r="C205" s="254" t="s">
        <v>455</v>
      </c>
      <c r="D205" s="254" t="s">
        <v>201</v>
      </c>
      <c r="E205" s="255" t="s">
        <v>850</v>
      </c>
      <c r="F205" s="256" t="s">
        <v>851</v>
      </c>
      <c r="G205" s="257" t="s">
        <v>275</v>
      </c>
      <c r="H205" s="258">
        <v>58.829999999999998</v>
      </c>
      <c r="I205" s="259"/>
      <c r="J205" s="260">
        <f>ROUND(I205*H205,2)</f>
        <v>0</v>
      </c>
      <c r="K205" s="256" t="s">
        <v>22</v>
      </c>
      <c r="L205" s="261"/>
      <c r="M205" s="262" t="s">
        <v>22</v>
      </c>
      <c r="N205" s="263" t="s">
        <v>44</v>
      </c>
      <c r="O205" s="4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AR205" s="22" t="s">
        <v>164</v>
      </c>
      <c r="AT205" s="22" t="s">
        <v>201</v>
      </c>
      <c r="AU205" s="22" t="s">
        <v>82</v>
      </c>
      <c r="AY205" s="22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24</v>
      </c>
      <c r="BK205" s="230">
        <f>ROUND(I205*H205,2)</f>
        <v>0</v>
      </c>
      <c r="BL205" s="22" t="s">
        <v>135</v>
      </c>
      <c r="BM205" s="22" t="s">
        <v>852</v>
      </c>
    </row>
    <row r="206" s="11" customFormat="1">
      <c r="B206" s="231"/>
      <c r="C206" s="232"/>
      <c r="D206" s="233" t="s">
        <v>143</v>
      </c>
      <c r="E206" s="234" t="s">
        <v>22</v>
      </c>
      <c r="F206" s="235" t="s">
        <v>853</v>
      </c>
      <c r="G206" s="232"/>
      <c r="H206" s="236">
        <v>58.829999999999998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143</v>
      </c>
      <c r="AU206" s="242" t="s">
        <v>82</v>
      </c>
      <c r="AV206" s="11" t="s">
        <v>82</v>
      </c>
      <c r="AW206" s="11" t="s">
        <v>37</v>
      </c>
      <c r="AX206" s="11" t="s">
        <v>24</v>
      </c>
      <c r="AY206" s="242" t="s">
        <v>129</v>
      </c>
    </row>
    <row r="207" s="1" customFormat="1" ht="25.5" customHeight="1">
      <c r="B207" s="44"/>
      <c r="C207" s="219" t="s">
        <v>467</v>
      </c>
      <c r="D207" s="219" t="s">
        <v>131</v>
      </c>
      <c r="E207" s="220" t="s">
        <v>854</v>
      </c>
      <c r="F207" s="221" t="s">
        <v>855</v>
      </c>
      <c r="G207" s="222" t="s">
        <v>134</v>
      </c>
      <c r="H207" s="223">
        <v>37.600000000000001</v>
      </c>
      <c r="I207" s="224"/>
      <c r="J207" s="225">
        <f>ROUND(I207*H207,2)</f>
        <v>0</v>
      </c>
      <c r="K207" s="221" t="s">
        <v>141</v>
      </c>
      <c r="L207" s="70"/>
      <c r="M207" s="226" t="s">
        <v>22</v>
      </c>
      <c r="N207" s="227" t="s">
        <v>44</v>
      </c>
      <c r="O207" s="45"/>
      <c r="P207" s="228">
        <f>O207*H207</f>
        <v>0</v>
      </c>
      <c r="Q207" s="228">
        <v>0.00011</v>
      </c>
      <c r="R207" s="228">
        <f>Q207*H207</f>
        <v>0.0041359999999999999</v>
      </c>
      <c r="S207" s="228">
        <v>0</v>
      </c>
      <c r="T207" s="229">
        <f>S207*H207</f>
        <v>0</v>
      </c>
      <c r="AR207" s="22" t="s">
        <v>135</v>
      </c>
      <c r="AT207" s="22" t="s">
        <v>131</v>
      </c>
      <c r="AU207" s="22" t="s">
        <v>82</v>
      </c>
      <c r="AY207" s="22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24</v>
      </c>
      <c r="BK207" s="230">
        <f>ROUND(I207*H207,2)</f>
        <v>0</v>
      </c>
      <c r="BL207" s="22" t="s">
        <v>135</v>
      </c>
      <c r="BM207" s="22" t="s">
        <v>856</v>
      </c>
    </row>
    <row r="208" s="11" customFormat="1">
      <c r="B208" s="231"/>
      <c r="C208" s="232"/>
      <c r="D208" s="233" t="s">
        <v>143</v>
      </c>
      <c r="E208" s="234" t="s">
        <v>22</v>
      </c>
      <c r="F208" s="235" t="s">
        <v>857</v>
      </c>
      <c r="G208" s="232"/>
      <c r="H208" s="236">
        <v>37.600000000000001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143</v>
      </c>
      <c r="AU208" s="242" t="s">
        <v>82</v>
      </c>
      <c r="AV208" s="11" t="s">
        <v>82</v>
      </c>
      <c r="AW208" s="11" t="s">
        <v>37</v>
      </c>
      <c r="AX208" s="11" t="s">
        <v>24</v>
      </c>
      <c r="AY208" s="242" t="s">
        <v>129</v>
      </c>
    </row>
    <row r="209" s="1" customFormat="1" ht="25.5" customHeight="1">
      <c r="B209" s="44"/>
      <c r="C209" s="219" t="s">
        <v>471</v>
      </c>
      <c r="D209" s="219" t="s">
        <v>131</v>
      </c>
      <c r="E209" s="220" t="s">
        <v>735</v>
      </c>
      <c r="F209" s="221" t="s">
        <v>736</v>
      </c>
      <c r="G209" s="222" t="s">
        <v>134</v>
      </c>
      <c r="H209" s="223">
        <v>11.1</v>
      </c>
      <c r="I209" s="224"/>
      <c r="J209" s="225">
        <f>ROUND(I209*H209,2)</f>
        <v>0</v>
      </c>
      <c r="K209" s="221" t="s">
        <v>141</v>
      </c>
      <c r="L209" s="70"/>
      <c r="M209" s="226" t="s">
        <v>22</v>
      </c>
      <c r="N209" s="227" t="s">
        <v>44</v>
      </c>
      <c r="O209" s="45"/>
      <c r="P209" s="228">
        <f>O209*H209</f>
        <v>0</v>
      </c>
      <c r="Q209" s="228">
        <v>4.0000000000000003E-05</v>
      </c>
      <c r="R209" s="228">
        <f>Q209*H209</f>
        <v>0.000444</v>
      </c>
      <c r="S209" s="228">
        <v>0</v>
      </c>
      <c r="T209" s="229">
        <f>S209*H209</f>
        <v>0</v>
      </c>
      <c r="AR209" s="22" t="s">
        <v>135</v>
      </c>
      <c r="AT209" s="22" t="s">
        <v>131</v>
      </c>
      <c r="AU209" s="22" t="s">
        <v>82</v>
      </c>
      <c r="AY209" s="22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135</v>
      </c>
      <c r="BM209" s="22" t="s">
        <v>858</v>
      </c>
    </row>
    <row r="210" s="11" customFormat="1">
      <c r="B210" s="231"/>
      <c r="C210" s="232"/>
      <c r="D210" s="233" t="s">
        <v>143</v>
      </c>
      <c r="E210" s="234" t="s">
        <v>22</v>
      </c>
      <c r="F210" s="235" t="s">
        <v>859</v>
      </c>
      <c r="G210" s="232"/>
      <c r="H210" s="236">
        <v>11.1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143</v>
      </c>
      <c r="AU210" s="242" t="s">
        <v>82</v>
      </c>
      <c r="AV210" s="11" t="s">
        <v>82</v>
      </c>
      <c r="AW210" s="11" t="s">
        <v>37</v>
      </c>
      <c r="AX210" s="11" t="s">
        <v>24</v>
      </c>
      <c r="AY210" s="242" t="s">
        <v>129</v>
      </c>
    </row>
    <row r="211" s="1" customFormat="1" ht="25.5" customHeight="1">
      <c r="B211" s="44"/>
      <c r="C211" s="219" t="s">
        <v>476</v>
      </c>
      <c r="D211" s="219" t="s">
        <v>131</v>
      </c>
      <c r="E211" s="220" t="s">
        <v>860</v>
      </c>
      <c r="F211" s="221" t="s">
        <v>861</v>
      </c>
      <c r="G211" s="222" t="s">
        <v>140</v>
      </c>
      <c r="H211" s="223">
        <v>1</v>
      </c>
      <c r="I211" s="224"/>
      <c r="J211" s="225">
        <f>ROUND(I211*H211,2)</f>
        <v>0</v>
      </c>
      <c r="K211" s="221" t="s">
        <v>141</v>
      </c>
      <c r="L211" s="70"/>
      <c r="M211" s="226" t="s">
        <v>22</v>
      </c>
      <c r="N211" s="227" t="s">
        <v>44</v>
      </c>
      <c r="O211" s="45"/>
      <c r="P211" s="228">
        <f>O211*H211</f>
        <v>0</v>
      </c>
      <c r="Q211" s="228">
        <v>0.0014499999999999999</v>
      </c>
      <c r="R211" s="228">
        <f>Q211*H211</f>
        <v>0.0014499999999999999</v>
      </c>
      <c r="S211" s="228">
        <v>0</v>
      </c>
      <c r="T211" s="229">
        <f>S211*H211</f>
        <v>0</v>
      </c>
      <c r="AR211" s="22" t="s">
        <v>135</v>
      </c>
      <c r="AT211" s="22" t="s">
        <v>131</v>
      </c>
      <c r="AU211" s="22" t="s">
        <v>82</v>
      </c>
      <c r="AY211" s="22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135</v>
      </c>
      <c r="BM211" s="22" t="s">
        <v>862</v>
      </c>
    </row>
    <row r="212" s="11" customFormat="1">
      <c r="B212" s="231"/>
      <c r="C212" s="232"/>
      <c r="D212" s="233" t="s">
        <v>143</v>
      </c>
      <c r="E212" s="234" t="s">
        <v>22</v>
      </c>
      <c r="F212" s="235" t="s">
        <v>863</v>
      </c>
      <c r="G212" s="232"/>
      <c r="H212" s="236">
        <v>1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143</v>
      </c>
      <c r="AU212" s="242" t="s">
        <v>82</v>
      </c>
      <c r="AV212" s="11" t="s">
        <v>82</v>
      </c>
      <c r="AW212" s="11" t="s">
        <v>37</v>
      </c>
      <c r="AX212" s="11" t="s">
        <v>24</v>
      </c>
      <c r="AY212" s="242" t="s">
        <v>129</v>
      </c>
    </row>
    <row r="213" s="1" customFormat="1" ht="51" customHeight="1">
      <c r="B213" s="44"/>
      <c r="C213" s="219" t="s">
        <v>481</v>
      </c>
      <c r="D213" s="219" t="s">
        <v>131</v>
      </c>
      <c r="E213" s="220" t="s">
        <v>864</v>
      </c>
      <c r="F213" s="221" t="s">
        <v>865</v>
      </c>
      <c r="G213" s="222" t="s">
        <v>134</v>
      </c>
      <c r="H213" s="223">
        <v>9.5999999999999996</v>
      </c>
      <c r="I213" s="224"/>
      <c r="J213" s="225">
        <f>ROUND(I213*H213,2)</f>
        <v>0</v>
      </c>
      <c r="K213" s="221" t="s">
        <v>141</v>
      </c>
      <c r="L213" s="70"/>
      <c r="M213" s="226" t="s">
        <v>22</v>
      </c>
      <c r="N213" s="227" t="s">
        <v>44</v>
      </c>
      <c r="O213" s="45"/>
      <c r="P213" s="228">
        <f>O213*H213</f>
        <v>0</v>
      </c>
      <c r="Q213" s="228">
        <v>0.080879999999999994</v>
      </c>
      <c r="R213" s="228">
        <f>Q213*H213</f>
        <v>0.77644799999999992</v>
      </c>
      <c r="S213" s="228">
        <v>0</v>
      </c>
      <c r="T213" s="229">
        <f>S213*H213</f>
        <v>0</v>
      </c>
      <c r="AR213" s="22" t="s">
        <v>135</v>
      </c>
      <c r="AT213" s="22" t="s">
        <v>131</v>
      </c>
      <c r="AU213" s="22" t="s">
        <v>82</v>
      </c>
      <c r="AY213" s="22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135</v>
      </c>
      <c r="BM213" s="22" t="s">
        <v>866</v>
      </c>
    </row>
    <row r="214" s="1" customFormat="1" ht="25.5" customHeight="1">
      <c r="B214" s="44"/>
      <c r="C214" s="254" t="s">
        <v>486</v>
      </c>
      <c r="D214" s="254" t="s">
        <v>201</v>
      </c>
      <c r="E214" s="255" t="s">
        <v>867</v>
      </c>
      <c r="F214" s="256" t="s">
        <v>868</v>
      </c>
      <c r="G214" s="257" t="s">
        <v>204</v>
      </c>
      <c r="H214" s="258">
        <v>19.199999999999999</v>
      </c>
      <c r="I214" s="259"/>
      <c r="J214" s="260">
        <f>ROUND(I214*H214,2)</f>
        <v>0</v>
      </c>
      <c r="K214" s="256" t="s">
        <v>141</v>
      </c>
      <c r="L214" s="261"/>
      <c r="M214" s="262" t="s">
        <v>22</v>
      </c>
      <c r="N214" s="263" t="s">
        <v>44</v>
      </c>
      <c r="O214" s="45"/>
      <c r="P214" s="228">
        <f>O214*H214</f>
        <v>0</v>
      </c>
      <c r="Q214" s="228">
        <v>0.023</v>
      </c>
      <c r="R214" s="228">
        <f>Q214*H214</f>
        <v>0.44159999999999999</v>
      </c>
      <c r="S214" s="228">
        <v>0</v>
      </c>
      <c r="T214" s="229">
        <f>S214*H214</f>
        <v>0</v>
      </c>
      <c r="AR214" s="22" t="s">
        <v>164</v>
      </c>
      <c r="AT214" s="22" t="s">
        <v>201</v>
      </c>
      <c r="AU214" s="22" t="s">
        <v>82</v>
      </c>
      <c r="AY214" s="22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135</v>
      </c>
      <c r="BM214" s="22" t="s">
        <v>869</v>
      </c>
    </row>
    <row r="215" s="11" customFormat="1">
      <c r="B215" s="231"/>
      <c r="C215" s="232"/>
      <c r="D215" s="233" t="s">
        <v>143</v>
      </c>
      <c r="E215" s="234" t="s">
        <v>22</v>
      </c>
      <c r="F215" s="235" t="s">
        <v>870</v>
      </c>
      <c r="G215" s="232"/>
      <c r="H215" s="236">
        <v>19.199999999999999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143</v>
      </c>
      <c r="AU215" s="242" t="s">
        <v>82</v>
      </c>
      <c r="AV215" s="11" t="s">
        <v>82</v>
      </c>
      <c r="AW215" s="11" t="s">
        <v>37</v>
      </c>
      <c r="AX215" s="11" t="s">
        <v>24</v>
      </c>
      <c r="AY215" s="242" t="s">
        <v>129</v>
      </c>
    </row>
    <row r="216" s="1" customFormat="1" ht="25.5" customHeight="1">
      <c r="B216" s="44"/>
      <c r="C216" s="219" t="s">
        <v>491</v>
      </c>
      <c r="D216" s="219" t="s">
        <v>131</v>
      </c>
      <c r="E216" s="220" t="s">
        <v>743</v>
      </c>
      <c r="F216" s="221" t="s">
        <v>744</v>
      </c>
      <c r="G216" s="222" t="s">
        <v>134</v>
      </c>
      <c r="H216" s="223">
        <v>48.700000000000003</v>
      </c>
      <c r="I216" s="224"/>
      <c r="J216" s="225">
        <f>ROUND(I216*H216,2)</f>
        <v>0</v>
      </c>
      <c r="K216" s="221" t="s">
        <v>141</v>
      </c>
      <c r="L216" s="70"/>
      <c r="M216" s="226" t="s">
        <v>22</v>
      </c>
      <c r="N216" s="227" t="s">
        <v>44</v>
      </c>
      <c r="O216" s="4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AR216" s="22" t="s">
        <v>135</v>
      </c>
      <c r="AT216" s="22" t="s">
        <v>131</v>
      </c>
      <c r="AU216" s="22" t="s">
        <v>82</v>
      </c>
      <c r="AY216" s="22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135</v>
      </c>
      <c r="BM216" s="22" t="s">
        <v>871</v>
      </c>
    </row>
    <row r="217" s="11" customFormat="1">
      <c r="B217" s="231"/>
      <c r="C217" s="232"/>
      <c r="D217" s="233" t="s">
        <v>143</v>
      </c>
      <c r="E217" s="234" t="s">
        <v>22</v>
      </c>
      <c r="F217" s="235" t="s">
        <v>872</v>
      </c>
      <c r="G217" s="232"/>
      <c r="H217" s="236">
        <v>48.700000000000003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143</v>
      </c>
      <c r="AU217" s="242" t="s">
        <v>82</v>
      </c>
      <c r="AV217" s="11" t="s">
        <v>82</v>
      </c>
      <c r="AW217" s="11" t="s">
        <v>37</v>
      </c>
      <c r="AX217" s="11" t="s">
        <v>24</v>
      </c>
      <c r="AY217" s="242" t="s">
        <v>129</v>
      </c>
    </row>
    <row r="218" s="1" customFormat="1" ht="25.5" customHeight="1">
      <c r="B218" s="44"/>
      <c r="C218" s="219" t="s">
        <v>496</v>
      </c>
      <c r="D218" s="219" t="s">
        <v>131</v>
      </c>
      <c r="E218" s="220" t="s">
        <v>747</v>
      </c>
      <c r="F218" s="221" t="s">
        <v>748</v>
      </c>
      <c r="G218" s="222" t="s">
        <v>140</v>
      </c>
      <c r="H218" s="223">
        <v>1</v>
      </c>
      <c r="I218" s="224"/>
      <c r="J218" s="225">
        <f>ROUND(I218*H218,2)</f>
        <v>0</v>
      </c>
      <c r="K218" s="221" t="s">
        <v>141</v>
      </c>
      <c r="L218" s="70"/>
      <c r="M218" s="226" t="s">
        <v>22</v>
      </c>
      <c r="N218" s="227" t="s">
        <v>44</v>
      </c>
      <c r="O218" s="45"/>
      <c r="P218" s="228">
        <f>O218*H218</f>
        <v>0</v>
      </c>
      <c r="Q218" s="228">
        <v>1.0000000000000001E-05</v>
      </c>
      <c r="R218" s="228">
        <f>Q218*H218</f>
        <v>1.0000000000000001E-05</v>
      </c>
      <c r="S218" s="228">
        <v>0</v>
      </c>
      <c r="T218" s="229">
        <f>S218*H218</f>
        <v>0</v>
      </c>
      <c r="AR218" s="22" t="s">
        <v>135</v>
      </c>
      <c r="AT218" s="22" t="s">
        <v>131</v>
      </c>
      <c r="AU218" s="22" t="s">
        <v>82</v>
      </c>
      <c r="AY218" s="22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135</v>
      </c>
      <c r="BM218" s="22" t="s">
        <v>873</v>
      </c>
    </row>
    <row r="219" s="1" customFormat="1" ht="38.25" customHeight="1">
      <c r="B219" s="44"/>
      <c r="C219" s="219" t="s">
        <v>501</v>
      </c>
      <c r="D219" s="219" t="s">
        <v>131</v>
      </c>
      <c r="E219" s="220" t="s">
        <v>477</v>
      </c>
      <c r="F219" s="221" t="s">
        <v>478</v>
      </c>
      <c r="G219" s="222" t="s">
        <v>134</v>
      </c>
      <c r="H219" s="223">
        <v>115.7</v>
      </c>
      <c r="I219" s="224"/>
      <c r="J219" s="225">
        <f>ROUND(I219*H219,2)</f>
        <v>0</v>
      </c>
      <c r="K219" s="221" t="s">
        <v>141</v>
      </c>
      <c r="L219" s="70"/>
      <c r="M219" s="226" t="s">
        <v>22</v>
      </c>
      <c r="N219" s="227" t="s">
        <v>44</v>
      </c>
      <c r="O219" s="45"/>
      <c r="P219" s="228">
        <f>O219*H219</f>
        <v>0</v>
      </c>
      <c r="Q219" s="228">
        <v>0.15540000000000001</v>
      </c>
      <c r="R219" s="228">
        <f>Q219*H219</f>
        <v>17.979780000000002</v>
      </c>
      <c r="S219" s="228">
        <v>0</v>
      </c>
      <c r="T219" s="229">
        <f>S219*H219</f>
        <v>0</v>
      </c>
      <c r="AR219" s="22" t="s">
        <v>135</v>
      </c>
      <c r="AT219" s="22" t="s">
        <v>131</v>
      </c>
      <c r="AU219" s="22" t="s">
        <v>82</v>
      </c>
      <c r="AY219" s="22" t="s">
        <v>129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24</v>
      </c>
      <c r="BK219" s="230">
        <f>ROUND(I219*H219,2)</f>
        <v>0</v>
      </c>
      <c r="BL219" s="22" t="s">
        <v>135</v>
      </c>
      <c r="BM219" s="22" t="s">
        <v>479</v>
      </c>
    </row>
    <row r="220" s="11" customFormat="1">
      <c r="B220" s="231"/>
      <c r="C220" s="232"/>
      <c r="D220" s="233" t="s">
        <v>143</v>
      </c>
      <c r="E220" s="234" t="s">
        <v>22</v>
      </c>
      <c r="F220" s="235" t="s">
        <v>874</v>
      </c>
      <c r="G220" s="232"/>
      <c r="H220" s="236">
        <v>115.7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143</v>
      </c>
      <c r="AU220" s="242" t="s">
        <v>82</v>
      </c>
      <c r="AV220" s="11" t="s">
        <v>82</v>
      </c>
      <c r="AW220" s="11" t="s">
        <v>37</v>
      </c>
      <c r="AX220" s="11" t="s">
        <v>24</v>
      </c>
      <c r="AY220" s="242" t="s">
        <v>129</v>
      </c>
    </row>
    <row r="221" s="1" customFormat="1" ht="25.5" customHeight="1">
      <c r="B221" s="44"/>
      <c r="C221" s="254" t="s">
        <v>506</v>
      </c>
      <c r="D221" s="254" t="s">
        <v>201</v>
      </c>
      <c r="E221" s="255" t="s">
        <v>482</v>
      </c>
      <c r="F221" s="256" t="s">
        <v>483</v>
      </c>
      <c r="G221" s="257" t="s">
        <v>204</v>
      </c>
      <c r="H221" s="258">
        <v>25.199999999999999</v>
      </c>
      <c r="I221" s="259"/>
      <c r="J221" s="260">
        <f>ROUND(I221*H221,2)</f>
        <v>0</v>
      </c>
      <c r="K221" s="256" t="s">
        <v>141</v>
      </c>
      <c r="L221" s="261"/>
      <c r="M221" s="262" t="s">
        <v>22</v>
      </c>
      <c r="N221" s="263" t="s">
        <v>44</v>
      </c>
      <c r="O221" s="45"/>
      <c r="P221" s="228">
        <f>O221*H221</f>
        <v>0</v>
      </c>
      <c r="Q221" s="228">
        <v>0.063</v>
      </c>
      <c r="R221" s="228">
        <f>Q221*H221</f>
        <v>1.5875999999999999</v>
      </c>
      <c r="S221" s="228">
        <v>0</v>
      </c>
      <c r="T221" s="229">
        <f>S221*H221</f>
        <v>0</v>
      </c>
      <c r="AR221" s="22" t="s">
        <v>164</v>
      </c>
      <c r="AT221" s="22" t="s">
        <v>201</v>
      </c>
      <c r="AU221" s="22" t="s">
        <v>82</v>
      </c>
      <c r="AY221" s="22" t="s">
        <v>129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24</v>
      </c>
      <c r="BK221" s="230">
        <f>ROUND(I221*H221,2)</f>
        <v>0</v>
      </c>
      <c r="BL221" s="22" t="s">
        <v>135</v>
      </c>
      <c r="BM221" s="22" t="s">
        <v>484</v>
      </c>
    </row>
    <row r="222" s="11" customFormat="1">
      <c r="B222" s="231"/>
      <c r="C222" s="232"/>
      <c r="D222" s="233" t="s">
        <v>143</v>
      </c>
      <c r="E222" s="234" t="s">
        <v>22</v>
      </c>
      <c r="F222" s="235" t="s">
        <v>875</v>
      </c>
      <c r="G222" s="232"/>
      <c r="H222" s="236">
        <v>25.199999999999999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143</v>
      </c>
      <c r="AU222" s="242" t="s">
        <v>82</v>
      </c>
      <c r="AV222" s="11" t="s">
        <v>82</v>
      </c>
      <c r="AW222" s="11" t="s">
        <v>37</v>
      </c>
      <c r="AX222" s="11" t="s">
        <v>24</v>
      </c>
      <c r="AY222" s="242" t="s">
        <v>129</v>
      </c>
    </row>
    <row r="223" s="1" customFormat="1" ht="25.5" customHeight="1">
      <c r="B223" s="44"/>
      <c r="C223" s="254" t="s">
        <v>769</v>
      </c>
      <c r="D223" s="254" t="s">
        <v>201</v>
      </c>
      <c r="E223" s="255" t="s">
        <v>487</v>
      </c>
      <c r="F223" s="256" t="s">
        <v>488</v>
      </c>
      <c r="G223" s="257" t="s">
        <v>204</v>
      </c>
      <c r="H223" s="258">
        <v>13.5</v>
      </c>
      <c r="I223" s="259"/>
      <c r="J223" s="260">
        <f>ROUND(I223*H223,2)</f>
        <v>0</v>
      </c>
      <c r="K223" s="256" t="s">
        <v>141</v>
      </c>
      <c r="L223" s="261"/>
      <c r="M223" s="262" t="s">
        <v>22</v>
      </c>
      <c r="N223" s="263" t="s">
        <v>44</v>
      </c>
      <c r="O223" s="45"/>
      <c r="P223" s="228">
        <f>O223*H223</f>
        <v>0</v>
      </c>
      <c r="Q223" s="228">
        <v>0.071999999999999995</v>
      </c>
      <c r="R223" s="228">
        <f>Q223*H223</f>
        <v>0.97199999999999998</v>
      </c>
      <c r="S223" s="228">
        <v>0</v>
      </c>
      <c r="T223" s="229">
        <f>S223*H223</f>
        <v>0</v>
      </c>
      <c r="AR223" s="22" t="s">
        <v>164</v>
      </c>
      <c r="AT223" s="22" t="s">
        <v>201</v>
      </c>
      <c r="AU223" s="22" t="s">
        <v>82</v>
      </c>
      <c r="AY223" s="22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24</v>
      </c>
      <c r="BK223" s="230">
        <f>ROUND(I223*H223,2)</f>
        <v>0</v>
      </c>
      <c r="BL223" s="22" t="s">
        <v>135</v>
      </c>
      <c r="BM223" s="22" t="s">
        <v>489</v>
      </c>
    </row>
    <row r="224" s="11" customFormat="1">
      <c r="B224" s="231"/>
      <c r="C224" s="232"/>
      <c r="D224" s="233" t="s">
        <v>143</v>
      </c>
      <c r="E224" s="234" t="s">
        <v>22</v>
      </c>
      <c r="F224" s="235" t="s">
        <v>876</v>
      </c>
      <c r="G224" s="232"/>
      <c r="H224" s="236">
        <v>13.5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143</v>
      </c>
      <c r="AU224" s="242" t="s">
        <v>82</v>
      </c>
      <c r="AV224" s="11" t="s">
        <v>82</v>
      </c>
      <c r="AW224" s="11" t="s">
        <v>37</v>
      </c>
      <c r="AX224" s="11" t="s">
        <v>24</v>
      </c>
      <c r="AY224" s="242" t="s">
        <v>129</v>
      </c>
    </row>
    <row r="225" s="1" customFormat="1" ht="25.5" customHeight="1">
      <c r="B225" s="44"/>
      <c r="C225" s="254" t="s">
        <v>511</v>
      </c>
      <c r="D225" s="254" t="s">
        <v>201</v>
      </c>
      <c r="E225" s="255" t="s">
        <v>492</v>
      </c>
      <c r="F225" s="256" t="s">
        <v>493</v>
      </c>
      <c r="G225" s="257" t="s">
        <v>204</v>
      </c>
      <c r="H225" s="258">
        <v>77</v>
      </c>
      <c r="I225" s="259"/>
      <c r="J225" s="260">
        <f>ROUND(I225*H225,2)</f>
        <v>0</v>
      </c>
      <c r="K225" s="256" t="s">
        <v>141</v>
      </c>
      <c r="L225" s="261"/>
      <c r="M225" s="262" t="s">
        <v>22</v>
      </c>
      <c r="N225" s="263" t="s">
        <v>44</v>
      </c>
      <c r="O225" s="45"/>
      <c r="P225" s="228">
        <f>O225*H225</f>
        <v>0</v>
      </c>
      <c r="Q225" s="228">
        <v>0.085999999999999993</v>
      </c>
      <c r="R225" s="228">
        <f>Q225*H225</f>
        <v>6.6219999999999999</v>
      </c>
      <c r="S225" s="228">
        <v>0</v>
      </c>
      <c r="T225" s="229">
        <f>S225*H225</f>
        <v>0</v>
      </c>
      <c r="AR225" s="22" t="s">
        <v>164</v>
      </c>
      <c r="AT225" s="22" t="s">
        <v>201</v>
      </c>
      <c r="AU225" s="22" t="s">
        <v>82</v>
      </c>
      <c r="AY225" s="22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24</v>
      </c>
      <c r="BK225" s="230">
        <f>ROUND(I225*H225,2)</f>
        <v>0</v>
      </c>
      <c r="BL225" s="22" t="s">
        <v>135</v>
      </c>
      <c r="BM225" s="22" t="s">
        <v>494</v>
      </c>
    </row>
    <row r="226" s="11" customFormat="1">
      <c r="B226" s="231"/>
      <c r="C226" s="232"/>
      <c r="D226" s="233" t="s">
        <v>143</v>
      </c>
      <c r="E226" s="234" t="s">
        <v>22</v>
      </c>
      <c r="F226" s="235" t="s">
        <v>877</v>
      </c>
      <c r="G226" s="232"/>
      <c r="H226" s="236">
        <v>77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143</v>
      </c>
      <c r="AU226" s="242" t="s">
        <v>82</v>
      </c>
      <c r="AV226" s="11" t="s">
        <v>82</v>
      </c>
      <c r="AW226" s="11" t="s">
        <v>37</v>
      </c>
      <c r="AX226" s="11" t="s">
        <v>24</v>
      </c>
      <c r="AY226" s="242" t="s">
        <v>129</v>
      </c>
    </row>
    <row r="227" s="1" customFormat="1" ht="38.25" customHeight="1">
      <c r="B227" s="44"/>
      <c r="C227" s="219" t="s">
        <v>516</v>
      </c>
      <c r="D227" s="219" t="s">
        <v>131</v>
      </c>
      <c r="E227" s="220" t="s">
        <v>497</v>
      </c>
      <c r="F227" s="221" t="s">
        <v>498</v>
      </c>
      <c r="G227" s="222" t="s">
        <v>134</v>
      </c>
      <c r="H227" s="223">
        <v>38.600000000000001</v>
      </c>
      <c r="I227" s="224"/>
      <c r="J227" s="225">
        <f>ROUND(I227*H227,2)</f>
        <v>0</v>
      </c>
      <c r="K227" s="221" t="s">
        <v>141</v>
      </c>
      <c r="L227" s="70"/>
      <c r="M227" s="226" t="s">
        <v>22</v>
      </c>
      <c r="N227" s="227" t="s">
        <v>44</v>
      </c>
      <c r="O227" s="45"/>
      <c r="P227" s="228">
        <f>O227*H227</f>
        <v>0</v>
      </c>
      <c r="Q227" s="228">
        <v>0.1295</v>
      </c>
      <c r="R227" s="228">
        <f>Q227*H227</f>
        <v>4.9987000000000004</v>
      </c>
      <c r="S227" s="228">
        <v>0</v>
      </c>
      <c r="T227" s="229">
        <f>S227*H227</f>
        <v>0</v>
      </c>
      <c r="AR227" s="22" t="s">
        <v>135</v>
      </c>
      <c r="AT227" s="22" t="s">
        <v>131</v>
      </c>
      <c r="AU227" s="22" t="s">
        <v>82</v>
      </c>
      <c r="AY227" s="22" t="s">
        <v>129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24</v>
      </c>
      <c r="BK227" s="230">
        <f>ROUND(I227*H227,2)</f>
        <v>0</v>
      </c>
      <c r="BL227" s="22" t="s">
        <v>135</v>
      </c>
      <c r="BM227" s="22" t="s">
        <v>499</v>
      </c>
    </row>
    <row r="228" s="1" customFormat="1" ht="38.25" customHeight="1">
      <c r="B228" s="44"/>
      <c r="C228" s="254" t="s">
        <v>521</v>
      </c>
      <c r="D228" s="254" t="s">
        <v>201</v>
      </c>
      <c r="E228" s="255" t="s">
        <v>502</v>
      </c>
      <c r="F228" s="256" t="s">
        <v>503</v>
      </c>
      <c r="G228" s="257" t="s">
        <v>204</v>
      </c>
      <c r="H228" s="258">
        <v>77.200000000000003</v>
      </c>
      <c r="I228" s="259"/>
      <c r="J228" s="260">
        <f>ROUND(I228*H228,2)</f>
        <v>0</v>
      </c>
      <c r="K228" s="256" t="s">
        <v>141</v>
      </c>
      <c r="L228" s="261"/>
      <c r="M228" s="262" t="s">
        <v>22</v>
      </c>
      <c r="N228" s="263" t="s">
        <v>44</v>
      </c>
      <c r="O228" s="45"/>
      <c r="P228" s="228">
        <f>O228*H228</f>
        <v>0</v>
      </c>
      <c r="Q228" s="228">
        <v>0.024</v>
      </c>
      <c r="R228" s="228">
        <f>Q228*H228</f>
        <v>1.8528</v>
      </c>
      <c r="S228" s="228">
        <v>0</v>
      </c>
      <c r="T228" s="229">
        <f>S228*H228</f>
        <v>0</v>
      </c>
      <c r="AR228" s="22" t="s">
        <v>164</v>
      </c>
      <c r="AT228" s="22" t="s">
        <v>201</v>
      </c>
      <c r="AU228" s="22" t="s">
        <v>82</v>
      </c>
      <c r="AY228" s="22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24</v>
      </c>
      <c r="BK228" s="230">
        <f>ROUND(I228*H228,2)</f>
        <v>0</v>
      </c>
      <c r="BL228" s="22" t="s">
        <v>135</v>
      </c>
      <c r="BM228" s="22" t="s">
        <v>504</v>
      </c>
    </row>
    <row r="229" s="11" customFormat="1">
      <c r="B229" s="231"/>
      <c r="C229" s="232"/>
      <c r="D229" s="233" t="s">
        <v>143</v>
      </c>
      <c r="E229" s="234" t="s">
        <v>22</v>
      </c>
      <c r="F229" s="235" t="s">
        <v>878</v>
      </c>
      <c r="G229" s="232"/>
      <c r="H229" s="236">
        <v>77.200000000000003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143</v>
      </c>
      <c r="AU229" s="242" t="s">
        <v>82</v>
      </c>
      <c r="AV229" s="11" t="s">
        <v>82</v>
      </c>
      <c r="AW229" s="11" t="s">
        <v>37</v>
      </c>
      <c r="AX229" s="11" t="s">
        <v>24</v>
      </c>
      <c r="AY229" s="242" t="s">
        <v>129</v>
      </c>
    </row>
    <row r="230" s="1" customFormat="1" ht="38.25" customHeight="1">
      <c r="B230" s="44"/>
      <c r="C230" s="219" t="s">
        <v>526</v>
      </c>
      <c r="D230" s="219" t="s">
        <v>131</v>
      </c>
      <c r="E230" s="220" t="s">
        <v>507</v>
      </c>
      <c r="F230" s="221" t="s">
        <v>508</v>
      </c>
      <c r="G230" s="222" t="s">
        <v>134</v>
      </c>
      <c r="H230" s="223">
        <v>2</v>
      </c>
      <c r="I230" s="224"/>
      <c r="J230" s="225">
        <f>ROUND(I230*H230,2)</f>
        <v>0</v>
      </c>
      <c r="K230" s="221" t="s">
        <v>141</v>
      </c>
      <c r="L230" s="70"/>
      <c r="M230" s="226" t="s">
        <v>22</v>
      </c>
      <c r="N230" s="227" t="s">
        <v>44</v>
      </c>
      <c r="O230" s="45"/>
      <c r="P230" s="228">
        <f>O230*H230</f>
        <v>0</v>
      </c>
      <c r="Q230" s="228">
        <v>5.0000000000000002E-05</v>
      </c>
      <c r="R230" s="228">
        <f>Q230*H230</f>
        <v>0.00010000000000000001</v>
      </c>
      <c r="S230" s="228">
        <v>0</v>
      </c>
      <c r="T230" s="229">
        <f>S230*H230</f>
        <v>0</v>
      </c>
      <c r="AR230" s="22" t="s">
        <v>135</v>
      </c>
      <c r="AT230" s="22" t="s">
        <v>131</v>
      </c>
      <c r="AU230" s="22" t="s">
        <v>82</v>
      </c>
      <c r="AY230" s="22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24</v>
      </c>
      <c r="BK230" s="230">
        <f>ROUND(I230*H230,2)</f>
        <v>0</v>
      </c>
      <c r="BL230" s="22" t="s">
        <v>135</v>
      </c>
      <c r="BM230" s="22" t="s">
        <v>509</v>
      </c>
    </row>
    <row r="231" s="11" customFormat="1">
      <c r="B231" s="231"/>
      <c r="C231" s="232"/>
      <c r="D231" s="233" t="s">
        <v>143</v>
      </c>
      <c r="E231" s="234" t="s">
        <v>22</v>
      </c>
      <c r="F231" s="235" t="s">
        <v>879</v>
      </c>
      <c r="G231" s="232"/>
      <c r="H231" s="236">
        <v>2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143</v>
      </c>
      <c r="AU231" s="242" t="s">
        <v>82</v>
      </c>
      <c r="AV231" s="11" t="s">
        <v>82</v>
      </c>
      <c r="AW231" s="11" t="s">
        <v>37</v>
      </c>
      <c r="AX231" s="11" t="s">
        <v>24</v>
      </c>
      <c r="AY231" s="242" t="s">
        <v>129</v>
      </c>
    </row>
    <row r="232" s="1" customFormat="1" ht="25.5" customHeight="1">
      <c r="B232" s="44"/>
      <c r="C232" s="219" t="s">
        <v>536</v>
      </c>
      <c r="D232" s="219" t="s">
        <v>131</v>
      </c>
      <c r="E232" s="220" t="s">
        <v>512</v>
      </c>
      <c r="F232" s="221" t="s">
        <v>513</v>
      </c>
      <c r="G232" s="222" t="s">
        <v>134</v>
      </c>
      <c r="H232" s="223">
        <v>121.40000000000001</v>
      </c>
      <c r="I232" s="224"/>
      <c r="J232" s="225">
        <f>ROUND(I232*H232,2)</f>
        <v>0</v>
      </c>
      <c r="K232" s="221" t="s">
        <v>141</v>
      </c>
      <c r="L232" s="70"/>
      <c r="M232" s="226" t="s">
        <v>22</v>
      </c>
      <c r="N232" s="227" t="s">
        <v>44</v>
      </c>
      <c r="O232" s="45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AR232" s="22" t="s">
        <v>135</v>
      </c>
      <c r="AT232" s="22" t="s">
        <v>131</v>
      </c>
      <c r="AU232" s="22" t="s">
        <v>82</v>
      </c>
      <c r="AY232" s="22" t="s">
        <v>129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24</v>
      </c>
      <c r="BK232" s="230">
        <f>ROUND(I232*H232,2)</f>
        <v>0</v>
      </c>
      <c r="BL232" s="22" t="s">
        <v>135</v>
      </c>
      <c r="BM232" s="22" t="s">
        <v>514</v>
      </c>
    </row>
    <row r="233" s="11" customFormat="1">
      <c r="B233" s="231"/>
      <c r="C233" s="232"/>
      <c r="D233" s="233" t="s">
        <v>143</v>
      </c>
      <c r="E233" s="234" t="s">
        <v>22</v>
      </c>
      <c r="F233" s="235" t="s">
        <v>880</v>
      </c>
      <c r="G233" s="232"/>
      <c r="H233" s="236">
        <v>121.40000000000001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143</v>
      </c>
      <c r="AU233" s="242" t="s">
        <v>82</v>
      </c>
      <c r="AV233" s="11" t="s">
        <v>82</v>
      </c>
      <c r="AW233" s="11" t="s">
        <v>37</v>
      </c>
      <c r="AX233" s="11" t="s">
        <v>24</v>
      </c>
      <c r="AY233" s="242" t="s">
        <v>129</v>
      </c>
    </row>
    <row r="234" s="1" customFormat="1" ht="25.5" customHeight="1">
      <c r="B234" s="44"/>
      <c r="C234" s="219" t="s">
        <v>540</v>
      </c>
      <c r="D234" s="219" t="s">
        <v>131</v>
      </c>
      <c r="E234" s="220" t="s">
        <v>517</v>
      </c>
      <c r="F234" s="221" t="s">
        <v>518</v>
      </c>
      <c r="G234" s="222" t="s">
        <v>134</v>
      </c>
      <c r="H234" s="223">
        <v>12.5</v>
      </c>
      <c r="I234" s="224"/>
      <c r="J234" s="225">
        <f>ROUND(I234*H234,2)</f>
        <v>0</v>
      </c>
      <c r="K234" s="221" t="s">
        <v>141</v>
      </c>
      <c r="L234" s="70"/>
      <c r="M234" s="226" t="s">
        <v>22</v>
      </c>
      <c r="N234" s="227" t="s">
        <v>44</v>
      </c>
      <c r="O234" s="45"/>
      <c r="P234" s="228">
        <f>O234*H234</f>
        <v>0</v>
      </c>
      <c r="Q234" s="228">
        <v>0.29221000000000003</v>
      </c>
      <c r="R234" s="228">
        <f>Q234*H234</f>
        <v>3.6526250000000005</v>
      </c>
      <c r="S234" s="228">
        <v>0</v>
      </c>
      <c r="T234" s="229">
        <f>S234*H234</f>
        <v>0</v>
      </c>
      <c r="AR234" s="22" t="s">
        <v>135</v>
      </c>
      <c r="AT234" s="22" t="s">
        <v>131</v>
      </c>
      <c r="AU234" s="22" t="s">
        <v>82</v>
      </c>
      <c r="AY234" s="22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2" t="s">
        <v>24</v>
      </c>
      <c r="BK234" s="230">
        <f>ROUND(I234*H234,2)</f>
        <v>0</v>
      </c>
      <c r="BL234" s="22" t="s">
        <v>135</v>
      </c>
      <c r="BM234" s="22" t="s">
        <v>519</v>
      </c>
    </row>
    <row r="235" s="11" customFormat="1">
      <c r="B235" s="231"/>
      <c r="C235" s="232"/>
      <c r="D235" s="233" t="s">
        <v>143</v>
      </c>
      <c r="E235" s="234" t="s">
        <v>22</v>
      </c>
      <c r="F235" s="235" t="s">
        <v>881</v>
      </c>
      <c r="G235" s="232"/>
      <c r="H235" s="236">
        <v>12.5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143</v>
      </c>
      <c r="AU235" s="242" t="s">
        <v>82</v>
      </c>
      <c r="AV235" s="11" t="s">
        <v>82</v>
      </c>
      <c r="AW235" s="11" t="s">
        <v>37</v>
      </c>
      <c r="AX235" s="11" t="s">
        <v>24</v>
      </c>
      <c r="AY235" s="242" t="s">
        <v>129</v>
      </c>
    </row>
    <row r="236" s="1" customFormat="1" ht="25.5" customHeight="1">
      <c r="B236" s="44"/>
      <c r="C236" s="254" t="s">
        <v>544</v>
      </c>
      <c r="D236" s="254" t="s">
        <v>201</v>
      </c>
      <c r="E236" s="255" t="s">
        <v>522</v>
      </c>
      <c r="F236" s="256" t="s">
        <v>523</v>
      </c>
      <c r="G236" s="257" t="s">
        <v>204</v>
      </c>
      <c r="H236" s="258">
        <v>3</v>
      </c>
      <c r="I236" s="259"/>
      <c r="J236" s="260">
        <f>ROUND(I236*H236,2)</f>
        <v>0</v>
      </c>
      <c r="K236" s="256" t="s">
        <v>141</v>
      </c>
      <c r="L236" s="261"/>
      <c r="M236" s="262" t="s">
        <v>22</v>
      </c>
      <c r="N236" s="263" t="s">
        <v>44</v>
      </c>
      <c r="O236" s="45"/>
      <c r="P236" s="228">
        <f>O236*H236</f>
        <v>0</v>
      </c>
      <c r="Q236" s="228">
        <v>0.021899999999999999</v>
      </c>
      <c r="R236" s="228">
        <f>Q236*H236</f>
        <v>0.065699999999999995</v>
      </c>
      <c r="S236" s="228">
        <v>0</v>
      </c>
      <c r="T236" s="229">
        <f>S236*H236</f>
        <v>0</v>
      </c>
      <c r="AR236" s="22" t="s">
        <v>164</v>
      </c>
      <c r="AT236" s="22" t="s">
        <v>201</v>
      </c>
      <c r="AU236" s="22" t="s">
        <v>82</v>
      </c>
      <c r="AY236" s="22" t="s">
        <v>129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24</v>
      </c>
      <c r="BK236" s="230">
        <f>ROUND(I236*H236,2)</f>
        <v>0</v>
      </c>
      <c r="BL236" s="22" t="s">
        <v>135</v>
      </c>
      <c r="BM236" s="22" t="s">
        <v>524</v>
      </c>
    </row>
    <row r="237" s="1" customFormat="1" ht="25.5" customHeight="1">
      <c r="B237" s="44"/>
      <c r="C237" s="254" t="s">
        <v>548</v>
      </c>
      <c r="D237" s="254" t="s">
        <v>201</v>
      </c>
      <c r="E237" s="255" t="s">
        <v>527</v>
      </c>
      <c r="F237" s="256" t="s">
        <v>528</v>
      </c>
      <c r="G237" s="257" t="s">
        <v>204</v>
      </c>
      <c r="H237" s="258">
        <v>6</v>
      </c>
      <c r="I237" s="259"/>
      <c r="J237" s="260">
        <f>ROUND(I237*H237,2)</f>
        <v>0</v>
      </c>
      <c r="K237" s="256" t="s">
        <v>141</v>
      </c>
      <c r="L237" s="261"/>
      <c r="M237" s="262" t="s">
        <v>22</v>
      </c>
      <c r="N237" s="263" t="s">
        <v>44</v>
      </c>
      <c r="O237" s="45"/>
      <c r="P237" s="228">
        <f>O237*H237</f>
        <v>0</v>
      </c>
      <c r="Q237" s="228">
        <v>0.0013500000000000001</v>
      </c>
      <c r="R237" s="228">
        <f>Q237*H237</f>
        <v>0.0080999999999999996</v>
      </c>
      <c r="S237" s="228">
        <v>0</v>
      </c>
      <c r="T237" s="229">
        <f>S237*H237</f>
        <v>0</v>
      </c>
      <c r="AR237" s="22" t="s">
        <v>164</v>
      </c>
      <c r="AT237" s="22" t="s">
        <v>201</v>
      </c>
      <c r="AU237" s="22" t="s">
        <v>82</v>
      </c>
      <c r="AY237" s="22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24</v>
      </c>
      <c r="BK237" s="230">
        <f>ROUND(I237*H237,2)</f>
        <v>0</v>
      </c>
      <c r="BL237" s="22" t="s">
        <v>135</v>
      </c>
      <c r="BM237" s="22" t="s">
        <v>529</v>
      </c>
    </row>
    <row r="238" s="1" customFormat="1" ht="38.25" customHeight="1">
      <c r="B238" s="44"/>
      <c r="C238" s="254" t="s">
        <v>552</v>
      </c>
      <c r="D238" s="254" t="s">
        <v>201</v>
      </c>
      <c r="E238" s="255" t="s">
        <v>532</v>
      </c>
      <c r="F238" s="256" t="s">
        <v>533</v>
      </c>
      <c r="G238" s="257" t="s">
        <v>204</v>
      </c>
      <c r="H238" s="258">
        <v>7</v>
      </c>
      <c r="I238" s="259"/>
      <c r="J238" s="260">
        <f>ROUND(I238*H238,2)</f>
        <v>0</v>
      </c>
      <c r="K238" s="256" t="s">
        <v>141</v>
      </c>
      <c r="L238" s="261"/>
      <c r="M238" s="262" t="s">
        <v>22</v>
      </c>
      <c r="N238" s="263" t="s">
        <v>44</v>
      </c>
      <c r="O238" s="45"/>
      <c r="P238" s="228">
        <f>O238*H238</f>
        <v>0</v>
      </c>
      <c r="Q238" s="228">
        <v>0.0332</v>
      </c>
      <c r="R238" s="228">
        <f>Q238*H238</f>
        <v>0.2324</v>
      </c>
      <c r="S238" s="228">
        <v>0</v>
      </c>
      <c r="T238" s="229">
        <f>S238*H238</f>
        <v>0</v>
      </c>
      <c r="AR238" s="22" t="s">
        <v>164</v>
      </c>
      <c r="AT238" s="22" t="s">
        <v>201</v>
      </c>
      <c r="AU238" s="22" t="s">
        <v>82</v>
      </c>
      <c r="AY238" s="22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22" t="s">
        <v>24</v>
      </c>
      <c r="BK238" s="230">
        <f>ROUND(I238*H238,2)</f>
        <v>0</v>
      </c>
      <c r="BL238" s="22" t="s">
        <v>135</v>
      </c>
      <c r="BM238" s="22" t="s">
        <v>534</v>
      </c>
    </row>
    <row r="239" s="11" customFormat="1">
      <c r="B239" s="231"/>
      <c r="C239" s="232"/>
      <c r="D239" s="233" t="s">
        <v>143</v>
      </c>
      <c r="E239" s="234" t="s">
        <v>22</v>
      </c>
      <c r="F239" s="235" t="s">
        <v>882</v>
      </c>
      <c r="G239" s="232"/>
      <c r="H239" s="236">
        <v>7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143</v>
      </c>
      <c r="AU239" s="242" t="s">
        <v>82</v>
      </c>
      <c r="AV239" s="11" t="s">
        <v>82</v>
      </c>
      <c r="AW239" s="11" t="s">
        <v>37</v>
      </c>
      <c r="AX239" s="11" t="s">
        <v>24</v>
      </c>
      <c r="AY239" s="242" t="s">
        <v>129</v>
      </c>
    </row>
    <row r="240" s="1" customFormat="1" ht="38.25" customHeight="1">
      <c r="B240" s="44"/>
      <c r="C240" s="254" t="s">
        <v>556</v>
      </c>
      <c r="D240" s="254" t="s">
        <v>201</v>
      </c>
      <c r="E240" s="255" t="s">
        <v>537</v>
      </c>
      <c r="F240" s="256" t="s">
        <v>538</v>
      </c>
      <c r="G240" s="257" t="s">
        <v>204</v>
      </c>
      <c r="H240" s="258">
        <v>1</v>
      </c>
      <c r="I240" s="259"/>
      <c r="J240" s="260">
        <f>ROUND(I240*H240,2)</f>
        <v>0</v>
      </c>
      <c r="K240" s="256" t="s">
        <v>141</v>
      </c>
      <c r="L240" s="261"/>
      <c r="M240" s="262" t="s">
        <v>22</v>
      </c>
      <c r="N240" s="263" t="s">
        <v>44</v>
      </c>
      <c r="O240" s="45"/>
      <c r="P240" s="228">
        <f>O240*H240</f>
        <v>0</v>
      </c>
      <c r="Q240" s="228">
        <v>0.015400000000000001</v>
      </c>
      <c r="R240" s="228">
        <f>Q240*H240</f>
        <v>0.015400000000000001</v>
      </c>
      <c r="S240" s="228">
        <v>0</v>
      </c>
      <c r="T240" s="229">
        <f>S240*H240</f>
        <v>0</v>
      </c>
      <c r="AR240" s="22" t="s">
        <v>164</v>
      </c>
      <c r="AT240" s="22" t="s">
        <v>201</v>
      </c>
      <c r="AU240" s="22" t="s">
        <v>82</v>
      </c>
      <c r="AY240" s="22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22" t="s">
        <v>24</v>
      </c>
      <c r="BK240" s="230">
        <f>ROUND(I240*H240,2)</f>
        <v>0</v>
      </c>
      <c r="BL240" s="22" t="s">
        <v>135</v>
      </c>
      <c r="BM240" s="22" t="s">
        <v>883</v>
      </c>
    </row>
    <row r="241" s="1" customFormat="1" ht="51" customHeight="1">
      <c r="B241" s="44"/>
      <c r="C241" s="254" t="s">
        <v>561</v>
      </c>
      <c r="D241" s="254" t="s">
        <v>201</v>
      </c>
      <c r="E241" s="255" t="s">
        <v>541</v>
      </c>
      <c r="F241" s="256" t="s">
        <v>542</v>
      </c>
      <c r="G241" s="257" t="s">
        <v>204</v>
      </c>
      <c r="H241" s="258">
        <v>1</v>
      </c>
      <c r="I241" s="259"/>
      <c r="J241" s="260">
        <f>ROUND(I241*H241,2)</f>
        <v>0</v>
      </c>
      <c r="K241" s="256" t="s">
        <v>141</v>
      </c>
      <c r="L241" s="261"/>
      <c r="M241" s="262" t="s">
        <v>22</v>
      </c>
      <c r="N241" s="263" t="s">
        <v>44</v>
      </c>
      <c r="O241" s="45"/>
      <c r="P241" s="228">
        <f>O241*H241</f>
        <v>0</v>
      </c>
      <c r="Q241" s="228">
        <v>0.014999999999999999</v>
      </c>
      <c r="R241" s="228">
        <f>Q241*H241</f>
        <v>0.014999999999999999</v>
      </c>
      <c r="S241" s="228">
        <v>0</v>
      </c>
      <c r="T241" s="229">
        <f>S241*H241</f>
        <v>0</v>
      </c>
      <c r="AR241" s="22" t="s">
        <v>164</v>
      </c>
      <c r="AT241" s="22" t="s">
        <v>201</v>
      </c>
      <c r="AU241" s="22" t="s">
        <v>82</v>
      </c>
      <c r="AY241" s="22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2" t="s">
        <v>24</v>
      </c>
      <c r="BK241" s="230">
        <f>ROUND(I241*H241,2)</f>
        <v>0</v>
      </c>
      <c r="BL241" s="22" t="s">
        <v>135</v>
      </c>
      <c r="BM241" s="22" t="s">
        <v>884</v>
      </c>
    </row>
    <row r="242" s="1" customFormat="1" ht="51" customHeight="1">
      <c r="B242" s="44"/>
      <c r="C242" s="254" t="s">
        <v>565</v>
      </c>
      <c r="D242" s="254" t="s">
        <v>201</v>
      </c>
      <c r="E242" s="255" t="s">
        <v>545</v>
      </c>
      <c r="F242" s="256" t="s">
        <v>546</v>
      </c>
      <c r="G242" s="257" t="s">
        <v>204</v>
      </c>
      <c r="H242" s="258">
        <v>1</v>
      </c>
      <c r="I242" s="259"/>
      <c r="J242" s="260">
        <f>ROUND(I242*H242,2)</f>
        <v>0</v>
      </c>
      <c r="K242" s="256" t="s">
        <v>141</v>
      </c>
      <c r="L242" s="261"/>
      <c r="M242" s="262" t="s">
        <v>22</v>
      </c>
      <c r="N242" s="263" t="s">
        <v>44</v>
      </c>
      <c r="O242" s="45"/>
      <c r="P242" s="228">
        <f>O242*H242</f>
        <v>0</v>
      </c>
      <c r="Q242" s="228">
        <v>0.0146</v>
      </c>
      <c r="R242" s="228">
        <f>Q242*H242</f>
        <v>0.0146</v>
      </c>
      <c r="S242" s="228">
        <v>0</v>
      </c>
      <c r="T242" s="229">
        <f>S242*H242</f>
        <v>0</v>
      </c>
      <c r="AR242" s="22" t="s">
        <v>164</v>
      </c>
      <c r="AT242" s="22" t="s">
        <v>201</v>
      </c>
      <c r="AU242" s="22" t="s">
        <v>82</v>
      </c>
      <c r="AY242" s="22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2" t="s">
        <v>24</v>
      </c>
      <c r="BK242" s="230">
        <f>ROUND(I242*H242,2)</f>
        <v>0</v>
      </c>
      <c r="BL242" s="22" t="s">
        <v>135</v>
      </c>
      <c r="BM242" s="22" t="s">
        <v>885</v>
      </c>
    </row>
    <row r="243" s="1" customFormat="1" ht="51" customHeight="1">
      <c r="B243" s="44"/>
      <c r="C243" s="254" t="s">
        <v>571</v>
      </c>
      <c r="D243" s="254" t="s">
        <v>201</v>
      </c>
      <c r="E243" s="255" t="s">
        <v>549</v>
      </c>
      <c r="F243" s="256" t="s">
        <v>550</v>
      </c>
      <c r="G243" s="257" t="s">
        <v>204</v>
      </c>
      <c r="H243" s="258">
        <v>1</v>
      </c>
      <c r="I243" s="259"/>
      <c r="J243" s="260">
        <f>ROUND(I243*H243,2)</f>
        <v>0</v>
      </c>
      <c r="K243" s="256" t="s">
        <v>141</v>
      </c>
      <c r="L243" s="261"/>
      <c r="M243" s="262" t="s">
        <v>22</v>
      </c>
      <c r="N243" s="263" t="s">
        <v>44</v>
      </c>
      <c r="O243" s="45"/>
      <c r="P243" s="228">
        <f>O243*H243</f>
        <v>0</v>
      </c>
      <c r="Q243" s="228">
        <v>0.014200000000000001</v>
      </c>
      <c r="R243" s="228">
        <f>Q243*H243</f>
        <v>0.014200000000000001</v>
      </c>
      <c r="S243" s="228">
        <v>0</v>
      </c>
      <c r="T243" s="229">
        <f>S243*H243</f>
        <v>0</v>
      </c>
      <c r="AR243" s="22" t="s">
        <v>164</v>
      </c>
      <c r="AT243" s="22" t="s">
        <v>201</v>
      </c>
      <c r="AU243" s="22" t="s">
        <v>82</v>
      </c>
      <c r="AY243" s="22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2" t="s">
        <v>24</v>
      </c>
      <c r="BK243" s="230">
        <f>ROUND(I243*H243,2)</f>
        <v>0</v>
      </c>
      <c r="BL243" s="22" t="s">
        <v>135</v>
      </c>
      <c r="BM243" s="22" t="s">
        <v>886</v>
      </c>
    </row>
    <row r="244" s="1" customFormat="1" ht="38.25" customHeight="1">
      <c r="B244" s="44"/>
      <c r="C244" s="254" t="s">
        <v>576</v>
      </c>
      <c r="D244" s="254" t="s">
        <v>201</v>
      </c>
      <c r="E244" s="255" t="s">
        <v>557</v>
      </c>
      <c r="F244" s="256" t="s">
        <v>558</v>
      </c>
      <c r="G244" s="257" t="s">
        <v>204</v>
      </c>
      <c r="H244" s="258">
        <v>11</v>
      </c>
      <c r="I244" s="259"/>
      <c r="J244" s="260">
        <f>ROUND(I244*H244,2)</f>
        <v>0</v>
      </c>
      <c r="K244" s="256" t="s">
        <v>141</v>
      </c>
      <c r="L244" s="261"/>
      <c r="M244" s="262" t="s">
        <v>22</v>
      </c>
      <c r="N244" s="263" t="s">
        <v>44</v>
      </c>
      <c r="O244" s="45"/>
      <c r="P244" s="228">
        <f>O244*H244</f>
        <v>0</v>
      </c>
      <c r="Q244" s="228">
        <v>0.0030000000000000001</v>
      </c>
      <c r="R244" s="228">
        <f>Q244*H244</f>
        <v>0.033000000000000002</v>
      </c>
      <c r="S244" s="228">
        <v>0</v>
      </c>
      <c r="T244" s="229">
        <f>S244*H244</f>
        <v>0</v>
      </c>
      <c r="AR244" s="22" t="s">
        <v>164</v>
      </c>
      <c r="AT244" s="22" t="s">
        <v>201</v>
      </c>
      <c r="AU244" s="22" t="s">
        <v>82</v>
      </c>
      <c r="AY244" s="22" t="s">
        <v>129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22" t="s">
        <v>24</v>
      </c>
      <c r="BK244" s="230">
        <f>ROUND(I244*H244,2)</f>
        <v>0</v>
      </c>
      <c r="BL244" s="22" t="s">
        <v>135</v>
      </c>
      <c r="BM244" s="22" t="s">
        <v>559</v>
      </c>
    </row>
    <row r="245" s="11" customFormat="1">
      <c r="B245" s="231"/>
      <c r="C245" s="232"/>
      <c r="D245" s="233" t="s">
        <v>143</v>
      </c>
      <c r="E245" s="234" t="s">
        <v>22</v>
      </c>
      <c r="F245" s="235" t="s">
        <v>887</v>
      </c>
      <c r="G245" s="232"/>
      <c r="H245" s="236">
        <v>11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143</v>
      </c>
      <c r="AU245" s="242" t="s">
        <v>82</v>
      </c>
      <c r="AV245" s="11" t="s">
        <v>82</v>
      </c>
      <c r="AW245" s="11" t="s">
        <v>37</v>
      </c>
      <c r="AX245" s="11" t="s">
        <v>24</v>
      </c>
      <c r="AY245" s="242" t="s">
        <v>129</v>
      </c>
    </row>
    <row r="246" s="1" customFormat="1" ht="38.25" customHeight="1">
      <c r="B246" s="44"/>
      <c r="C246" s="254" t="s">
        <v>581</v>
      </c>
      <c r="D246" s="254" t="s">
        <v>201</v>
      </c>
      <c r="E246" s="255" t="s">
        <v>562</v>
      </c>
      <c r="F246" s="256" t="s">
        <v>563</v>
      </c>
      <c r="G246" s="257" t="s">
        <v>204</v>
      </c>
      <c r="H246" s="258">
        <v>3</v>
      </c>
      <c r="I246" s="259"/>
      <c r="J246" s="260">
        <f>ROUND(I246*H246,2)</f>
        <v>0</v>
      </c>
      <c r="K246" s="256" t="s">
        <v>141</v>
      </c>
      <c r="L246" s="261"/>
      <c r="M246" s="262" t="s">
        <v>22</v>
      </c>
      <c r="N246" s="263" t="s">
        <v>44</v>
      </c>
      <c r="O246" s="45"/>
      <c r="P246" s="228">
        <f>O246*H246</f>
        <v>0</v>
      </c>
      <c r="Q246" s="228">
        <v>0.0015</v>
      </c>
      <c r="R246" s="228">
        <f>Q246*H246</f>
        <v>0.0045000000000000005</v>
      </c>
      <c r="S246" s="228">
        <v>0</v>
      </c>
      <c r="T246" s="229">
        <f>S246*H246</f>
        <v>0</v>
      </c>
      <c r="AR246" s="22" t="s">
        <v>164</v>
      </c>
      <c r="AT246" s="22" t="s">
        <v>201</v>
      </c>
      <c r="AU246" s="22" t="s">
        <v>82</v>
      </c>
      <c r="AY246" s="22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2" t="s">
        <v>24</v>
      </c>
      <c r="BK246" s="230">
        <f>ROUND(I246*H246,2)</f>
        <v>0</v>
      </c>
      <c r="BL246" s="22" t="s">
        <v>135</v>
      </c>
      <c r="BM246" s="22" t="s">
        <v>564</v>
      </c>
    </row>
    <row r="247" s="10" customFormat="1" ht="29.88" customHeight="1">
      <c r="B247" s="203"/>
      <c r="C247" s="204"/>
      <c r="D247" s="205" t="s">
        <v>72</v>
      </c>
      <c r="E247" s="217" t="s">
        <v>569</v>
      </c>
      <c r="F247" s="217" t="s">
        <v>570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SUM(P248:P264)</f>
        <v>0</v>
      </c>
      <c r="Q247" s="211"/>
      <c r="R247" s="212">
        <f>SUM(R248:R264)</f>
        <v>0</v>
      </c>
      <c r="S247" s="211"/>
      <c r="T247" s="213">
        <f>SUM(T248:T264)</f>
        <v>0</v>
      </c>
      <c r="AR247" s="214" t="s">
        <v>24</v>
      </c>
      <c r="AT247" s="215" t="s">
        <v>72</v>
      </c>
      <c r="AU247" s="215" t="s">
        <v>24</v>
      </c>
      <c r="AY247" s="214" t="s">
        <v>129</v>
      </c>
      <c r="BK247" s="216">
        <f>SUM(BK248:BK264)</f>
        <v>0</v>
      </c>
    </row>
    <row r="248" s="1" customFormat="1" ht="16.5" customHeight="1">
      <c r="B248" s="44"/>
      <c r="C248" s="219" t="s">
        <v>586</v>
      </c>
      <c r="D248" s="219" t="s">
        <v>131</v>
      </c>
      <c r="E248" s="220" t="s">
        <v>888</v>
      </c>
      <c r="F248" s="221" t="s">
        <v>889</v>
      </c>
      <c r="G248" s="222" t="s">
        <v>790</v>
      </c>
      <c r="H248" s="223">
        <v>1</v>
      </c>
      <c r="I248" s="224"/>
      <c r="J248" s="225">
        <f>ROUND(I248*H248,2)</f>
        <v>0</v>
      </c>
      <c r="K248" s="221" t="s">
        <v>22</v>
      </c>
      <c r="L248" s="70"/>
      <c r="M248" s="226" t="s">
        <v>22</v>
      </c>
      <c r="N248" s="227" t="s">
        <v>44</v>
      </c>
      <c r="O248" s="45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AR248" s="22" t="s">
        <v>135</v>
      </c>
      <c r="AT248" s="22" t="s">
        <v>131</v>
      </c>
      <c r="AU248" s="22" t="s">
        <v>82</v>
      </c>
      <c r="AY248" s="22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2" t="s">
        <v>24</v>
      </c>
      <c r="BK248" s="230">
        <f>ROUND(I248*H248,2)</f>
        <v>0</v>
      </c>
      <c r="BL248" s="22" t="s">
        <v>135</v>
      </c>
      <c r="BM248" s="22" t="s">
        <v>890</v>
      </c>
    </row>
    <row r="249" s="1" customFormat="1" ht="25.5" customHeight="1">
      <c r="B249" s="44"/>
      <c r="C249" s="219" t="s">
        <v>590</v>
      </c>
      <c r="D249" s="219" t="s">
        <v>131</v>
      </c>
      <c r="E249" s="220" t="s">
        <v>572</v>
      </c>
      <c r="F249" s="221" t="s">
        <v>573</v>
      </c>
      <c r="G249" s="222" t="s">
        <v>248</v>
      </c>
      <c r="H249" s="223">
        <v>68.063999999999993</v>
      </c>
      <c r="I249" s="224"/>
      <c r="J249" s="225">
        <f>ROUND(I249*H249,2)</f>
        <v>0</v>
      </c>
      <c r="K249" s="221" t="s">
        <v>141</v>
      </c>
      <c r="L249" s="70"/>
      <c r="M249" s="226" t="s">
        <v>22</v>
      </c>
      <c r="N249" s="227" t="s">
        <v>44</v>
      </c>
      <c r="O249" s="4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22" t="s">
        <v>135</v>
      </c>
      <c r="AT249" s="22" t="s">
        <v>131</v>
      </c>
      <c r="AU249" s="22" t="s">
        <v>82</v>
      </c>
      <c r="AY249" s="22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2" t="s">
        <v>24</v>
      </c>
      <c r="BK249" s="230">
        <f>ROUND(I249*H249,2)</f>
        <v>0</v>
      </c>
      <c r="BL249" s="22" t="s">
        <v>135</v>
      </c>
      <c r="BM249" s="22" t="s">
        <v>574</v>
      </c>
    </row>
    <row r="250" s="11" customFormat="1">
      <c r="B250" s="231"/>
      <c r="C250" s="232"/>
      <c r="D250" s="233" t="s">
        <v>143</v>
      </c>
      <c r="E250" s="234" t="s">
        <v>22</v>
      </c>
      <c r="F250" s="235" t="s">
        <v>891</v>
      </c>
      <c r="G250" s="232"/>
      <c r="H250" s="236">
        <v>68.063999999999993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143</v>
      </c>
      <c r="AU250" s="242" t="s">
        <v>82</v>
      </c>
      <c r="AV250" s="11" t="s">
        <v>82</v>
      </c>
      <c r="AW250" s="11" t="s">
        <v>37</v>
      </c>
      <c r="AX250" s="11" t="s">
        <v>24</v>
      </c>
      <c r="AY250" s="242" t="s">
        <v>129</v>
      </c>
    </row>
    <row r="251" s="1" customFormat="1" ht="25.5" customHeight="1">
      <c r="B251" s="44"/>
      <c r="C251" s="219" t="s">
        <v>595</v>
      </c>
      <c r="D251" s="219" t="s">
        <v>131</v>
      </c>
      <c r="E251" s="220" t="s">
        <v>577</v>
      </c>
      <c r="F251" s="221" t="s">
        <v>578</v>
      </c>
      <c r="G251" s="222" t="s">
        <v>248</v>
      </c>
      <c r="H251" s="223">
        <v>1503.3589999999999</v>
      </c>
      <c r="I251" s="224"/>
      <c r="J251" s="225">
        <f>ROUND(I251*H251,2)</f>
        <v>0</v>
      </c>
      <c r="K251" s="221" t="s">
        <v>141</v>
      </c>
      <c r="L251" s="70"/>
      <c r="M251" s="226" t="s">
        <v>22</v>
      </c>
      <c r="N251" s="227" t="s">
        <v>44</v>
      </c>
      <c r="O251" s="45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22" t="s">
        <v>135</v>
      </c>
      <c r="AT251" s="22" t="s">
        <v>131</v>
      </c>
      <c r="AU251" s="22" t="s">
        <v>82</v>
      </c>
      <c r="AY251" s="22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2" t="s">
        <v>24</v>
      </c>
      <c r="BK251" s="230">
        <f>ROUND(I251*H251,2)</f>
        <v>0</v>
      </c>
      <c r="BL251" s="22" t="s">
        <v>135</v>
      </c>
      <c r="BM251" s="22" t="s">
        <v>579</v>
      </c>
    </row>
    <row r="252" s="11" customFormat="1">
      <c r="B252" s="231"/>
      <c r="C252" s="232"/>
      <c r="D252" s="233" t="s">
        <v>143</v>
      </c>
      <c r="E252" s="234" t="s">
        <v>22</v>
      </c>
      <c r="F252" s="235" t="s">
        <v>892</v>
      </c>
      <c r="G252" s="232"/>
      <c r="H252" s="236">
        <v>1503.3589999999999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143</v>
      </c>
      <c r="AU252" s="242" t="s">
        <v>82</v>
      </c>
      <c r="AV252" s="11" t="s">
        <v>82</v>
      </c>
      <c r="AW252" s="11" t="s">
        <v>37</v>
      </c>
      <c r="AX252" s="11" t="s">
        <v>24</v>
      </c>
      <c r="AY252" s="242" t="s">
        <v>129</v>
      </c>
    </row>
    <row r="253" s="1" customFormat="1" ht="25.5" customHeight="1">
      <c r="B253" s="44"/>
      <c r="C253" s="219" t="s">
        <v>604</v>
      </c>
      <c r="D253" s="219" t="s">
        <v>131</v>
      </c>
      <c r="E253" s="220" t="s">
        <v>582</v>
      </c>
      <c r="F253" s="221" t="s">
        <v>583</v>
      </c>
      <c r="G253" s="222" t="s">
        <v>248</v>
      </c>
      <c r="H253" s="223">
        <v>65.084000000000003</v>
      </c>
      <c r="I253" s="224"/>
      <c r="J253" s="225">
        <f>ROUND(I253*H253,2)</f>
        <v>0</v>
      </c>
      <c r="K253" s="221" t="s">
        <v>141</v>
      </c>
      <c r="L253" s="70"/>
      <c r="M253" s="226" t="s">
        <v>22</v>
      </c>
      <c r="N253" s="227" t="s">
        <v>44</v>
      </c>
      <c r="O253" s="4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AR253" s="22" t="s">
        <v>135</v>
      </c>
      <c r="AT253" s="22" t="s">
        <v>131</v>
      </c>
      <c r="AU253" s="22" t="s">
        <v>82</v>
      </c>
      <c r="AY253" s="22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2" t="s">
        <v>24</v>
      </c>
      <c r="BK253" s="230">
        <f>ROUND(I253*H253,2)</f>
        <v>0</v>
      </c>
      <c r="BL253" s="22" t="s">
        <v>135</v>
      </c>
      <c r="BM253" s="22" t="s">
        <v>584</v>
      </c>
    </row>
    <row r="254" s="11" customFormat="1">
      <c r="B254" s="231"/>
      <c r="C254" s="232"/>
      <c r="D254" s="233" t="s">
        <v>143</v>
      </c>
      <c r="E254" s="234" t="s">
        <v>22</v>
      </c>
      <c r="F254" s="235" t="s">
        <v>893</v>
      </c>
      <c r="G254" s="232"/>
      <c r="H254" s="236">
        <v>65.084000000000003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143</v>
      </c>
      <c r="AU254" s="242" t="s">
        <v>82</v>
      </c>
      <c r="AV254" s="11" t="s">
        <v>82</v>
      </c>
      <c r="AW254" s="11" t="s">
        <v>37</v>
      </c>
      <c r="AX254" s="11" t="s">
        <v>24</v>
      </c>
      <c r="AY254" s="242" t="s">
        <v>129</v>
      </c>
    </row>
    <row r="255" s="1" customFormat="1" ht="25.5" customHeight="1">
      <c r="B255" s="44"/>
      <c r="C255" s="219" t="s">
        <v>611</v>
      </c>
      <c r="D255" s="219" t="s">
        <v>131</v>
      </c>
      <c r="E255" s="220" t="s">
        <v>587</v>
      </c>
      <c r="F255" s="221" t="s">
        <v>578</v>
      </c>
      <c r="G255" s="222" t="s">
        <v>248</v>
      </c>
      <c r="H255" s="223">
        <v>1431.848</v>
      </c>
      <c r="I255" s="224"/>
      <c r="J255" s="225">
        <f>ROUND(I255*H255,2)</f>
        <v>0</v>
      </c>
      <c r="K255" s="221" t="s">
        <v>141</v>
      </c>
      <c r="L255" s="70"/>
      <c r="M255" s="226" t="s">
        <v>22</v>
      </c>
      <c r="N255" s="227" t="s">
        <v>44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22" t="s">
        <v>135</v>
      </c>
      <c r="AT255" s="22" t="s">
        <v>131</v>
      </c>
      <c r="AU255" s="22" t="s">
        <v>82</v>
      </c>
      <c r="AY255" s="22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24</v>
      </c>
      <c r="BK255" s="230">
        <f>ROUND(I255*H255,2)</f>
        <v>0</v>
      </c>
      <c r="BL255" s="22" t="s">
        <v>135</v>
      </c>
      <c r="BM255" s="22" t="s">
        <v>588</v>
      </c>
    </row>
    <row r="256" s="11" customFormat="1">
      <c r="B256" s="231"/>
      <c r="C256" s="232"/>
      <c r="D256" s="233" t="s">
        <v>143</v>
      </c>
      <c r="E256" s="234" t="s">
        <v>22</v>
      </c>
      <c r="F256" s="235" t="s">
        <v>894</v>
      </c>
      <c r="G256" s="232"/>
      <c r="H256" s="236">
        <v>1431.848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143</v>
      </c>
      <c r="AU256" s="242" t="s">
        <v>82</v>
      </c>
      <c r="AV256" s="11" t="s">
        <v>82</v>
      </c>
      <c r="AW256" s="11" t="s">
        <v>37</v>
      </c>
      <c r="AX256" s="11" t="s">
        <v>24</v>
      </c>
      <c r="AY256" s="242" t="s">
        <v>129</v>
      </c>
    </row>
    <row r="257" s="1" customFormat="1" ht="16.5" customHeight="1">
      <c r="B257" s="44"/>
      <c r="C257" s="219" t="s">
        <v>221</v>
      </c>
      <c r="D257" s="219" t="s">
        <v>131</v>
      </c>
      <c r="E257" s="220" t="s">
        <v>591</v>
      </c>
      <c r="F257" s="221" t="s">
        <v>592</v>
      </c>
      <c r="G257" s="222" t="s">
        <v>248</v>
      </c>
      <c r="H257" s="223">
        <v>33.183999999999997</v>
      </c>
      <c r="I257" s="224"/>
      <c r="J257" s="225">
        <f>ROUND(I257*H257,2)</f>
        <v>0</v>
      </c>
      <c r="K257" s="221" t="s">
        <v>141</v>
      </c>
      <c r="L257" s="70"/>
      <c r="M257" s="226" t="s">
        <v>22</v>
      </c>
      <c r="N257" s="227" t="s">
        <v>44</v>
      </c>
      <c r="O257" s="4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AR257" s="22" t="s">
        <v>135</v>
      </c>
      <c r="AT257" s="22" t="s">
        <v>131</v>
      </c>
      <c r="AU257" s="22" t="s">
        <v>82</v>
      </c>
      <c r="AY257" s="22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24</v>
      </c>
      <c r="BK257" s="230">
        <f>ROUND(I257*H257,2)</f>
        <v>0</v>
      </c>
      <c r="BL257" s="22" t="s">
        <v>135</v>
      </c>
      <c r="BM257" s="22" t="s">
        <v>593</v>
      </c>
    </row>
    <row r="258" s="11" customFormat="1">
      <c r="B258" s="231"/>
      <c r="C258" s="232"/>
      <c r="D258" s="233" t="s">
        <v>143</v>
      </c>
      <c r="E258" s="234" t="s">
        <v>22</v>
      </c>
      <c r="F258" s="235" t="s">
        <v>895</v>
      </c>
      <c r="G258" s="232"/>
      <c r="H258" s="236">
        <v>33.183999999999997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143</v>
      </c>
      <c r="AU258" s="242" t="s">
        <v>82</v>
      </c>
      <c r="AV258" s="11" t="s">
        <v>82</v>
      </c>
      <c r="AW258" s="11" t="s">
        <v>37</v>
      </c>
      <c r="AX258" s="11" t="s">
        <v>24</v>
      </c>
      <c r="AY258" s="242" t="s">
        <v>129</v>
      </c>
    </row>
    <row r="259" s="1" customFormat="1" ht="25.5" customHeight="1">
      <c r="B259" s="44"/>
      <c r="C259" s="219" t="s">
        <v>30</v>
      </c>
      <c r="D259" s="219" t="s">
        <v>131</v>
      </c>
      <c r="E259" s="220" t="s">
        <v>596</v>
      </c>
      <c r="F259" s="221" t="s">
        <v>597</v>
      </c>
      <c r="G259" s="222" t="s">
        <v>248</v>
      </c>
      <c r="H259" s="223">
        <v>31.899999999999999</v>
      </c>
      <c r="I259" s="224"/>
      <c r="J259" s="225">
        <f>ROUND(I259*H259,2)</f>
        <v>0</v>
      </c>
      <c r="K259" s="221" t="s">
        <v>141</v>
      </c>
      <c r="L259" s="70"/>
      <c r="M259" s="226" t="s">
        <v>22</v>
      </c>
      <c r="N259" s="227" t="s">
        <v>44</v>
      </c>
      <c r="O259" s="4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22" t="s">
        <v>135</v>
      </c>
      <c r="AT259" s="22" t="s">
        <v>131</v>
      </c>
      <c r="AU259" s="22" t="s">
        <v>82</v>
      </c>
      <c r="AY259" s="22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2" t="s">
        <v>24</v>
      </c>
      <c r="BK259" s="230">
        <f>ROUND(I259*H259,2)</f>
        <v>0</v>
      </c>
      <c r="BL259" s="22" t="s">
        <v>135</v>
      </c>
      <c r="BM259" s="22" t="s">
        <v>598</v>
      </c>
    </row>
    <row r="260" s="11" customFormat="1">
      <c r="B260" s="231"/>
      <c r="C260" s="232"/>
      <c r="D260" s="233" t="s">
        <v>143</v>
      </c>
      <c r="E260" s="234" t="s">
        <v>22</v>
      </c>
      <c r="F260" s="235" t="s">
        <v>896</v>
      </c>
      <c r="G260" s="232"/>
      <c r="H260" s="236">
        <v>31.899999999999999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143</v>
      </c>
      <c r="AU260" s="242" t="s">
        <v>82</v>
      </c>
      <c r="AV260" s="11" t="s">
        <v>82</v>
      </c>
      <c r="AW260" s="11" t="s">
        <v>37</v>
      </c>
      <c r="AX260" s="11" t="s">
        <v>24</v>
      </c>
      <c r="AY260" s="242" t="s">
        <v>129</v>
      </c>
    </row>
    <row r="261" s="1" customFormat="1" ht="25.5" customHeight="1">
      <c r="B261" s="44"/>
      <c r="C261" s="219" t="s">
        <v>702</v>
      </c>
      <c r="D261" s="219" t="s">
        <v>131</v>
      </c>
      <c r="E261" s="220" t="s">
        <v>601</v>
      </c>
      <c r="F261" s="221" t="s">
        <v>597</v>
      </c>
      <c r="G261" s="222" t="s">
        <v>248</v>
      </c>
      <c r="H261" s="223">
        <v>5.9509999999999996</v>
      </c>
      <c r="I261" s="224"/>
      <c r="J261" s="225">
        <f>ROUND(I261*H261,2)</f>
        <v>0</v>
      </c>
      <c r="K261" s="221" t="s">
        <v>22</v>
      </c>
      <c r="L261" s="70"/>
      <c r="M261" s="226" t="s">
        <v>22</v>
      </c>
      <c r="N261" s="227" t="s">
        <v>44</v>
      </c>
      <c r="O261" s="45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AR261" s="22" t="s">
        <v>135</v>
      </c>
      <c r="AT261" s="22" t="s">
        <v>131</v>
      </c>
      <c r="AU261" s="22" t="s">
        <v>82</v>
      </c>
      <c r="AY261" s="22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2" t="s">
        <v>24</v>
      </c>
      <c r="BK261" s="230">
        <f>ROUND(I261*H261,2)</f>
        <v>0</v>
      </c>
      <c r="BL261" s="22" t="s">
        <v>135</v>
      </c>
      <c r="BM261" s="22" t="s">
        <v>897</v>
      </c>
    </row>
    <row r="262" s="11" customFormat="1">
      <c r="B262" s="231"/>
      <c r="C262" s="232"/>
      <c r="D262" s="233" t="s">
        <v>143</v>
      </c>
      <c r="E262" s="234" t="s">
        <v>22</v>
      </c>
      <c r="F262" s="235" t="s">
        <v>898</v>
      </c>
      <c r="G262" s="232"/>
      <c r="H262" s="236">
        <v>5.9509999999999996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143</v>
      </c>
      <c r="AU262" s="242" t="s">
        <v>82</v>
      </c>
      <c r="AV262" s="11" t="s">
        <v>82</v>
      </c>
      <c r="AW262" s="11" t="s">
        <v>37</v>
      </c>
      <c r="AX262" s="11" t="s">
        <v>24</v>
      </c>
      <c r="AY262" s="242" t="s">
        <v>129</v>
      </c>
    </row>
    <row r="263" s="1" customFormat="1" ht="16.5" customHeight="1">
      <c r="B263" s="44"/>
      <c r="C263" s="219" t="s">
        <v>132</v>
      </c>
      <c r="D263" s="219" t="s">
        <v>131</v>
      </c>
      <c r="E263" s="220" t="s">
        <v>605</v>
      </c>
      <c r="F263" s="221" t="s">
        <v>606</v>
      </c>
      <c r="G263" s="222" t="s">
        <v>248</v>
      </c>
      <c r="H263" s="223">
        <v>62.113</v>
      </c>
      <c r="I263" s="224"/>
      <c r="J263" s="225">
        <f>ROUND(I263*H263,2)</f>
        <v>0</v>
      </c>
      <c r="K263" s="221" t="s">
        <v>141</v>
      </c>
      <c r="L263" s="70"/>
      <c r="M263" s="226" t="s">
        <v>22</v>
      </c>
      <c r="N263" s="227" t="s">
        <v>44</v>
      </c>
      <c r="O263" s="45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AR263" s="22" t="s">
        <v>135</v>
      </c>
      <c r="AT263" s="22" t="s">
        <v>131</v>
      </c>
      <c r="AU263" s="22" t="s">
        <v>82</v>
      </c>
      <c r="AY263" s="22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2" t="s">
        <v>24</v>
      </c>
      <c r="BK263" s="230">
        <f>ROUND(I263*H263,2)</f>
        <v>0</v>
      </c>
      <c r="BL263" s="22" t="s">
        <v>135</v>
      </c>
      <c r="BM263" s="22" t="s">
        <v>607</v>
      </c>
    </row>
    <row r="264" s="11" customFormat="1">
      <c r="B264" s="231"/>
      <c r="C264" s="232"/>
      <c r="D264" s="233" t="s">
        <v>143</v>
      </c>
      <c r="E264" s="234" t="s">
        <v>22</v>
      </c>
      <c r="F264" s="235" t="s">
        <v>899</v>
      </c>
      <c r="G264" s="232"/>
      <c r="H264" s="236">
        <v>62.113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143</v>
      </c>
      <c r="AU264" s="242" t="s">
        <v>82</v>
      </c>
      <c r="AV264" s="11" t="s">
        <v>82</v>
      </c>
      <c r="AW264" s="11" t="s">
        <v>37</v>
      </c>
      <c r="AX264" s="11" t="s">
        <v>24</v>
      </c>
      <c r="AY264" s="242" t="s">
        <v>129</v>
      </c>
    </row>
    <row r="265" s="10" customFormat="1" ht="29.88" customHeight="1">
      <c r="B265" s="203"/>
      <c r="C265" s="204"/>
      <c r="D265" s="205" t="s">
        <v>72</v>
      </c>
      <c r="E265" s="217" t="s">
        <v>609</v>
      </c>
      <c r="F265" s="217" t="s">
        <v>610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P266</f>
        <v>0</v>
      </c>
      <c r="Q265" s="211"/>
      <c r="R265" s="212">
        <f>R266</f>
        <v>0</v>
      </c>
      <c r="S265" s="211"/>
      <c r="T265" s="213">
        <f>T266</f>
        <v>0</v>
      </c>
      <c r="AR265" s="214" t="s">
        <v>24</v>
      </c>
      <c r="AT265" s="215" t="s">
        <v>72</v>
      </c>
      <c r="AU265" s="215" t="s">
        <v>24</v>
      </c>
      <c r="AY265" s="214" t="s">
        <v>129</v>
      </c>
      <c r="BK265" s="216">
        <f>BK266</f>
        <v>0</v>
      </c>
    </row>
    <row r="266" s="1" customFormat="1" ht="25.5" customHeight="1">
      <c r="B266" s="44"/>
      <c r="C266" s="219" t="s">
        <v>361</v>
      </c>
      <c r="D266" s="219" t="s">
        <v>131</v>
      </c>
      <c r="E266" s="220" t="s">
        <v>612</v>
      </c>
      <c r="F266" s="221" t="s">
        <v>613</v>
      </c>
      <c r="G266" s="222" t="s">
        <v>248</v>
      </c>
      <c r="H266" s="223">
        <v>109.548</v>
      </c>
      <c r="I266" s="224"/>
      <c r="J266" s="225">
        <f>ROUND(I266*H266,2)</f>
        <v>0</v>
      </c>
      <c r="K266" s="221" t="s">
        <v>141</v>
      </c>
      <c r="L266" s="70"/>
      <c r="M266" s="226" t="s">
        <v>22</v>
      </c>
      <c r="N266" s="264" t="s">
        <v>44</v>
      </c>
      <c r="O266" s="265"/>
      <c r="P266" s="266">
        <f>O266*H266</f>
        <v>0</v>
      </c>
      <c r="Q266" s="266">
        <v>0</v>
      </c>
      <c r="R266" s="266">
        <f>Q266*H266</f>
        <v>0</v>
      </c>
      <c r="S266" s="266">
        <v>0</v>
      </c>
      <c r="T266" s="267">
        <f>S266*H266</f>
        <v>0</v>
      </c>
      <c r="AR266" s="22" t="s">
        <v>135</v>
      </c>
      <c r="AT266" s="22" t="s">
        <v>131</v>
      </c>
      <c r="AU266" s="22" t="s">
        <v>82</v>
      </c>
      <c r="AY266" s="22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2" t="s">
        <v>24</v>
      </c>
      <c r="BK266" s="230">
        <f>ROUND(I266*H266,2)</f>
        <v>0</v>
      </c>
      <c r="BL266" s="22" t="s">
        <v>135</v>
      </c>
      <c r="BM266" s="22" t="s">
        <v>614</v>
      </c>
    </row>
    <row r="267" s="1" customFormat="1" ht="6.96" customHeight="1">
      <c r="B267" s="65"/>
      <c r="C267" s="66"/>
      <c r="D267" s="66"/>
      <c r="E267" s="66"/>
      <c r="F267" s="66"/>
      <c r="G267" s="66"/>
      <c r="H267" s="66"/>
      <c r="I267" s="164"/>
      <c r="J267" s="66"/>
      <c r="K267" s="66"/>
      <c r="L267" s="70"/>
    </row>
  </sheetData>
  <sheetProtection sheet="1" autoFilter="0" formatColumns="0" formatRows="0" objects="1" scenarios="1" spinCount="100000" saltValue="Doo0xxUJL2nozKBlNGi5xYUCp9oMHS0oE0mtTKQ8J8Km2hzJjDASBHWgqMPeqVekkctIUOxIiJ9PcW6kEfpX8Q==" hashValue="zrQrgTidxU52Dc0R+V5TCKLvm3TvLiVP6t3vRYZnt+aFD2nWYW6rLkEWFtBoNJ0xd171RQNsGr7kWfcWju9/oA==" algorithmName="SHA-512" password="CC35"/>
  <autoFilter ref="C83:K266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92</v>
      </c>
      <c r="G1" s="137" t="s">
        <v>93</v>
      </c>
      <c r="H1" s="137"/>
      <c r="I1" s="138"/>
      <c r="J1" s="137" t="s">
        <v>94</v>
      </c>
      <c r="K1" s="136" t="s">
        <v>95</v>
      </c>
      <c r="L1" s="137" t="s">
        <v>96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97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98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900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2. 2. 2018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ROUND(SUM(BE85:BE268), 2)</f>
        <v>0</v>
      </c>
      <c r="G30" s="45"/>
      <c r="H30" s="45"/>
      <c r="I30" s="156">
        <v>0.20999999999999999</v>
      </c>
      <c r="J30" s="155">
        <f>ROUND(ROUND((SUM(BE85:BE268)),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ROUND(SUM(BF85:BF268), 2)</f>
        <v>0</v>
      </c>
      <c r="G31" s="45"/>
      <c r="H31" s="45"/>
      <c r="I31" s="156">
        <v>0.14999999999999999</v>
      </c>
      <c r="J31" s="155">
        <f>ROUND(ROUND((SUM(BF85:BF268)),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ROUND(SUM(BG85:BG268),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ROUND(SUM(BH85:BH268),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ROUND(SUM(BI85:BI268),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100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98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TRASA8 -  Komunikace a terénní úpravy zbytku úseku S8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2. 2. 2018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101</v>
      </c>
      <c r="D54" s="157"/>
      <c r="E54" s="157"/>
      <c r="F54" s="157"/>
      <c r="G54" s="157"/>
      <c r="H54" s="157"/>
      <c r="I54" s="171"/>
      <c r="J54" s="172" t="s">
        <v>102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103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104</v>
      </c>
    </row>
    <row r="57" s="7" customFormat="1" ht="24.96" customHeight="1">
      <c r="B57" s="175"/>
      <c r="C57" s="176"/>
      <c r="D57" s="177" t="s">
        <v>105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106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901</v>
      </c>
      <c r="E59" s="185"/>
      <c r="F59" s="185"/>
      <c r="G59" s="185"/>
      <c r="H59" s="185"/>
      <c r="I59" s="186"/>
      <c r="J59" s="187">
        <f>J160</f>
        <v>0</v>
      </c>
      <c r="K59" s="188"/>
    </row>
    <row r="60" s="8" customFormat="1" ht="19.92" customHeight="1">
      <c r="B60" s="182"/>
      <c r="C60" s="183"/>
      <c r="D60" s="184" t="s">
        <v>107</v>
      </c>
      <c r="E60" s="185"/>
      <c r="F60" s="185"/>
      <c r="G60" s="185"/>
      <c r="H60" s="185"/>
      <c r="I60" s="186"/>
      <c r="J60" s="187">
        <f>J163</f>
        <v>0</v>
      </c>
      <c r="K60" s="188"/>
    </row>
    <row r="61" s="8" customFormat="1" ht="19.92" customHeight="1">
      <c r="B61" s="182"/>
      <c r="C61" s="183"/>
      <c r="D61" s="184" t="s">
        <v>108</v>
      </c>
      <c r="E61" s="185"/>
      <c r="F61" s="185"/>
      <c r="G61" s="185"/>
      <c r="H61" s="185"/>
      <c r="I61" s="186"/>
      <c r="J61" s="187">
        <f>J172</f>
        <v>0</v>
      </c>
      <c r="K61" s="188"/>
    </row>
    <row r="62" s="8" customFormat="1" ht="19.92" customHeight="1">
      <c r="B62" s="182"/>
      <c r="C62" s="183"/>
      <c r="D62" s="184" t="s">
        <v>109</v>
      </c>
      <c r="E62" s="185"/>
      <c r="F62" s="185"/>
      <c r="G62" s="185"/>
      <c r="H62" s="185"/>
      <c r="I62" s="186"/>
      <c r="J62" s="187">
        <f>J198</f>
        <v>0</v>
      </c>
      <c r="K62" s="188"/>
    </row>
    <row r="63" s="8" customFormat="1" ht="19.92" customHeight="1">
      <c r="B63" s="182"/>
      <c r="C63" s="183"/>
      <c r="D63" s="184" t="s">
        <v>110</v>
      </c>
      <c r="E63" s="185"/>
      <c r="F63" s="185"/>
      <c r="G63" s="185"/>
      <c r="H63" s="185"/>
      <c r="I63" s="186"/>
      <c r="J63" s="187">
        <f>J216</f>
        <v>0</v>
      </c>
      <c r="K63" s="188"/>
    </row>
    <row r="64" s="8" customFormat="1" ht="19.92" customHeight="1">
      <c r="B64" s="182"/>
      <c r="C64" s="183"/>
      <c r="D64" s="184" t="s">
        <v>111</v>
      </c>
      <c r="E64" s="185"/>
      <c r="F64" s="185"/>
      <c r="G64" s="185"/>
      <c r="H64" s="185"/>
      <c r="I64" s="186"/>
      <c r="J64" s="187">
        <f>J250</f>
        <v>0</v>
      </c>
      <c r="K64" s="188"/>
    </row>
    <row r="65" s="8" customFormat="1" ht="19.92" customHeight="1">
      <c r="B65" s="182"/>
      <c r="C65" s="183"/>
      <c r="D65" s="184" t="s">
        <v>112</v>
      </c>
      <c r="E65" s="185"/>
      <c r="F65" s="185"/>
      <c r="G65" s="185"/>
      <c r="H65" s="185"/>
      <c r="I65" s="186"/>
      <c r="J65" s="187">
        <f>J267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113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Komunikace pro chodce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98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 xml:space="preserve">TRASA8 -  Komunikace a terénní úpravy zbytku úseku S8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25</v>
      </c>
      <c r="D79" s="72"/>
      <c r="E79" s="72"/>
      <c r="F79" s="191" t="str">
        <f>F12</f>
        <v xml:space="preserve"> </v>
      </c>
      <c r="G79" s="72"/>
      <c r="H79" s="72"/>
      <c r="I79" s="192" t="s">
        <v>27</v>
      </c>
      <c r="J79" s="83" t="str">
        <f>IF(J12="","",J12)</f>
        <v>2. 2. 2018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31</v>
      </c>
      <c r="D81" s="72"/>
      <c r="E81" s="72"/>
      <c r="F81" s="191" t="str">
        <f>E15</f>
        <v xml:space="preserve"> </v>
      </c>
      <c r="G81" s="72"/>
      <c r="H81" s="72"/>
      <c r="I81" s="192" t="s">
        <v>36</v>
      </c>
      <c r="J81" s="191" t="str">
        <f>E21</f>
        <v xml:space="preserve"> </v>
      </c>
      <c r="K81" s="72"/>
      <c r="L81" s="70"/>
    </row>
    <row r="82" s="1" customFormat="1" ht="14.4" customHeight="1">
      <c r="B82" s="44"/>
      <c r="C82" s="74" t="s">
        <v>34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114</v>
      </c>
      <c r="D84" s="195" t="s">
        <v>58</v>
      </c>
      <c r="E84" s="195" t="s">
        <v>54</v>
      </c>
      <c r="F84" s="195" t="s">
        <v>115</v>
      </c>
      <c r="G84" s="195" t="s">
        <v>116</v>
      </c>
      <c r="H84" s="195" t="s">
        <v>117</v>
      </c>
      <c r="I84" s="196" t="s">
        <v>118</v>
      </c>
      <c r="J84" s="195" t="s">
        <v>102</v>
      </c>
      <c r="K84" s="197" t="s">
        <v>119</v>
      </c>
      <c r="L84" s="198"/>
      <c r="M84" s="100" t="s">
        <v>120</v>
      </c>
      <c r="N84" s="101" t="s">
        <v>43</v>
      </c>
      <c r="O84" s="101" t="s">
        <v>121</v>
      </c>
      <c r="P84" s="101" t="s">
        <v>122</v>
      </c>
      <c r="Q84" s="101" t="s">
        <v>123</v>
      </c>
      <c r="R84" s="101" t="s">
        <v>124</v>
      </c>
      <c r="S84" s="101" t="s">
        <v>125</v>
      </c>
      <c r="T84" s="102" t="s">
        <v>126</v>
      </c>
    </row>
    <row r="85" s="1" customFormat="1" ht="29.28" customHeight="1">
      <c r="B85" s="44"/>
      <c r="C85" s="106" t="s">
        <v>103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</f>
        <v>0</v>
      </c>
      <c r="Q85" s="104"/>
      <c r="R85" s="200">
        <f>R86</f>
        <v>167.36958129999999</v>
      </c>
      <c r="S85" s="104"/>
      <c r="T85" s="201">
        <f>T86</f>
        <v>169.41709</v>
      </c>
      <c r="AT85" s="22" t="s">
        <v>72</v>
      </c>
      <c r="AU85" s="22" t="s">
        <v>104</v>
      </c>
      <c r="BK85" s="202">
        <f>BK86</f>
        <v>0</v>
      </c>
    </row>
    <row r="86" s="10" customFormat="1" ht="37.44" customHeight="1">
      <c r="B86" s="203"/>
      <c r="C86" s="204"/>
      <c r="D86" s="205" t="s">
        <v>72</v>
      </c>
      <c r="E86" s="206" t="s">
        <v>127</v>
      </c>
      <c r="F86" s="206" t="s">
        <v>128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P87+P160+P163+P172+P198+P216+P250+P267</f>
        <v>0</v>
      </c>
      <c r="Q86" s="211"/>
      <c r="R86" s="212">
        <f>R87+R160+R163+R172+R198+R216+R250+R267</f>
        <v>167.36958129999999</v>
      </c>
      <c r="S86" s="211"/>
      <c r="T86" s="213">
        <f>T87+T160+T163+T172+T198+T216+T250+T267</f>
        <v>169.41709</v>
      </c>
      <c r="AR86" s="214" t="s">
        <v>24</v>
      </c>
      <c r="AT86" s="215" t="s">
        <v>72</v>
      </c>
      <c r="AU86" s="215" t="s">
        <v>73</v>
      </c>
      <c r="AY86" s="214" t="s">
        <v>129</v>
      </c>
      <c r="BK86" s="216">
        <f>BK87+BK160+BK163+BK172+BK198+BK216+BK250+BK267</f>
        <v>0</v>
      </c>
    </row>
    <row r="87" s="10" customFormat="1" ht="19.92" customHeight="1">
      <c r="B87" s="203"/>
      <c r="C87" s="204"/>
      <c r="D87" s="205" t="s">
        <v>72</v>
      </c>
      <c r="E87" s="217" t="s">
        <v>24</v>
      </c>
      <c r="F87" s="217" t="s">
        <v>130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SUM(P88:P159)</f>
        <v>0</v>
      </c>
      <c r="Q87" s="211"/>
      <c r="R87" s="212">
        <f>SUM(R88:R159)</f>
        <v>2.3299574000000001</v>
      </c>
      <c r="S87" s="211"/>
      <c r="T87" s="213">
        <f>SUM(T88:T159)</f>
        <v>169.41709</v>
      </c>
      <c r="AR87" s="214" t="s">
        <v>24</v>
      </c>
      <c r="AT87" s="215" t="s">
        <v>72</v>
      </c>
      <c r="AU87" s="215" t="s">
        <v>24</v>
      </c>
      <c r="AY87" s="214" t="s">
        <v>129</v>
      </c>
      <c r="BK87" s="216">
        <f>SUM(BK88:BK159)</f>
        <v>0</v>
      </c>
    </row>
    <row r="88" s="1" customFormat="1" ht="16.5" customHeight="1">
      <c r="B88" s="44"/>
      <c r="C88" s="219" t="s">
        <v>24</v>
      </c>
      <c r="D88" s="219" t="s">
        <v>131</v>
      </c>
      <c r="E88" s="220" t="s">
        <v>132</v>
      </c>
      <c r="F88" s="221" t="s">
        <v>133</v>
      </c>
      <c r="G88" s="222" t="s">
        <v>134</v>
      </c>
      <c r="H88" s="223">
        <v>52</v>
      </c>
      <c r="I88" s="224"/>
      <c r="J88" s="225">
        <f>ROUND(I88*H88,2)</f>
        <v>0</v>
      </c>
      <c r="K88" s="221" t="s">
        <v>22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135</v>
      </c>
      <c r="AT88" s="22" t="s">
        <v>131</v>
      </c>
      <c r="AU88" s="22" t="s">
        <v>82</v>
      </c>
      <c r="AY88" s="22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135</v>
      </c>
      <c r="BM88" s="22" t="s">
        <v>136</v>
      </c>
    </row>
    <row r="89" s="11" customFormat="1">
      <c r="B89" s="231"/>
      <c r="C89" s="232"/>
      <c r="D89" s="233" t="s">
        <v>143</v>
      </c>
      <c r="E89" s="234" t="s">
        <v>22</v>
      </c>
      <c r="F89" s="235" t="s">
        <v>902</v>
      </c>
      <c r="G89" s="232"/>
      <c r="H89" s="236">
        <v>52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143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129</v>
      </c>
    </row>
    <row r="90" s="1" customFormat="1" ht="51" customHeight="1">
      <c r="B90" s="44"/>
      <c r="C90" s="219" t="s">
        <v>82</v>
      </c>
      <c r="D90" s="219" t="s">
        <v>131</v>
      </c>
      <c r="E90" s="220" t="s">
        <v>138</v>
      </c>
      <c r="F90" s="221" t="s">
        <v>139</v>
      </c>
      <c r="G90" s="222" t="s">
        <v>140</v>
      </c>
      <c r="H90" s="223">
        <v>25.559999999999999</v>
      </c>
      <c r="I90" s="224"/>
      <c r="J90" s="225">
        <f>ROUND(I90*H90,2)</f>
        <v>0</v>
      </c>
      <c r="K90" s="221" t="s">
        <v>141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0.255</v>
      </c>
      <c r="T90" s="229">
        <f>S90*H90</f>
        <v>6.5177999999999994</v>
      </c>
      <c r="AR90" s="22" t="s">
        <v>135</v>
      </c>
      <c r="AT90" s="22" t="s">
        <v>131</v>
      </c>
      <c r="AU90" s="22" t="s">
        <v>82</v>
      </c>
      <c r="AY90" s="22" t="s">
        <v>129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135</v>
      </c>
      <c r="BM90" s="22" t="s">
        <v>142</v>
      </c>
    </row>
    <row r="91" s="11" customFormat="1">
      <c r="B91" s="231"/>
      <c r="C91" s="232"/>
      <c r="D91" s="233" t="s">
        <v>143</v>
      </c>
      <c r="E91" s="234" t="s">
        <v>22</v>
      </c>
      <c r="F91" s="235" t="s">
        <v>903</v>
      </c>
      <c r="G91" s="232"/>
      <c r="H91" s="236">
        <v>25.559999999999999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143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129</v>
      </c>
    </row>
    <row r="92" s="1" customFormat="1" ht="51" customHeight="1">
      <c r="B92" s="44"/>
      <c r="C92" s="219" t="s">
        <v>663</v>
      </c>
      <c r="D92" s="219" t="s">
        <v>131</v>
      </c>
      <c r="E92" s="220" t="s">
        <v>904</v>
      </c>
      <c r="F92" s="221" t="s">
        <v>905</v>
      </c>
      <c r="G92" s="222" t="s">
        <v>140</v>
      </c>
      <c r="H92" s="223">
        <v>184.08000000000001</v>
      </c>
      <c r="I92" s="224"/>
      <c r="J92" s="225">
        <f>ROUND(I92*H92,2)</f>
        <v>0</v>
      </c>
      <c r="K92" s="221" t="s">
        <v>224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0.26000000000000001</v>
      </c>
      <c r="T92" s="229">
        <f>S92*H92</f>
        <v>47.860800000000005</v>
      </c>
      <c r="AR92" s="22" t="s">
        <v>135</v>
      </c>
      <c r="AT92" s="22" t="s">
        <v>131</v>
      </c>
      <c r="AU92" s="22" t="s">
        <v>82</v>
      </c>
      <c r="AY92" s="22" t="s">
        <v>129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135</v>
      </c>
      <c r="BM92" s="22" t="s">
        <v>906</v>
      </c>
    </row>
    <row r="93" s="11" customFormat="1">
      <c r="B93" s="231"/>
      <c r="C93" s="232"/>
      <c r="D93" s="233" t="s">
        <v>143</v>
      </c>
      <c r="E93" s="234" t="s">
        <v>22</v>
      </c>
      <c r="F93" s="235" t="s">
        <v>907</v>
      </c>
      <c r="G93" s="232"/>
      <c r="H93" s="236">
        <v>184.08000000000001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129</v>
      </c>
    </row>
    <row r="94" s="1" customFormat="1" ht="38.25" customHeight="1">
      <c r="B94" s="44"/>
      <c r="C94" s="219" t="s">
        <v>137</v>
      </c>
      <c r="D94" s="219" t="s">
        <v>131</v>
      </c>
      <c r="E94" s="220" t="s">
        <v>150</v>
      </c>
      <c r="F94" s="221" t="s">
        <v>151</v>
      </c>
      <c r="G94" s="222" t="s">
        <v>140</v>
      </c>
      <c r="H94" s="223">
        <v>209.63999999999999</v>
      </c>
      <c r="I94" s="224"/>
      <c r="J94" s="225">
        <f>ROUND(I94*H94,2)</f>
        <v>0</v>
      </c>
      <c r="K94" s="221" t="s">
        <v>141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0.16</v>
      </c>
      <c r="T94" s="229">
        <f>S94*H94</f>
        <v>33.542400000000001</v>
      </c>
      <c r="AR94" s="22" t="s">
        <v>135</v>
      </c>
      <c r="AT94" s="22" t="s">
        <v>131</v>
      </c>
      <c r="AU94" s="22" t="s">
        <v>82</v>
      </c>
      <c r="AY94" s="22" t="s">
        <v>129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135</v>
      </c>
      <c r="BM94" s="22" t="s">
        <v>152</v>
      </c>
    </row>
    <row r="95" s="11" customFormat="1">
      <c r="B95" s="231"/>
      <c r="C95" s="232"/>
      <c r="D95" s="233" t="s">
        <v>143</v>
      </c>
      <c r="E95" s="234" t="s">
        <v>22</v>
      </c>
      <c r="F95" s="235" t="s">
        <v>908</v>
      </c>
      <c r="G95" s="232"/>
      <c r="H95" s="236">
        <v>209.63999999999999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129</v>
      </c>
    </row>
    <row r="96" s="1" customFormat="1" ht="38.25" customHeight="1">
      <c r="B96" s="44"/>
      <c r="C96" s="219" t="s">
        <v>135</v>
      </c>
      <c r="D96" s="219" t="s">
        <v>131</v>
      </c>
      <c r="E96" s="220" t="s">
        <v>155</v>
      </c>
      <c r="F96" s="221" t="s">
        <v>156</v>
      </c>
      <c r="G96" s="222" t="s">
        <v>140</v>
      </c>
      <c r="H96" s="223">
        <v>111.59</v>
      </c>
      <c r="I96" s="224"/>
      <c r="J96" s="225">
        <f>ROUND(I96*H96,2)</f>
        <v>0</v>
      </c>
      <c r="K96" s="221" t="s">
        <v>141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0.23499999999999999</v>
      </c>
      <c r="T96" s="229">
        <f>S96*H96</f>
        <v>26.223649999999999</v>
      </c>
      <c r="AR96" s="22" t="s">
        <v>135</v>
      </c>
      <c r="AT96" s="22" t="s">
        <v>131</v>
      </c>
      <c r="AU96" s="22" t="s">
        <v>82</v>
      </c>
      <c r="AY96" s="22" t="s">
        <v>129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135</v>
      </c>
      <c r="BM96" s="22" t="s">
        <v>157</v>
      </c>
    </row>
    <row r="97" s="11" customFormat="1">
      <c r="B97" s="231"/>
      <c r="C97" s="232"/>
      <c r="D97" s="233" t="s">
        <v>143</v>
      </c>
      <c r="E97" s="234" t="s">
        <v>22</v>
      </c>
      <c r="F97" s="235" t="s">
        <v>909</v>
      </c>
      <c r="G97" s="232"/>
      <c r="H97" s="236">
        <v>111.59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129</v>
      </c>
    </row>
    <row r="98" s="1" customFormat="1" ht="38.25" customHeight="1">
      <c r="B98" s="44"/>
      <c r="C98" s="219" t="s">
        <v>149</v>
      </c>
      <c r="D98" s="219" t="s">
        <v>131</v>
      </c>
      <c r="E98" s="220" t="s">
        <v>160</v>
      </c>
      <c r="F98" s="221" t="s">
        <v>161</v>
      </c>
      <c r="G98" s="222" t="s">
        <v>140</v>
      </c>
      <c r="H98" s="223">
        <v>104.2</v>
      </c>
      <c r="I98" s="224"/>
      <c r="J98" s="225">
        <f>ROUND(I98*H98,2)</f>
        <v>0</v>
      </c>
      <c r="K98" s="221" t="s">
        <v>141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0.18099999999999999</v>
      </c>
      <c r="T98" s="229">
        <f>S98*H98</f>
        <v>18.860199999999999</v>
      </c>
      <c r="AR98" s="22" t="s">
        <v>135</v>
      </c>
      <c r="AT98" s="22" t="s">
        <v>131</v>
      </c>
      <c r="AU98" s="22" t="s">
        <v>82</v>
      </c>
      <c r="AY98" s="22" t="s">
        <v>129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135</v>
      </c>
      <c r="BM98" s="22" t="s">
        <v>910</v>
      </c>
    </row>
    <row r="99" s="11" customFormat="1">
      <c r="B99" s="231"/>
      <c r="C99" s="232"/>
      <c r="D99" s="233" t="s">
        <v>143</v>
      </c>
      <c r="E99" s="234" t="s">
        <v>22</v>
      </c>
      <c r="F99" s="235" t="s">
        <v>911</v>
      </c>
      <c r="G99" s="232"/>
      <c r="H99" s="236">
        <v>104.2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129</v>
      </c>
    </row>
    <row r="100" s="1" customFormat="1" ht="38.25" customHeight="1">
      <c r="B100" s="44"/>
      <c r="C100" s="219" t="s">
        <v>154</v>
      </c>
      <c r="D100" s="219" t="s">
        <v>131</v>
      </c>
      <c r="E100" s="220" t="s">
        <v>165</v>
      </c>
      <c r="F100" s="221" t="s">
        <v>166</v>
      </c>
      <c r="G100" s="222" t="s">
        <v>140</v>
      </c>
      <c r="H100" s="223">
        <v>58.579999999999998</v>
      </c>
      <c r="I100" s="224"/>
      <c r="J100" s="225">
        <f>ROUND(I100*H100,2)</f>
        <v>0</v>
      </c>
      <c r="K100" s="221" t="s">
        <v>141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3.0000000000000001E-05</v>
      </c>
      <c r="R100" s="228">
        <f>Q100*H100</f>
        <v>0.0017573999999999999</v>
      </c>
      <c r="S100" s="228">
        <v>0.10299999999999999</v>
      </c>
      <c r="T100" s="229">
        <f>S100*H100</f>
        <v>6.0337399999999999</v>
      </c>
      <c r="AR100" s="22" t="s">
        <v>135</v>
      </c>
      <c r="AT100" s="22" t="s">
        <v>131</v>
      </c>
      <c r="AU100" s="22" t="s">
        <v>82</v>
      </c>
      <c r="AY100" s="22" t="s">
        <v>129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135</v>
      </c>
      <c r="BM100" s="22" t="s">
        <v>167</v>
      </c>
    </row>
    <row r="101" s="11" customFormat="1">
      <c r="B101" s="231"/>
      <c r="C101" s="232"/>
      <c r="D101" s="233" t="s">
        <v>143</v>
      </c>
      <c r="E101" s="234" t="s">
        <v>22</v>
      </c>
      <c r="F101" s="235" t="s">
        <v>912</v>
      </c>
      <c r="G101" s="232"/>
      <c r="H101" s="236">
        <v>58.579999999999998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129</v>
      </c>
    </row>
    <row r="102" s="1" customFormat="1" ht="38.25" customHeight="1">
      <c r="B102" s="44"/>
      <c r="C102" s="219" t="s">
        <v>159</v>
      </c>
      <c r="D102" s="219" t="s">
        <v>131</v>
      </c>
      <c r="E102" s="220" t="s">
        <v>170</v>
      </c>
      <c r="F102" s="221" t="s">
        <v>171</v>
      </c>
      <c r="G102" s="222" t="s">
        <v>134</v>
      </c>
      <c r="H102" s="223">
        <v>137.30000000000001</v>
      </c>
      <c r="I102" s="224"/>
      <c r="J102" s="225">
        <f>ROUND(I102*H102,2)</f>
        <v>0</v>
      </c>
      <c r="K102" s="221" t="s">
        <v>141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0.20499999999999999</v>
      </c>
      <c r="T102" s="229">
        <f>S102*H102</f>
        <v>28.1465</v>
      </c>
      <c r="AR102" s="22" t="s">
        <v>135</v>
      </c>
      <c r="AT102" s="22" t="s">
        <v>131</v>
      </c>
      <c r="AU102" s="22" t="s">
        <v>82</v>
      </c>
      <c r="AY102" s="22" t="s">
        <v>129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135</v>
      </c>
      <c r="BM102" s="22" t="s">
        <v>172</v>
      </c>
    </row>
    <row r="103" s="11" customFormat="1">
      <c r="B103" s="231"/>
      <c r="C103" s="232"/>
      <c r="D103" s="233" t="s">
        <v>143</v>
      </c>
      <c r="E103" s="234" t="s">
        <v>22</v>
      </c>
      <c r="F103" s="235" t="s">
        <v>913</v>
      </c>
      <c r="G103" s="232"/>
      <c r="H103" s="236">
        <v>137.30000000000001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129</v>
      </c>
    </row>
    <row r="104" s="1" customFormat="1" ht="25.5" customHeight="1">
      <c r="B104" s="44"/>
      <c r="C104" s="219" t="s">
        <v>164</v>
      </c>
      <c r="D104" s="219" t="s">
        <v>131</v>
      </c>
      <c r="E104" s="220" t="s">
        <v>174</v>
      </c>
      <c r="F104" s="221" t="s">
        <v>175</v>
      </c>
      <c r="G104" s="222" t="s">
        <v>134</v>
      </c>
      <c r="H104" s="223">
        <v>55.799999999999997</v>
      </c>
      <c r="I104" s="224"/>
      <c r="J104" s="225">
        <f>ROUND(I104*H104,2)</f>
        <v>0</v>
      </c>
      <c r="K104" s="221" t="s">
        <v>141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0.040000000000000001</v>
      </c>
      <c r="T104" s="229">
        <f>S104*H104</f>
        <v>2.2319999999999998</v>
      </c>
      <c r="AR104" s="22" t="s">
        <v>135</v>
      </c>
      <c r="AT104" s="22" t="s">
        <v>131</v>
      </c>
      <c r="AU104" s="22" t="s">
        <v>82</v>
      </c>
      <c r="AY104" s="22" t="s">
        <v>129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135</v>
      </c>
      <c r="BM104" s="22" t="s">
        <v>176</v>
      </c>
    </row>
    <row r="105" s="11" customFormat="1">
      <c r="B105" s="231"/>
      <c r="C105" s="232"/>
      <c r="D105" s="233" t="s">
        <v>143</v>
      </c>
      <c r="E105" s="234" t="s">
        <v>22</v>
      </c>
      <c r="F105" s="235" t="s">
        <v>914</v>
      </c>
      <c r="G105" s="232"/>
      <c r="H105" s="236">
        <v>55.799999999999997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129</v>
      </c>
    </row>
    <row r="106" s="1" customFormat="1" ht="38.25" customHeight="1">
      <c r="B106" s="44"/>
      <c r="C106" s="219" t="s">
        <v>169</v>
      </c>
      <c r="D106" s="219" t="s">
        <v>131</v>
      </c>
      <c r="E106" s="220" t="s">
        <v>179</v>
      </c>
      <c r="F106" s="221" t="s">
        <v>180</v>
      </c>
      <c r="G106" s="222" t="s">
        <v>181</v>
      </c>
      <c r="H106" s="223">
        <v>2.7120000000000002</v>
      </c>
      <c r="I106" s="224"/>
      <c r="J106" s="225">
        <f>ROUND(I106*H106,2)</f>
        <v>0</v>
      </c>
      <c r="K106" s="221" t="s">
        <v>141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135</v>
      </c>
      <c r="AT106" s="22" t="s">
        <v>131</v>
      </c>
      <c r="AU106" s="22" t="s">
        <v>82</v>
      </c>
      <c r="AY106" s="22" t="s">
        <v>129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135</v>
      </c>
      <c r="BM106" s="22" t="s">
        <v>182</v>
      </c>
    </row>
    <row r="107" s="11" customFormat="1">
      <c r="B107" s="231"/>
      <c r="C107" s="232"/>
      <c r="D107" s="233" t="s">
        <v>143</v>
      </c>
      <c r="E107" s="234" t="s">
        <v>22</v>
      </c>
      <c r="F107" s="235" t="s">
        <v>915</v>
      </c>
      <c r="G107" s="232"/>
      <c r="H107" s="236">
        <v>2.7120000000000002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129</v>
      </c>
    </row>
    <row r="108" s="1" customFormat="1" ht="38.25" customHeight="1">
      <c r="B108" s="44"/>
      <c r="C108" s="219" t="s">
        <v>29</v>
      </c>
      <c r="D108" s="219" t="s">
        <v>131</v>
      </c>
      <c r="E108" s="220" t="s">
        <v>185</v>
      </c>
      <c r="F108" s="221" t="s">
        <v>186</v>
      </c>
      <c r="G108" s="222" t="s">
        <v>181</v>
      </c>
      <c r="H108" s="223">
        <v>63.283000000000001</v>
      </c>
      <c r="I108" s="224"/>
      <c r="J108" s="225">
        <f>ROUND(I108*H108,2)</f>
        <v>0</v>
      </c>
      <c r="K108" s="221" t="s">
        <v>141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135</v>
      </c>
      <c r="AT108" s="22" t="s">
        <v>131</v>
      </c>
      <c r="AU108" s="22" t="s">
        <v>82</v>
      </c>
      <c r="AY108" s="22" t="s">
        <v>129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135</v>
      </c>
      <c r="BM108" s="22" t="s">
        <v>187</v>
      </c>
    </row>
    <row r="109" s="11" customFormat="1">
      <c r="B109" s="231"/>
      <c r="C109" s="232"/>
      <c r="D109" s="233" t="s">
        <v>143</v>
      </c>
      <c r="E109" s="234" t="s">
        <v>22</v>
      </c>
      <c r="F109" s="235" t="s">
        <v>916</v>
      </c>
      <c r="G109" s="232"/>
      <c r="H109" s="236">
        <v>63.283000000000001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129</v>
      </c>
    </row>
    <row r="110" s="1" customFormat="1" ht="38.25" customHeight="1">
      <c r="B110" s="44"/>
      <c r="C110" s="219" t="s">
        <v>184</v>
      </c>
      <c r="D110" s="219" t="s">
        <v>131</v>
      </c>
      <c r="E110" s="220" t="s">
        <v>195</v>
      </c>
      <c r="F110" s="221" t="s">
        <v>196</v>
      </c>
      <c r="G110" s="222" t="s">
        <v>181</v>
      </c>
      <c r="H110" s="223">
        <v>11.52</v>
      </c>
      <c r="I110" s="224"/>
      <c r="J110" s="225">
        <f>ROUND(I110*H110,2)</f>
        <v>0</v>
      </c>
      <c r="K110" s="221" t="s">
        <v>141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135</v>
      </c>
      <c r="AT110" s="22" t="s">
        <v>131</v>
      </c>
      <c r="AU110" s="22" t="s">
        <v>82</v>
      </c>
      <c r="AY110" s="22" t="s">
        <v>129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135</v>
      </c>
      <c r="BM110" s="22" t="s">
        <v>197</v>
      </c>
    </row>
    <row r="111" s="11" customFormat="1">
      <c r="B111" s="231"/>
      <c r="C111" s="232"/>
      <c r="D111" s="233" t="s">
        <v>143</v>
      </c>
      <c r="E111" s="234" t="s">
        <v>22</v>
      </c>
      <c r="F111" s="235" t="s">
        <v>917</v>
      </c>
      <c r="G111" s="232"/>
      <c r="H111" s="236">
        <v>9.3599999999999994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143</v>
      </c>
      <c r="AU111" s="242" t="s">
        <v>82</v>
      </c>
      <c r="AV111" s="11" t="s">
        <v>82</v>
      </c>
      <c r="AW111" s="11" t="s">
        <v>37</v>
      </c>
      <c r="AX111" s="11" t="s">
        <v>73</v>
      </c>
      <c r="AY111" s="242" t="s">
        <v>129</v>
      </c>
    </row>
    <row r="112" s="11" customFormat="1">
      <c r="B112" s="231"/>
      <c r="C112" s="232"/>
      <c r="D112" s="233" t="s">
        <v>143</v>
      </c>
      <c r="E112" s="234" t="s">
        <v>22</v>
      </c>
      <c r="F112" s="235" t="s">
        <v>918</v>
      </c>
      <c r="G112" s="232"/>
      <c r="H112" s="236">
        <v>2.1600000000000001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143</v>
      </c>
      <c r="AU112" s="242" t="s">
        <v>82</v>
      </c>
      <c r="AV112" s="11" t="s">
        <v>82</v>
      </c>
      <c r="AW112" s="11" t="s">
        <v>37</v>
      </c>
      <c r="AX112" s="11" t="s">
        <v>73</v>
      </c>
      <c r="AY112" s="242" t="s">
        <v>129</v>
      </c>
    </row>
    <row r="113" s="12" customFormat="1">
      <c r="B113" s="243"/>
      <c r="C113" s="244"/>
      <c r="D113" s="233" t="s">
        <v>143</v>
      </c>
      <c r="E113" s="245" t="s">
        <v>22</v>
      </c>
      <c r="F113" s="246" t="s">
        <v>200</v>
      </c>
      <c r="G113" s="244"/>
      <c r="H113" s="247">
        <v>11.52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143</v>
      </c>
      <c r="AU113" s="253" t="s">
        <v>82</v>
      </c>
      <c r="AV113" s="12" t="s">
        <v>135</v>
      </c>
      <c r="AW113" s="12" t="s">
        <v>37</v>
      </c>
      <c r="AX113" s="12" t="s">
        <v>24</v>
      </c>
      <c r="AY113" s="253" t="s">
        <v>129</v>
      </c>
    </row>
    <row r="114" s="1" customFormat="1" ht="25.5" customHeight="1">
      <c r="B114" s="44"/>
      <c r="C114" s="254" t="s">
        <v>189</v>
      </c>
      <c r="D114" s="254" t="s">
        <v>201</v>
      </c>
      <c r="E114" s="255" t="s">
        <v>202</v>
      </c>
      <c r="F114" s="256" t="s">
        <v>203</v>
      </c>
      <c r="G114" s="257" t="s">
        <v>204</v>
      </c>
      <c r="H114" s="258">
        <v>52</v>
      </c>
      <c r="I114" s="259"/>
      <c r="J114" s="260">
        <f>ROUND(I114*H114,2)</f>
        <v>0</v>
      </c>
      <c r="K114" s="256" t="s">
        <v>141</v>
      </c>
      <c r="L114" s="261"/>
      <c r="M114" s="262" t="s">
        <v>22</v>
      </c>
      <c r="N114" s="263" t="s">
        <v>44</v>
      </c>
      <c r="O114" s="45"/>
      <c r="P114" s="228">
        <f>O114*H114</f>
        <v>0</v>
      </c>
      <c r="Q114" s="228">
        <v>0.032000000000000001</v>
      </c>
      <c r="R114" s="228">
        <f>Q114*H114</f>
        <v>1.6640000000000002</v>
      </c>
      <c r="S114" s="228">
        <v>0</v>
      </c>
      <c r="T114" s="229">
        <f>S114*H114</f>
        <v>0</v>
      </c>
      <c r="AR114" s="22" t="s">
        <v>164</v>
      </c>
      <c r="AT114" s="22" t="s">
        <v>201</v>
      </c>
      <c r="AU114" s="22" t="s">
        <v>82</v>
      </c>
      <c r="AY114" s="22" t="s">
        <v>129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135</v>
      </c>
      <c r="BM114" s="22" t="s">
        <v>205</v>
      </c>
    </row>
    <row r="115" s="1" customFormat="1" ht="25.5" customHeight="1">
      <c r="B115" s="44"/>
      <c r="C115" s="254" t="s">
        <v>194</v>
      </c>
      <c r="D115" s="254" t="s">
        <v>201</v>
      </c>
      <c r="E115" s="255" t="s">
        <v>207</v>
      </c>
      <c r="F115" s="256" t="s">
        <v>208</v>
      </c>
      <c r="G115" s="257" t="s">
        <v>204</v>
      </c>
      <c r="H115" s="258">
        <v>104</v>
      </c>
      <c r="I115" s="259"/>
      <c r="J115" s="260">
        <f>ROUND(I115*H115,2)</f>
        <v>0</v>
      </c>
      <c r="K115" s="256" t="s">
        <v>141</v>
      </c>
      <c r="L115" s="261"/>
      <c r="M115" s="262" t="s">
        <v>22</v>
      </c>
      <c r="N115" s="263" t="s">
        <v>44</v>
      </c>
      <c r="O115" s="45"/>
      <c r="P115" s="228">
        <f>O115*H115</f>
        <v>0</v>
      </c>
      <c r="Q115" s="228">
        <v>0.0060000000000000001</v>
      </c>
      <c r="R115" s="228">
        <f>Q115*H115</f>
        <v>0.624</v>
      </c>
      <c r="S115" s="228">
        <v>0</v>
      </c>
      <c r="T115" s="229">
        <f>S115*H115</f>
        <v>0</v>
      </c>
      <c r="AR115" s="22" t="s">
        <v>164</v>
      </c>
      <c r="AT115" s="22" t="s">
        <v>201</v>
      </c>
      <c r="AU115" s="22" t="s">
        <v>82</v>
      </c>
      <c r="AY115" s="22" t="s">
        <v>129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135</v>
      </c>
      <c r="BM115" s="22" t="s">
        <v>209</v>
      </c>
    </row>
    <row r="116" s="1" customFormat="1" ht="25.5" customHeight="1">
      <c r="B116" s="44"/>
      <c r="C116" s="219" t="s">
        <v>10</v>
      </c>
      <c r="D116" s="219" t="s">
        <v>131</v>
      </c>
      <c r="E116" s="220" t="s">
        <v>212</v>
      </c>
      <c r="F116" s="221" t="s">
        <v>213</v>
      </c>
      <c r="G116" s="222" t="s">
        <v>181</v>
      </c>
      <c r="H116" s="223">
        <v>5.1840000000000002</v>
      </c>
      <c r="I116" s="224"/>
      <c r="J116" s="225">
        <f>ROUND(I116*H116,2)</f>
        <v>0</v>
      </c>
      <c r="K116" s="221" t="s">
        <v>141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135</v>
      </c>
      <c r="AT116" s="22" t="s">
        <v>131</v>
      </c>
      <c r="AU116" s="22" t="s">
        <v>82</v>
      </c>
      <c r="AY116" s="22" t="s">
        <v>129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135</v>
      </c>
      <c r="BM116" s="22" t="s">
        <v>214</v>
      </c>
    </row>
    <row r="117" s="11" customFormat="1">
      <c r="B117" s="231"/>
      <c r="C117" s="232"/>
      <c r="D117" s="233" t="s">
        <v>143</v>
      </c>
      <c r="E117" s="234" t="s">
        <v>22</v>
      </c>
      <c r="F117" s="235" t="s">
        <v>919</v>
      </c>
      <c r="G117" s="232"/>
      <c r="H117" s="236">
        <v>5.1840000000000002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143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129</v>
      </c>
    </row>
    <row r="118" s="1" customFormat="1" ht="38.25" customHeight="1">
      <c r="B118" s="44"/>
      <c r="C118" s="219" t="s">
        <v>206</v>
      </c>
      <c r="D118" s="219" t="s">
        <v>131</v>
      </c>
      <c r="E118" s="220" t="s">
        <v>217</v>
      </c>
      <c r="F118" s="221" t="s">
        <v>218</v>
      </c>
      <c r="G118" s="222" t="s">
        <v>181</v>
      </c>
      <c r="H118" s="223">
        <v>11.377000000000001</v>
      </c>
      <c r="I118" s="224"/>
      <c r="J118" s="225">
        <f>ROUND(I118*H118,2)</f>
        <v>0</v>
      </c>
      <c r="K118" s="221" t="s">
        <v>141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135</v>
      </c>
      <c r="AT118" s="22" t="s">
        <v>131</v>
      </c>
      <c r="AU118" s="22" t="s">
        <v>82</v>
      </c>
      <c r="AY118" s="22" t="s">
        <v>129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135</v>
      </c>
      <c r="BM118" s="22" t="s">
        <v>219</v>
      </c>
    </row>
    <row r="119" s="11" customFormat="1">
      <c r="B119" s="231"/>
      <c r="C119" s="232"/>
      <c r="D119" s="233" t="s">
        <v>143</v>
      </c>
      <c r="E119" s="234" t="s">
        <v>22</v>
      </c>
      <c r="F119" s="235" t="s">
        <v>920</v>
      </c>
      <c r="G119" s="232"/>
      <c r="H119" s="236">
        <v>11.377000000000001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129</v>
      </c>
    </row>
    <row r="120" s="1" customFormat="1" ht="38.25" customHeight="1">
      <c r="B120" s="44"/>
      <c r="C120" s="219" t="s">
        <v>604</v>
      </c>
      <c r="D120" s="219" t="s">
        <v>131</v>
      </c>
      <c r="E120" s="220" t="s">
        <v>222</v>
      </c>
      <c r="F120" s="221" t="s">
        <v>223</v>
      </c>
      <c r="G120" s="222" t="s">
        <v>181</v>
      </c>
      <c r="H120" s="223">
        <v>72.875</v>
      </c>
      <c r="I120" s="224"/>
      <c r="J120" s="225">
        <f>ROUND(I120*H120,2)</f>
        <v>0</v>
      </c>
      <c r="K120" s="221" t="s">
        <v>224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135</v>
      </c>
      <c r="AT120" s="22" t="s">
        <v>131</v>
      </c>
      <c r="AU120" s="22" t="s">
        <v>82</v>
      </c>
      <c r="AY120" s="22" t="s">
        <v>129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135</v>
      </c>
      <c r="BM120" s="22" t="s">
        <v>921</v>
      </c>
    </row>
    <row r="121" s="11" customFormat="1">
      <c r="B121" s="231"/>
      <c r="C121" s="232"/>
      <c r="D121" s="233" t="s">
        <v>143</v>
      </c>
      <c r="E121" s="234" t="s">
        <v>22</v>
      </c>
      <c r="F121" s="235" t="s">
        <v>922</v>
      </c>
      <c r="G121" s="232"/>
      <c r="H121" s="236">
        <v>65.543000000000006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143</v>
      </c>
      <c r="AU121" s="242" t="s">
        <v>82</v>
      </c>
      <c r="AV121" s="11" t="s">
        <v>82</v>
      </c>
      <c r="AW121" s="11" t="s">
        <v>37</v>
      </c>
      <c r="AX121" s="11" t="s">
        <v>73</v>
      </c>
      <c r="AY121" s="242" t="s">
        <v>129</v>
      </c>
    </row>
    <row r="122" s="11" customFormat="1">
      <c r="B122" s="231"/>
      <c r="C122" s="232"/>
      <c r="D122" s="233" t="s">
        <v>143</v>
      </c>
      <c r="E122" s="234" t="s">
        <v>22</v>
      </c>
      <c r="F122" s="235" t="s">
        <v>923</v>
      </c>
      <c r="G122" s="232"/>
      <c r="H122" s="236">
        <v>6.4320000000000004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143</v>
      </c>
      <c r="AU122" s="242" t="s">
        <v>82</v>
      </c>
      <c r="AV122" s="11" t="s">
        <v>82</v>
      </c>
      <c r="AW122" s="11" t="s">
        <v>37</v>
      </c>
      <c r="AX122" s="11" t="s">
        <v>73</v>
      </c>
      <c r="AY122" s="242" t="s">
        <v>129</v>
      </c>
    </row>
    <row r="123" s="11" customFormat="1">
      <c r="B123" s="231"/>
      <c r="C123" s="232"/>
      <c r="D123" s="233" t="s">
        <v>143</v>
      </c>
      <c r="E123" s="234" t="s">
        <v>22</v>
      </c>
      <c r="F123" s="235" t="s">
        <v>924</v>
      </c>
      <c r="G123" s="232"/>
      <c r="H123" s="236">
        <v>0.90000000000000002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143</v>
      </c>
      <c r="AU123" s="242" t="s">
        <v>82</v>
      </c>
      <c r="AV123" s="11" t="s">
        <v>82</v>
      </c>
      <c r="AW123" s="11" t="s">
        <v>37</v>
      </c>
      <c r="AX123" s="11" t="s">
        <v>73</v>
      </c>
      <c r="AY123" s="242" t="s">
        <v>129</v>
      </c>
    </row>
    <row r="124" s="12" customFormat="1">
      <c r="B124" s="243"/>
      <c r="C124" s="244"/>
      <c r="D124" s="233" t="s">
        <v>143</v>
      </c>
      <c r="E124" s="245" t="s">
        <v>22</v>
      </c>
      <c r="F124" s="246" t="s">
        <v>200</v>
      </c>
      <c r="G124" s="244"/>
      <c r="H124" s="247">
        <v>72.875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143</v>
      </c>
      <c r="AU124" s="253" t="s">
        <v>82</v>
      </c>
      <c r="AV124" s="12" t="s">
        <v>135</v>
      </c>
      <c r="AW124" s="12" t="s">
        <v>37</v>
      </c>
      <c r="AX124" s="12" t="s">
        <v>24</v>
      </c>
      <c r="AY124" s="253" t="s">
        <v>129</v>
      </c>
    </row>
    <row r="125" s="1" customFormat="1" ht="51" customHeight="1">
      <c r="B125" s="44"/>
      <c r="C125" s="219" t="s">
        <v>611</v>
      </c>
      <c r="D125" s="219" t="s">
        <v>131</v>
      </c>
      <c r="E125" s="220" t="s">
        <v>227</v>
      </c>
      <c r="F125" s="221" t="s">
        <v>228</v>
      </c>
      <c r="G125" s="222" t="s">
        <v>181</v>
      </c>
      <c r="H125" s="223">
        <v>946.20500000000004</v>
      </c>
      <c r="I125" s="224"/>
      <c r="J125" s="225">
        <f>ROUND(I125*H125,2)</f>
        <v>0</v>
      </c>
      <c r="K125" s="221" t="s">
        <v>224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135</v>
      </c>
      <c r="AT125" s="22" t="s">
        <v>131</v>
      </c>
      <c r="AU125" s="22" t="s">
        <v>82</v>
      </c>
      <c r="AY125" s="22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135</v>
      </c>
      <c r="BM125" s="22" t="s">
        <v>925</v>
      </c>
    </row>
    <row r="126" s="11" customFormat="1">
      <c r="B126" s="231"/>
      <c r="C126" s="232"/>
      <c r="D126" s="233" t="s">
        <v>143</v>
      </c>
      <c r="E126" s="234" t="s">
        <v>22</v>
      </c>
      <c r="F126" s="235" t="s">
        <v>926</v>
      </c>
      <c r="G126" s="232"/>
      <c r="H126" s="236">
        <v>946.20500000000004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143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129</v>
      </c>
    </row>
    <row r="127" s="1" customFormat="1" ht="25.5" customHeight="1">
      <c r="B127" s="44"/>
      <c r="C127" s="219" t="s">
        <v>216</v>
      </c>
      <c r="D127" s="219" t="s">
        <v>131</v>
      </c>
      <c r="E127" s="220" t="s">
        <v>236</v>
      </c>
      <c r="F127" s="221" t="s">
        <v>237</v>
      </c>
      <c r="G127" s="222" t="s">
        <v>181</v>
      </c>
      <c r="H127" s="223">
        <v>2.2599999999999998</v>
      </c>
      <c r="I127" s="224"/>
      <c r="J127" s="225">
        <f>ROUND(I127*H127,2)</f>
        <v>0</v>
      </c>
      <c r="K127" s="221" t="s">
        <v>141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135</v>
      </c>
      <c r="AT127" s="22" t="s">
        <v>131</v>
      </c>
      <c r="AU127" s="22" t="s">
        <v>82</v>
      </c>
      <c r="AY127" s="22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135</v>
      </c>
      <c r="BM127" s="22" t="s">
        <v>238</v>
      </c>
    </row>
    <row r="128" s="11" customFormat="1">
      <c r="B128" s="231"/>
      <c r="C128" s="232"/>
      <c r="D128" s="233" t="s">
        <v>143</v>
      </c>
      <c r="E128" s="234" t="s">
        <v>22</v>
      </c>
      <c r="F128" s="235" t="s">
        <v>927</v>
      </c>
      <c r="G128" s="232"/>
      <c r="H128" s="236">
        <v>2.2599999999999998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143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129</v>
      </c>
    </row>
    <row r="129" s="1" customFormat="1" ht="16.5" customHeight="1">
      <c r="B129" s="44"/>
      <c r="C129" s="219" t="s">
        <v>648</v>
      </c>
      <c r="D129" s="219" t="s">
        <v>131</v>
      </c>
      <c r="E129" s="220" t="s">
        <v>241</v>
      </c>
      <c r="F129" s="221" t="s">
        <v>242</v>
      </c>
      <c r="G129" s="222" t="s">
        <v>181</v>
      </c>
      <c r="H129" s="223">
        <v>68.355000000000004</v>
      </c>
      <c r="I129" s="224"/>
      <c r="J129" s="225">
        <f>ROUND(I129*H129,2)</f>
        <v>0</v>
      </c>
      <c r="K129" s="221" t="s">
        <v>141</v>
      </c>
      <c r="L129" s="70"/>
      <c r="M129" s="226" t="s">
        <v>22</v>
      </c>
      <c r="N129" s="227" t="s">
        <v>44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135</v>
      </c>
      <c r="AT129" s="22" t="s">
        <v>131</v>
      </c>
      <c r="AU129" s="22" t="s">
        <v>82</v>
      </c>
      <c r="AY129" s="22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135</v>
      </c>
      <c r="BM129" s="22" t="s">
        <v>243</v>
      </c>
    </row>
    <row r="130" s="11" customFormat="1">
      <c r="B130" s="231"/>
      <c r="C130" s="232"/>
      <c r="D130" s="233" t="s">
        <v>143</v>
      </c>
      <c r="E130" s="234" t="s">
        <v>22</v>
      </c>
      <c r="F130" s="235" t="s">
        <v>928</v>
      </c>
      <c r="G130" s="232"/>
      <c r="H130" s="236">
        <v>61.023000000000003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143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129</v>
      </c>
    </row>
    <row r="131" s="11" customFormat="1">
      <c r="B131" s="231"/>
      <c r="C131" s="232"/>
      <c r="D131" s="233" t="s">
        <v>143</v>
      </c>
      <c r="E131" s="234" t="s">
        <v>22</v>
      </c>
      <c r="F131" s="235" t="s">
        <v>929</v>
      </c>
      <c r="G131" s="232"/>
      <c r="H131" s="236">
        <v>7.3319999999999999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143</v>
      </c>
      <c r="AU131" s="242" t="s">
        <v>82</v>
      </c>
      <c r="AV131" s="11" t="s">
        <v>82</v>
      </c>
      <c r="AW131" s="11" t="s">
        <v>37</v>
      </c>
      <c r="AX131" s="11" t="s">
        <v>73</v>
      </c>
      <c r="AY131" s="242" t="s">
        <v>129</v>
      </c>
    </row>
    <row r="132" s="12" customFormat="1">
      <c r="B132" s="243"/>
      <c r="C132" s="244"/>
      <c r="D132" s="233" t="s">
        <v>143</v>
      </c>
      <c r="E132" s="245" t="s">
        <v>22</v>
      </c>
      <c r="F132" s="246" t="s">
        <v>200</v>
      </c>
      <c r="G132" s="244"/>
      <c r="H132" s="247">
        <v>68.355000000000004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143</v>
      </c>
      <c r="AU132" s="253" t="s">
        <v>82</v>
      </c>
      <c r="AV132" s="12" t="s">
        <v>135</v>
      </c>
      <c r="AW132" s="12" t="s">
        <v>37</v>
      </c>
      <c r="AX132" s="12" t="s">
        <v>24</v>
      </c>
      <c r="AY132" s="253" t="s">
        <v>129</v>
      </c>
    </row>
    <row r="133" s="1" customFormat="1" ht="16.5" customHeight="1">
      <c r="B133" s="44"/>
      <c r="C133" s="219" t="s">
        <v>221</v>
      </c>
      <c r="D133" s="219" t="s">
        <v>131</v>
      </c>
      <c r="E133" s="220" t="s">
        <v>246</v>
      </c>
      <c r="F133" s="221" t="s">
        <v>247</v>
      </c>
      <c r="G133" s="222" t="s">
        <v>248</v>
      </c>
      <c r="H133" s="223">
        <v>102.533</v>
      </c>
      <c r="I133" s="224"/>
      <c r="J133" s="225">
        <f>ROUND(I133*H133,2)</f>
        <v>0</v>
      </c>
      <c r="K133" s="221" t="s">
        <v>224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135</v>
      </c>
      <c r="AT133" s="22" t="s">
        <v>131</v>
      </c>
      <c r="AU133" s="22" t="s">
        <v>82</v>
      </c>
      <c r="AY133" s="22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135</v>
      </c>
      <c r="BM133" s="22" t="s">
        <v>930</v>
      </c>
    </row>
    <row r="134" s="11" customFormat="1">
      <c r="B134" s="231"/>
      <c r="C134" s="232"/>
      <c r="D134" s="233" t="s">
        <v>143</v>
      </c>
      <c r="E134" s="234" t="s">
        <v>22</v>
      </c>
      <c r="F134" s="235" t="s">
        <v>931</v>
      </c>
      <c r="G134" s="232"/>
      <c r="H134" s="236">
        <v>102.533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143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129</v>
      </c>
    </row>
    <row r="135" s="1" customFormat="1" ht="25.5" customHeight="1">
      <c r="B135" s="44"/>
      <c r="C135" s="219" t="s">
        <v>231</v>
      </c>
      <c r="D135" s="219" t="s">
        <v>131</v>
      </c>
      <c r="E135" s="220" t="s">
        <v>252</v>
      </c>
      <c r="F135" s="221" t="s">
        <v>253</v>
      </c>
      <c r="G135" s="222" t="s">
        <v>181</v>
      </c>
      <c r="H135" s="223">
        <v>9.3719999999999999</v>
      </c>
      <c r="I135" s="224"/>
      <c r="J135" s="225">
        <f>ROUND(I135*H135,2)</f>
        <v>0</v>
      </c>
      <c r="K135" s="221" t="s">
        <v>141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135</v>
      </c>
      <c r="AT135" s="22" t="s">
        <v>131</v>
      </c>
      <c r="AU135" s="22" t="s">
        <v>82</v>
      </c>
      <c r="AY135" s="22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135</v>
      </c>
      <c r="BM135" s="22" t="s">
        <v>254</v>
      </c>
    </row>
    <row r="136" s="11" customFormat="1">
      <c r="B136" s="231"/>
      <c r="C136" s="232"/>
      <c r="D136" s="233" t="s">
        <v>143</v>
      </c>
      <c r="E136" s="234" t="s">
        <v>22</v>
      </c>
      <c r="F136" s="235" t="s">
        <v>932</v>
      </c>
      <c r="G136" s="232"/>
      <c r="H136" s="236">
        <v>5.4199999999999999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143</v>
      </c>
      <c r="AU136" s="242" t="s">
        <v>82</v>
      </c>
      <c r="AV136" s="11" t="s">
        <v>82</v>
      </c>
      <c r="AW136" s="11" t="s">
        <v>37</v>
      </c>
      <c r="AX136" s="11" t="s">
        <v>73</v>
      </c>
      <c r="AY136" s="242" t="s">
        <v>129</v>
      </c>
    </row>
    <row r="137" s="11" customFormat="1">
      <c r="B137" s="231"/>
      <c r="C137" s="232"/>
      <c r="D137" s="233" t="s">
        <v>143</v>
      </c>
      <c r="E137" s="234" t="s">
        <v>22</v>
      </c>
      <c r="F137" s="235" t="s">
        <v>933</v>
      </c>
      <c r="G137" s="232"/>
      <c r="H137" s="236">
        <v>3.952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143</v>
      </c>
      <c r="AU137" s="242" t="s">
        <v>82</v>
      </c>
      <c r="AV137" s="11" t="s">
        <v>82</v>
      </c>
      <c r="AW137" s="11" t="s">
        <v>37</v>
      </c>
      <c r="AX137" s="11" t="s">
        <v>73</v>
      </c>
      <c r="AY137" s="242" t="s">
        <v>129</v>
      </c>
    </row>
    <row r="138" s="12" customFormat="1">
      <c r="B138" s="243"/>
      <c r="C138" s="244"/>
      <c r="D138" s="233" t="s">
        <v>143</v>
      </c>
      <c r="E138" s="245" t="s">
        <v>22</v>
      </c>
      <c r="F138" s="246" t="s">
        <v>200</v>
      </c>
      <c r="G138" s="244"/>
      <c r="H138" s="247">
        <v>9.3719999999999999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143</v>
      </c>
      <c r="AU138" s="253" t="s">
        <v>82</v>
      </c>
      <c r="AV138" s="12" t="s">
        <v>135</v>
      </c>
      <c r="AW138" s="12" t="s">
        <v>37</v>
      </c>
      <c r="AX138" s="12" t="s">
        <v>24</v>
      </c>
      <c r="AY138" s="253" t="s">
        <v>129</v>
      </c>
    </row>
    <row r="139" s="1" customFormat="1" ht="38.25" customHeight="1">
      <c r="B139" s="44"/>
      <c r="C139" s="219" t="s">
        <v>9</v>
      </c>
      <c r="D139" s="219" t="s">
        <v>131</v>
      </c>
      <c r="E139" s="220" t="s">
        <v>258</v>
      </c>
      <c r="F139" s="221" t="s">
        <v>259</v>
      </c>
      <c r="G139" s="222" t="s">
        <v>181</v>
      </c>
      <c r="H139" s="223">
        <v>0.59999999999999998</v>
      </c>
      <c r="I139" s="224"/>
      <c r="J139" s="225">
        <f>ROUND(I139*H139,2)</f>
        <v>0</v>
      </c>
      <c r="K139" s="221" t="s">
        <v>141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135</v>
      </c>
      <c r="AT139" s="22" t="s">
        <v>131</v>
      </c>
      <c r="AU139" s="22" t="s">
        <v>82</v>
      </c>
      <c r="AY139" s="22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135</v>
      </c>
      <c r="BM139" s="22" t="s">
        <v>260</v>
      </c>
    </row>
    <row r="140" s="11" customFormat="1">
      <c r="B140" s="231"/>
      <c r="C140" s="232"/>
      <c r="D140" s="233" t="s">
        <v>143</v>
      </c>
      <c r="E140" s="234" t="s">
        <v>22</v>
      </c>
      <c r="F140" s="235" t="s">
        <v>934</v>
      </c>
      <c r="G140" s="232"/>
      <c r="H140" s="236">
        <v>0.59999999999999998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143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129</v>
      </c>
    </row>
    <row r="141" s="1" customFormat="1" ht="25.5" customHeight="1">
      <c r="B141" s="44"/>
      <c r="C141" s="219" t="s">
        <v>240</v>
      </c>
      <c r="D141" s="219" t="s">
        <v>131</v>
      </c>
      <c r="E141" s="220" t="s">
        <v>264</v>
      </c>
      <c r="F141" s="221" t="s">
        <v>265</v>
      </c>
      <c r="G141" s="222" t="s">
        <v>140</v>
      </c>
      <c r="H141" s="223">
        <v>86.650000000000006</v>
      </c>
      <c r="I141" s="224"/>
      <c r="J141" s="225">
        <f>ROUND(I141*H141,2)</f>
        <v>0</v>
      </c>
      <c r="K141" s="221" t="s">
        <v>141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135</v>
      </c>
      <c r="AT141" s="22" t="s">
        <v>131</v>
      </c>
      <c r="AU141" s="22" t="s">
        <v>82</v>
      </c>
      <c r="AY141" s="22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135</v>
      </c>
      <c r="BM141" s="22" t="s">
        <v>935</v>
      </c>
    </row>
    <row r="142" s="11" customFormat="1">
      <c r="B142" s="231"/>
      <c r="C142" s="232"/>
      <c r="D142" s="233" t="s">
        <v>143</v>
      </c>
      <c r="E142" s="234" t="s">
        <v>22</v>
      </c>
      <c r="F142" s="235" t="s">
        <v>936</v>
      </c>
      <c r="G142" s="232"/>
      <c r="H142" s="236">
        <v>86.650000000000006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143</v>
      </c>
      <c r="AU142" s="242" t="s">
        <v>82</v>
      </c>
      <c r="AV142" s="11" t="s">
        <v>82</v>
      </c>
      <c r="AW142" s="11" t="s">
        <v>37</v>
      </c>
      <c r="AX142" s="11" t="s">
        <v>24</v>
      </c>
      <c r="AY142" s="242" t="s">
        <v>129</v>
      </c>
    </row>
    <row r="143" s="1" customFormat="1" ht="25.5" customHeight="1">
      <c r="B143" s="44"/>
      <c r="C143" s="219" t="s">
        <v>251</v>
      </c>
      <c r="D143" s="219" t="s">
        <v>131</v>
      </c>
      <c r="E143" s="220" t="s">
        <v>269</v>
      </c>
      <c r="F143" s="221" t="s">
        <v>270</v>
      </c>
      <c r="G143" s="222" t="s">
        <v>140</v>
      </c>
      <c r="H143" s="223">
        <v>86.650000000000006</v>
      </c>
      <c r="I143" s="224"/>
      <c r="J143" s="225">
        <f>ROUND(I143*H143,2)</f>
        <v>0</v>
      </c>
      <c r="K143" s="221" t="s">
        <v>141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135</v>
      </c>
      <c r="AT143" s="22" t="s">
        <v>131</v>
      </c>
      <c r="AU143" s="22" t="s">
        <v>82</v>
      </c>
      <c r="AY143" s="22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135</v>
      </c>
      <c r="BM143" s="22" t="s">
        <v>271</v>
      </c>
    </row>
    <row r="144" s="1" customFormat="1" ht="16.5" customHeight="1">
      <c r="B144" s="44"/>
      <c r="C144" s="254" t="s">
        <v>257</v>
      </c>
      <c r="D144" s="254" t="s">
        <v>201</v>
      </c>
      <c r="E144" s="255" t="s">
        <v>273</v>
      </c>
      <c r="F144" s="256" t="s">
        <v>274</v>
      </c>
      <c r="G144" s="257" t="s">
        <v>275</v>
      </c>
      <c r="H144" s="258">
        <v>2.6000000000000001</v>
      </c>
      <c r="I144" s="259"/>
      <c r="J144" s="260">
        <f>ROUND(I144*H144,2)</f>
        <v>0</v>
      </c>
      <c r="K144" s="256" t="s">
        <v>141</v>
      </c>
      <c r="L144" s="261"/>
      <c r="M144" s="262" t="s">
        <v>22</v>
      </c>
      <c r="N144" s="263" t="s">
        <v>44</v>
      </c>
      <c r="O144" s="45"/>
      <c r="P144" s="228">
        <f>O144*H144</f>
        <v>0</v>
      </c>
      <c r="Q144" s="228">
        <v>0.001</v>
      </c>
      <c r="R144" s="228">
        <f>Q144*H144</f>
        <v>0.0026000000000000003</v>
      </c>
      <c r="S144" s="228">
        <v>0</v>
      </c>
      <c r="T144" s="229">
        <f>S144*H144</f>
        <v>0</v>
      </c>
      <c r="AR144" s="22" t="s">
        <v>164</v>
      </c>
      <c r="AT144" s="22" t="s">
        <v>201</v>
      </c>
      <c r="AU144" s="22" t="s">
        <v>82</v>
      </c>
      <c r="AY144" s="22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135</v>
      </c>
      <c r="BM144" s="22" t="s">
        <v>276</v>
      </c>
    </row>
    <row r="145" s="11" customFormat="1">
      <c r="B145" s="231"/>
      <c r="C145" s="232"/>
      <c r="D145" s="233" t="s">
        <v>143</v>
      </c>
      <c r="E145" s="234" t="s">
        <v>22</v>
      </c>
      <c r="F145" s="235" t="s">
        <v>937</v>
      </c>
      <c r="G145" s="232"/>
      <c r="H145" s="236">
        <v>2.6000000000000001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143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129</v>
      </c>
    </row>
    <row r="146" s="1" customFormat="1" ht="25.5" customHeight="1">
      <c r="B146" s="44"/>
      <c r="C146" s="219" t="s">
        <v>263</v>
      </c>
      <c r="D146" s="219" t="s">
        <v>131</v>
      </c>
      <c r="E146" s="220" t="s">
        <v>279</v>
      </c>
      <c r="F146" s="221" t="s">
        <v>280</v>
      </c>
      <c r="G146" s="222" t="s">
        <v>140</v>
      </c>
      <c r="H146" s="223">
        <v>77.25</v>
      </c>
      <c r="I146" s="224"/>
      <c r="J146" s="225">
        <f>ROUND(I146*H146,2)</f>
        <v>0</v>
      </c>
      <c r="K146" s="221" t="s">
        <v>141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135</v>
      </c>
      <c r="AT146" s="22" t="s">
        <v>131</v>
      </c>
      <c r="AU146" s="22" t="s">
        <v>82</v>
      </c>
      <c r="AY146" s="22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135</v>
      </c>
      <c r="BM146" s="22" t="s">
        <v>281</v>
      </c>
    </row>
    <row r="147" s="11" customFormat="1">
      <c r="B147" s="231"/>
      <c r="C147" s="232"/>
      <c r="D147" s="233" t="s">
        <v>143</v>
      </c>
      <c r="E147" s="234" t="s">
        <v>22</v>
      </c>
      <c r="F147" s="235" t="s">
        <v>938</v>
      </c>
      <c r="G147" s="232"/>
      <c r="H147" s="236">
        <v>77.25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143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129</v>
      </c>
    </row>
    <row r="148" s="1" customFormat="1" ht="25.5" customHeight="1">
      <c r="B148" s="44"/>
      <c r="C148" s="219" t="s">
        <v>268</v>
      </c>
      <c r="D148" s="219" t="s">
        <v>131</v>
      </c>
      <c r="E148" s="220" t="s">
        <v>284</v>
      </c>
      <c r="F148" s="221" t="s">
        <v>285</v>
      </c>
      <c r="G148" s="222" t="s">
        <v>140</v>
      </c>
      <c r="H148" s="223">
        <v>508.12</v>
      </c>
      <c r="I148" s="224"/>
      <c r="J148" s="225">
        <f>ROUND(I148*H148,2)</f>
        <v>0</v>
      </c>
      <c r="K148" s="221" t="s">
        <v>141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135</v>
      </c>
      <c r="AT148" s="22" t="s">
        <v>131</v>
      </c>
      <c r="AU148" s="22" t="s">
        <v>82</v>
      </c>
      <c r="AY148" s="22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135</v>
      </c>
      <c r="BM148" s="22" t="s">
        <v>286</v>
      </c>
    </row>
    <row r="149" s="11" customFormat="1">
      <c r="B149" s="231"/>
      <c r="C149" s="232"/>
      <c r="D149" s="233" t="s">
        <v>143</v>
      </c>
      <c r="E149" s="234" t="s">
        <v>22</v>
      </c>
      <c r="F149" s="235" t="s">
        <v>939</v>
      </c>
      <c r="G149" s="232"/>
      <c r="H149" s="236">
        <v>508.12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143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129</v>
      </c>
    </row>
    <row r="150" s="1" customFormat="1" ht="25.5" customHeight="1">
      <c r="B150" s="44"/>
      <c r="C150" s="219" t="s">
        <v>272</v>
      </c>
      <c r="D150" s="219" t="s">
        <v>131</v>
      </c>
      <c r="E150" s="220" t="s">
        <v>289</v>
      </c>
      <c r="F150" s="221" t="s">
        <v>290</v>
      </c>
      <c r="G150" s="222" t="s">
        <v>140</v>
      </c>
      <c r="H150" s="223">
        <v>86.629999999999995</v>
      </c>
      <c r="I150" s="224"/>
      <c r="J150" s="225">
        <f>ROUND(I150*H150,2)</f>
        <v>0</v>
      </c>
      <c r="K150" s="221" t="s">
        <v>141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135</v>
      </c>
      <c r="AT150" s="22" t="s">
        <v>131</v>
      </c>
      <c r="AU150" s="22" t="s">
        <v>82</v>
      </c>
      <c r="AY150" s="22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135</v>
      </c>
      <c r="BM150" s="22" t="s">
        <v>291</v>
      </c>
    </row>
    <row r="151" s="1" customFormat="1" ht="16.5" customHeight="1">
      <c r="B151" s="44"/>
      <c r="C151" s="219" t="s">
        <v>278</v>
      </c>
      <c r="D151" s="219" t="s">
        <v>131</v>
      </c>
      <c r="E151" s="220" t="s">
        <v>293</v>
      </c>
      <c r="F151" s="221" t="s">
        <v>294</v>
      </c>
      <c r="G151" s="222" t="s">
        <v>140</v>
      </c>
      <c r="H151" s="223">
        <v>86.629999999999995</v>
      </c>
      <c r="I151" s="224"/>
      <c r="J151" s="225">
        <f>ROUND(I151*H151,2)</f>
        <v>0</v>
      </c>
      <c r="K151" s="221" t="s">
        <v>141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135</v>
      </c>
      <c r="AT151" s="22" t="s">
        <v>131</v>
      </c>
      <c r="AU151" s="22" t="s">
        <v>82</v>
      </c>
      <c r="AY151" s="22" t="s">
        <v>129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135</v>
      </c>
      <c r="BM151" s="22" t="s">
        <v>295</v>
      </c>
    </row>
    <row r="152" s="1" customFormat="1" ht="16.5" customHeight="1">
      <c r="B152" s="44"/>
      <c r="C152" s="219" t="s">
        <v>283</v>
      </c>
      <c r="D152" s="219" t="s">
        <v>131</v>
      </c>
      <c r="E152" s="220" t="s">
        <v>297</v>
      </c>
      <c r="F152" s="221" t="s">
        <v>298</v>
      </c>
      <c r="G152" s="222" t="s">
        <v>140</v>
      </c>
      <c r="H152" s="223">
        <v>86.629999999999995</v>
      </c>
      <c r="I152" s="224"/>
      <c r="J152" s="225">
        <f>ROUND(I152*H152,2)</f>
        <v>0</v>
      </c>
      <c r="K152" s="221" t="s">
        <v>141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135</v>
      </c>
      <c r="AT152" s="22" t="s">
        <v>131</v>
      </c>
      <c r="AU152" s="22" t="s">
        <v>82</v>
      </c>
      <c r="AY152" s="22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135</v>
      </c>
      <c r="BM152" s="22" t="s">
        <v>299</v>
      </c>
    </row>
    <row r="153" s="1" customFormat="1" ht="16.5" customHeight="1">
      <c r="B153" s="44"/>
      <c r="C153" s="219" t="s">
        <v>288</v>
      </c>
      <c r="D153" s="219" t="s">
        <v>131</v>
      </c>
      <c r="E153" s="220" t="s">
        <v>301</v>
      </c>
      <c r="F153" s="221" t="s">
        <v>302</v>
      </c>
      <c r="G153" s="222" t="s">
        <v>140</v>
      </c>
      <c r="H153" s="223">
        <v>86.629999999999995</v>
      </c>
      <c r="I153" s="224"/>
      <c r="J153" s="225">
        <f>ROUND(I153*H153,2)</f>
        <v>0</v>
      </c>
      <c r="K153" s="221" t="s">
        <v>141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135</v>
      </c>
      <c r="AT153" s="22" t="s">
        <v>131</v>
      </c>
      <c r="AU153" s="22" t="s">
        <v>82</v>
      </c>
      <c r="AY153" s="22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135</v>
      </c>
      <c r="BM153" s="22" t="s">
        <v>303</v>
      </c>
    </row>
    <row r="154" s="1" customFormat="1" ht="38.25" customHeight="1">
      <c r="B154" s="44"/>
      <c r="C154" s="219" t="s">
        <v>292</v>
      </c>
      <c r="D154" s="219" t="s">
        <v>131</v>
      </c>
      <c r="E154" s="220" t="s">
        <v>305</v>
      </c>
      <c r="F154" s="221" t="s">
        <v>306</v>
      </c>
      <c r="G154" s="222" t="s">
        <v>140</v>
      </c>
      <c r="H154" s="223">
        <v>86.629999999999995</v>
      </c>
      <c r="I154" s="224"/>
      <c r="J154" s="225">
        <f>ROUND(I154*H154,2)</f>
        <v>0</v>
      </c>
      <c r="K154" s="221" t="s">
        <v>141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135</v>
      </c>
      <c r="AT154" s="22" t="s">
        <v>131</v>
      </c>
      <c r="AU154" s="22" t="s">
        <v>82</v>
      </c>
      <c r="AY154" s="22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135</v>
      </c>
      <c r="BM154" s="22" t="s">
        <v>307</v>
      </c>
    </row>
    <row r="155" s="1" customFormat="1" ht="16.5" customHeight="1">
      <c r="B155" s="44"/>
      <c r="C155" s="219" t="s">
        <v>296</v>
      </c>
      <c r="D155" s="219" t="s">
        <v>131</v>
      </c>
      <c r="E155" s="220" t="s">
        <v>940</v>
      </c>
      <c r="F155" s="221" t="s">
        <v>941</v>
      </c>
      <c r="G155" s="222" t="s">
        <v>140</v>
      </c>
      <c r="H155" s="223">
        <v>4</v>
      </c>
      <c r="I155" s="224"/>
      <c r="J155" s="225">
        <f>ROUND(I155*H155,2)</f>
        <v>0</v>
      </c>
      <c r="K155" s="221" t="s">
        <v>141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0.0094000000000000004</v>
      </c>
      <c r="R155" s="228">
        <f>Q155*H155</f>
        <v>0.037600000000000001</v>
      </c>
      <c r="S155" s="228">
        <v>0</v>
      </c>
      <c r="T155" s="229">
        <f>S155*H155</f>
        <v>0</v>
      </c>
      <c r="AR155" s="22" t="s">
        <v>135</v>
      </c>
      <c r="AT155" s="22" t="s">
        <v>131</v>
      </c>
      <c r="AU155" s="22" t="s">
        <v>82</v>
      </c>
      <c r="AY155" s="22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135</v>
      </c>
      <c r="BM155" s="22" t="s">
        <v>942</v>
      </c>
    </row>
    <row r="156" s="11" customFormat="1">
      <c r="B156" s="231"/>
      <c r="C156" s="232"/>
      <c r="D156" s="233" t="s">
        <v>143</v>
      </c>
      <c r="E156" s="234" t="s">
        <v>22</v>
      </c>
      <c r="F156" s="235" t="s">
        <v>943</v>
      </c>
      <c r="G156" s="232"/>
      <c r="H156" s="236">
        <v>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143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129</v>
      </c>
    </row>
    <row r="157" s="1" customFormat="1" ht="16.5" customHeight="1">
      <c r="B157" s="44"/>
      <c r="C157" s="219" t="s">
        <v>300</v>
      </c>
      <c r="D157" s="219" t="s">
        <v>131</v>
      </c>
      <c r="E157" s="220" t="s">
        <v>944</v>
      </c>
      <c r="F157" s="221" t="s">
        <v>945</v>
      </c>
      <c r="G157" s="222" t="s">
        <v>140</v>
      </c>
      <c r="H157" s="223">
        <v>4</v>
      </c>
      <c r="I157" s="224"/>
      <c r="J157" s="225">
        <f>ROUND(I157*H157,2)</f>
        <v>0</v>
      </c>
      <c r="K157" s="221" t="s">
        <v>141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135</v>
      </c>
      <c r="AT157" s="22" t="s">
        <v>131</v>
      </c>
      <c r="AU157" s="22" t="s">
        <v>82</v>
      </c>
      <c r="AY157" s="22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135</v>
      </c>
      <c r="BM157" s="22" t="s">
        <v>946</v>
      </c>
    </row>
    <row r="158" s="1" customFormat="1" ht="16.5" customHeight="1">
      <c r="B158" s="44"/>
      <c r="C158" s="219" t="s">
        <v>304</v>
      </c>
      <c r="D158" s="219" t="s">
        <v>131</v>
      </c>
      <c r="E158" s="220" t="s">
        <v>309</v>
      </c>
      <c r="F158" s="221" t="s">
        <v>310</v>
      </c>
      <c r="G158" s="222" t="s">
        <v>181</v>
      </c>
      <c r="H158" s="223">
        <v>1.7330000000000001</v>
      </c>
      <c r="I158" s="224"/>
      <c r="J158" s="225">
        <f>ROUND(I158*H158,2)</f>
        <v>0</v>
      </c>
      <c r="K158" s="221" t="s">
        <v>141</v>
      </c>
      <c r="L158" s="70"/>
      <c r="M158" s="226" t="s">
        <v>22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135</v>
      </c>
      <c r="AT158" s="22" t="s">
        <v>131</v>
      </c>
      <c r="AU158" s="22" t="s">
        <v>82</v>
      </c>
      <c r="AY158" s="22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135</v>
      </c>
      <c r="BM158" s="22" t="s">
        <v>311</v>
      </c>
    </row>
    <row r="159" s="11" customFormat="1">
      <c r="B159" s="231"/>
      <c r="C159" s="232"/>
      <c r="D159" s="233" t="s">
        <v>143</v>
      </c>
      <c r="E159" s="234" t="s">
        <v>22</v>
      </c>
      <c r="F159" s="235" t="s">
        <v>947</v>
      </c>
      <c r="G159" s="232"/>
      <c r="H159" s="236">
        <v>1.7330000000000001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143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129</v>
      </c>
    </row>
    <row r="160" s="10" customFormat="1" ht="29.88" customHeight="1">
      <c r="B160" s="203"/>
      <c r="C160" s="204"/>
      <c r="D160" s="205" t="s">
        <v>72</v>
      </c>
      <c r="E160" s="217" t="s">
        <v>82</v>
      </c>
      <c r="F160" s="217" t="s">
        <v>948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SUM(P161:P162)</f>
        <v>0</v>
      </c>
      <c r="Q160" s="211"/>
      <c r="R160" s="212">
        <f>SUM(R161:R162)</f>
        <v>0.92232000000000003</v>
      </c>
      <c r="S160" s="211"/>
      <c r="T160" s="213">
        <f>SUM(T161:T162)</f>
        <v>0</v>
      </c>
      <c r="AR160" s="214" t="s">
        <v>24</v>
      </c>
      <c r="AT160" s="215" t="s">
        <v>72</v>
      </c>
      <c r="AU160" s="215" t="s">
        <v>24</v>
      </c>
      <c r="AY160" s="214" t="s">
        <v>129</v>
      </c>
      <c r="BK160" s="216">
        <f>SUM(BK161:BK162)</f>
        <v>0</v>
      </c>
    </row>
    <row r="161" s="1" customFormat="1" ht="38.25" customHeight="1">
      <c r="B161" s="44"/>
      <c r="C161" s="219" t="s">
        <v>822</v>
      </c>
      <c r="D161" s="219" t="s">
        <v>131</v>
      </c>
      <c r="E161" s="220" t="s">
        <v>949</v>
      </c>
      <c r="F161" s="221" t="s">
        <v>950</v>
      </c>
      <c r="G161" s="222" t="s">
        <v>134</v>
      </c>
      <c r="H161" s="223">
        <v>4</v>
      </c>
      <c r="I161" s="224"/>
      <c r="J161" s="225">
        <f>ROUND(I161*H161,2)</f>
        <v>0</v>
      </c>
      <c r="K161" s="221" t="s">
        <v>951</v>
      </c>
      <c r="L161" s="70"/>
      <c r="M161" s="226" t="s">
        <v>22</v>
      </c>
      <c r="N161" s="227" t="s">
        <v>44</v>
      </c>
      <c r="O161" s="45"/>
      <c r="P161" s="228">
        <f>O161*H161</f>
        <v>0</v>
      </c>
      <c r="Q161" s="228">
        <v>0.23058000000000001</v>
      </c>
      <c r="R161" s="228">
        <f>Q161*H161</f>
        <v>0.92232000000000003</v>
      </c>
      <c r="S161" s="228">
        <v>0</v>
      </c>
      <c r="T161" s="229">
        <f>S161*H161</f>
        <v>0</v>
      </c>
      <c r="AR161" s="22" t="s">
        <v>135</v>
      </c>
      <c r="AT161" s="22" t="s">
        <v>131</v>
      </c>
      <c r="AU161" s="22" t="s">
        <v>82</v>
      </c>
      <c r="AY161" s="22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135</v>
      </c>
      <c r="BM161" s="22" t="s">
        <v>952</v>
      </c>
    </row>
    <row r="162" s="11" customFormat="1">
      <c r="B162" s="231"/>
      <c r="C162" s="232"/>
      <c r="D162" s="233" t="s">
        <v>143</v>
      </c>
      <c r="E162" s="234" t="s">
        <v>22</v>
      </c>
      <c r="F162" s="235" t="s">
        <v>953</v>
      </c>
      <c r="G162" s="232"/>
      <c r="H162" s="236">
        <v>4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143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129</v>
      </c>
    </row>
    <row r="163" s="10" customFormat="1" ht="29.88" customHeight="1">
      <c r="B163" s="203"/>
      <c r="C163" s="204"/>
      <c r="D163" s="205" t="s">
        <v>72</v>
      </c>
      <c r="E163" s="217" t="s">
        <v>135</v>
      </c>
      <c r="F163" s="217" t="s">
        <v>313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SUM(P164:P171)</f>
        <v>0</v>
      </c>
      <c r="Q163" s="211"/>
      <c r="R163" s="212">
        <f>SUM(R164:R171)</f>
        <v>2.8689999999999998</v>
      </c>
      <c r="S163" s="211"/>
      <c r="T163" s="213">
        <f>SUM(T164:T171)</f>
        <v>0</v>
      </c>
      <c r="AR163" s="214" t="s">
        <v>24</v>
      </c>
      <c r="AT163" s="215" t="s">
        <v>72</v>
      </c>
      <c r="AU163" s="215" t="s">
        <v>24</v>
      </c>
      <c r="AY163" s="214" t="s">
        <v>129</v>
      </c>
      <c r="BK163" s="216">
        <f>SUM(BK164:BK171)</f>
        <v>0</v>
      </c>
    </row>
    <row r="164" s="1" customFormat="1" ht="25.5" customHeight="1">
      <c r="B164" s="44"/>
      <c r="C164" s="219" t="s">
        <v>308</v>
      </c>
      <c r="D164" s="219" t="s">
        <v>131</v>
      </c>
      <c r="E164" s="220" t="s">
        <v>315</v>
      </c>
      <c r="F164" s="221" t="s">
        <v>316</v>
      </c>
      <c r="G164" s="222" t="s">
        <v>140</v>
      </c>
      <c r="H164" s="223">
        <v>4.2000000000000002</v>
      </c>
      <c r="I164" s="224"/>
      <c r="J164" s="225">
        <f>ROUND(I164*H164,2)</f>
        <v>0</v>
      </c>
      <c r="K164" s="221" t="s">
        <v>141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2" t="s">
        <v>135</v>
      </c>
      <c r="AT164" s="22" t="s">
        <v>131</v>
      </c>
      <c r="AU164" s="22" t="s">
        <v>82</v>
      </c>
      <c r="AY164" s="22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135</v>
      </c>
      <c r="BM164" s="22" t="s">
        <v>317</v>
      </c>
    </row>
    <row r="165" s="11" customFormat="1">
      <c r="B165" s="231"/>
      <c r="C165" s="232"/>
      <c r="D165" s="233" t="s">
        <v>143</v>
      </c>
      <c r="E165" s="234" t="s">
        <v>22</v>
      </c>
      <c r="F165" s="235" t="s">
        <v>954</v>
      </c>
      <c r="G165" s="232"/>
      <c r="H165" s="236">
        <v>4.2000000000000002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129</v>
      </c>
    </row>
    <row r="166" s="1" customFormat="1" ht="51" customHeight="1">
      <c r="B166" s="44"/>
      <c r="C166" s="254" t="s">
        <v>668</v>
      </c>
      <c r="D166" s="254" t="s">
        <v>201</v>
      </c>
      <c r="E166" s="255" t="s">
        <v>320</v>
      </c>
      <c r="F166" s="256" t="s">
        <v>321</v>
      </c>
      <c r="G166" s="257" t="s">
        <v>248</v>
      </c>
      <c r="H166" s="258">
        <v>1.7030000000000001</v>
      </c>
      <c r="I166" s="259"/>
      <c r="J166" s="260">
        <f>ROUND(I166*H166,2)</f>
        <v>0</v>
      </c>
      <c r="K166" s="256" t="s">
        <v>141</v>
      </c>
      <c r="L166" s="261"/>
      <c r="M166" s="262" t="s">
        <v>22</v>
      </c>
      <c r="N166" s="263" t="s">
        <v>44</v>
      </c>
      <c r="O166" s="45"/>
      <c r="P166" s="228">
        <f>O166*H166</f>
        <v>0</v>
      </c>
      <c r="Q166" s="228">
        <v>1</v>
      </c>
      <c r="R166" s="228">
        <f>Q166*H166</f>
        <v>1.7030000000000001</v>
      </c>
      <c r="S166" s="228">
        <v>0</v>
      </c>
      <c r="T166" s="229">
        <f>S166*H166</f>
        <v>0</v>
      </c>
      <c r="AR166" s="22" t="s">
        <v>164</v>
      </c>
      <c r="AT166" s="22" t="s">
        <v>201</v>
      </c>
      <c r="AU166" s="22" t="s">
        <v>82</v>
      </c>
      <c r="AY166" s="22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24</v>
      </c>
      <c r="BK166" s="230">
        <f>ROUND(I166*H166,2)</f>
        <v>0</v>
      </c>
      <c r="BL166" s="22" t="s">
        <v>135</v>
      </c>
      <c r="BM166" s="22" t="s">
        <v>322</v>
      </c>
    </row>
    <row r="167" s="11" customFormat="1">
      <c r="B167" s="231"/>
      <c r="C167" s="232"/>
      <c r="D167" s="233" t="s">
        <v>143</v>
      </c>
      <c r="E167" s="234" t="s">
        <v>22</v>
      </c>
      <c r="F167" s="235" t="s">
        <v>955</v>
      </c>
      <c r="G167" s="232"/>
      <c r="H167" s="236">
        <v>1.7030000000000001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143</v>
      </c>
      <c r="AU167" s="242" t="s">
        <v>82</v>
      </c>
      <c r="AV167" s="11" t="s">
        <v>82</v>
      </c>
      <c r="AW167" s="11" t="s">
        <v>37</v>
      </c>
      <c r="AX167" s="11" t="s">
        <v>24</v>
      </c>
      <c r="AY167" s="242" t="s">
        <v>129</v>
      </c>
    </row>
    <row r="168" s="1" customFormat="1" ht="25.5" customHeight="1">
      <c r="B168" s="44"/>
      <c r="C168" s="219" t="s">
        <v>314</v>
      </c>
      <c r="D168" s="219" t="s">
        <v>131</v>
      </c>
      <c r="E168" s="220" t="s">
        <v>325</v>
      </c>
      <c r="F168" s="221" t="s">
        <v>326</v>
      </c>
      <c r="G168" s="222" t="s">
        <v>140</v>
      </c>
      <c r="H168" s="223">
        <v>6.4800000000000004</v>
      </c>
      <c r="I168" s="224"/>
      <c r="J168" s="225">
        <f>ROUND(I168*H168,2)</f>
        <v>0</v>
      </c>
      <c r="K168" s="221" t="s">
        <v>141</v>
      </c>
      <c r="L168" s="70"/>
      <c r="M168" s="226" t="s">
        <v>22</v>
      </c>
      <c r="N168" s="227" t="s">
        <v>44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2" t="s">
        <v>135</v>
      </c>
      <c r="AT168" s="22" t="s">
        <v>131</v>
      </c>
      <c r="AU168" s="22" t="s">
        <v>82</v>
      </c>
      <c r="AY168" s="22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135</v>
      </c>
      <c r="BM168" s="22" t="s">
        <v>327</v>
      </c>
    </row>
    <row r="169" s="11" customFormat="1">
      <c r="B169" s="231"/>
      <c r="C169" s="232"/>
      <c r="D169" s="233" t="s">
        <v>143</v>
      </c>
      <c r="E169" s="234" t="s">
        <v>22</v>
      </c>
      <c r="F169" s="235" t="s">
        <v>956</v>
      </c>
      <c r="G169" s="232"/>
      <c r="H169" s="236">
        <v>6.4800000000000004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143</v>
      </c>
      <c r="AU169" s="242" t="s">
        <v>82</v>
      </c>
      <c r="AV169" s="11" t="s">
        <v>82</v>
      </c>
      <c r="AW169" s="11" t="s">
        <v>37</v>
      </c>
      <c r="AX169" s="11" t="s">
        <v>24</v>
      </c>
      <c r="AY169" s="242" t="s">
        <v>129</v>
      </c>
    </row>
    <row r="170" s="1" customFormat="1" ht="25.5" customHeight="1">
      <c r="B170" s="44"/>
      <c r="C170" s="254" t="s">
        <v>319</v>
      </c>
      <c r="D170" s="254" t="s">
        <v>201</v>
      </c>
      <c r="E170" s="255" t="s">
        <v>330</v>
      </c>
      <c r="F170" s="256" t="s">
        <v>331</v>
      </c>
      <c r="G170" s="257" t="s">
        <v>248</v>
      </c>
      <c r="H170" s="258">
        <v>1.1659999999999999</v>
      </c>
      <c r="I170" s="259"/>
      <c r="J170" s="260">
        <f>ROUND(I170*H170,2)</f>
        <v>0</v>
      </c>
      <c r="K170" s="256" t="s">
        <v>141</v>
      </c>
      <c r="L170" s="261"/>
      <c r="M170" s="262" t="s">
        <v>22</v>
      </c>
      <c r="N170" s="263" t="s">
        <v>44</v>
      </c>
      <c r="O170" s="45"/>
      <c r="P170" s="228">
        <f>O170*H170</f>
        <v>0</v>
      </c>
      <c r="Q170" s="228">
        <v>1</v>
      </c>
      <c r="R170" s="228">
        <f>Q170*H170</f>
        <v>1.1659999999999999</v>
      </c>
      <c r="S170" s="228">
        <v>0</v>
      </c>
      <c r="T170" s="229">
        <f>S170*H170</f>
        <v>0</v>
      </c>
      <c r="AR170" s="22" t="s">
        <v>164</v>
      </c>
      <c r="AT170" s="22" t="s">
        <v>201</v>
      </c>
      <c r="AU170" s="22" t="s">
        <v>82</v>
      </c>
      <c r="AY170" s="22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135</v>
      </c>
      <c r="BM170" s="22" t="s">
        <v>332</v>
      </c>
    </row>
    <row r="171" s="11" customFormat="1">
      <c r="B171" s="231"/>
      <c r="C171" s="232"/>
      <c r="D171" s="233" t="s">
        <v>143</v>
      </c>
      <c r="E171" s="234" t="s">
        <v>22</v>
      </c>
      <c r="F171" s="235" t="s">
        <v>957</v>
      </c>
      <c r="G171" s="232"/>
      <c r="H171" s="236">
        <v>1.1659999999999999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129</v>
      </c>
    </row>
    <row r="172" s="10" customFormat="1" ht="29.88" customHeight="1">
      <c r="B172" s="203"/>
      <c r="C172" s="204"/>
      <c r="D172" s="205" t="s">
        <v>72</v>
      </c>
      <c r="E172" s="217" t="s">
        <v>149</v>
      </c>
      <c r="F172" s="217" t="s">
        <v>334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SUM(P173:P197)</f>
        <v>0</v>
      </c>
      <c r="Q172" s="211"/>
      <c r="R172" s="212">
        <f>SUM(R173:R197)</f>
        <v>93.0510819</v>
      </c>
      <c r="S172" s="211"/>
      <c r="T172" s="213">
        <f>SUM(T173:T197)</f>
        <v>0</v>
      </c>
      <c r="AR172" s="214" t="s">
        <v>24</v>
      </c>
      <c r="AT172" s="215" t="s">
        <v>72</v>
      </c>
      <c r="AU172" s="215" t="s">
        <v>24</v>
      </c>
      <c r="AY172" s="214" t="s">
        <v>129</v>
      </c>
      <c r="BK172" s="216">
        <f>SUM(BK173:BK197)</f>
        <v>0</v>
      </c>
    </row>
    <row r="173" s="1" customFormat="1" ht="25.5" customHeight="1">
      <c r="B173" s="44"/>
      <c r="C173" s="219" t="s">
        <v>842</v>
      </c>
      <c r="D173" s="219" t="s">
        <v>131</v>
      </c>
      <c r="E173" s="220" t="s">
        <v>336</v>
      </c>
      <c r="F173" s="221" t="s">
        <v>337</v>
      </c>
      <c r="G173" s="222" t="s">
        <v>140</v>
      </c>
      <c r="H173" s="223">
        <v>54.186</v>
      </c>
      <c r="I173" s="224"/>
      <c r="J173" s="225">
        <f>ROUND(I173*H173,2)</f>
        <v>0</v>
      </c>
      <c r="K173" s="221" t="s">
        <v>224</v>
      </c>
      <c r="L173" s="70"/>
      <c r="M173" s="226" t="s">
        <v>22</v>
      </c>
      <c r="N173" s="227" t="s">
        <v>44</v>
      </c>
      <c r="O173" s="4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2" t="s">
        <v>135</v>
      </c>
      <c r="AT173" s="22" t="s">
        <v>131</v>
      </c>
      <c r="AU173" s="22" t="s">
        <v>82</v>
      </c>
      <c r="AY173" s="22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135</v>
      </c>
      <c r="BM173" s="22" t="s">
        <v>958</v>
      </c>
    </row>
    <row r="174" s="11" customFormat="1">
      <c r="B174" s="231"/>
      <c r="C174" s="232"/>
      <c r="D174" s="233" t="s">
        <v>143</v>
      </c>
      <c r="E174" s="234" t="s">
        <v>22</v>
      </c>
      <c r="F174" s="235" t="s">
        <v>959</v>
      </c>
      <c r="G174" s="232"/>
      <c r="H174" s="236">
        <v>54.186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143</v>
      </c>
      <c r="AU174" s="242" t="s">
        <v>82</v>
      </c>
      <c r="AV174" s="11" t="s">
        <v>82</v>
      </c>
      <c r="AW174" s="11" t="s">
        <v>37</v>
      </c>
      <c r="AX174" s="11" t="s">
        <v>24</v>
      </c>
      <c r="AY174" s="242" t="s">
        <v>129</v>
      </c>
    </row>
    <row r="175" s="1" customFormat="1" ht="25.5" customHeight="1">
      <c r="B175" s="44"/>
      <c r="C175" s="219" t="s">
        <v>329</v>
      </c>
      <c r="D175" s="219" t="s">
        <v>131</v>
      </c>
      <c r="E175" s="220" t="s">
        <v>341</v>
      </c>
      <c r="F175" s="221" t="s">
        <v>342</v>
      </c>
      <c r="G175" s="222" t="s">
        <v>140</v>
      </c>
      <c r="H175" s="223">
        <v>179.63</v>
      </c>
      <c r="I175" s="224"/>
      <c r="J175" s="225">
        <f>ROUND(I175*H175,2)</f>
        <v>0</v>
      </c>
      <c r="K175" s="221" t="s">
        <v>141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135</v>
      </c>
      <c r="AT175" s="22" t="s">
        <v>131</v>
      </c>
      <c r="AU175" s="22" t="s">
        <v>82</v>
      </c>
      <c r="AY175" s="22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135</v>
      </c>
      <c r="BM175" s="22" t="s">
        <v>343</v>
      </c>
    </row>
    <row r="176" s="11" customFormat="1">
      <c r="B176" s="231"/>
      <c r="C176" s="232"/>
      <c r="D176" s="233" t="s">
        <v>143</v>
      </c>
      <c r="E176" s="234" t="s">
        <v>22</v>
      </c>
      <c r="F176" s="235" t="s">
        <v>960</v>
      </c>
      <c r="G176" s="232"/>
      <c r="H176" s="236">
        <v>179.63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143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129</v>
      </c>
    </row>
    <row r="177" s="1" customFormat="1" ht="25.5" customHeight="1">
      <c r="B177" s="44"/>
      <c r="C177" s="219" t="s">
        <v>681</v>
      </c>
      <c r="D177" s="219" t="s">
        <v>131</v>
      </c>
      <c r="E177" s="220" t="s">
        <v>347</v>
      </c>
      <c r="F177" s="221" t="s">
        <v>348</v>
      </c>
      <c r="G177" s="222" t="s">
        <v>140</v>
      </c>
      <c r="H177" s="223">
        <v>261.83999999999997</v>
      </c>
      <c r="I177" s="224"/>
      <c r="J177" s="225">
        <f>ROUND(I177*H177,2)</f>
        <v>0</v>
      </c>
      <c r="K177" s="221" t="s">
        <v>141</v>
      </c>
      <c r="L177" s="70"/>
      <c r="M177" s="226" t="s">
        <v>22</v>
      </c>
      <c r="N177" s="227" t="s">
        <v>44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135</v>
      </c>
      <c r="AT177" s="22" t="s">
        <v>131</v>
      </c>
      <c r="AU177" s="22" t="s">
        <v>82</v>
      </c>
      <c r="AY177" s="22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135</v>
      </c>
      <c r="BM177" s="22" t="s">
        <v>349</v>
      </c>
    </row>
    <row r="178" s="11" customFormat="1">
      <c r="B178" s="231"/>
      <c r="C178" s="232"/>
      <c r="D178" s="233" t="s">
        <v>143</v>
      </c>
      <c r="E178" s="234" t="s">
        <v>22</v>
      </c>
      <c r="F178" s="235" t="s">
        <v>961</v>
      </c>
      <c r="G178" s="232"/>
      <c r="H178" s="236">
        <v>261.83999999999997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143</v>
      </c>
      <c r="AU178" s="242" t="s">
        <v>82</v>
      </c>
      <c r="AV178" s="11" t="s">
        <v>82</v>
      </c>
      <c r="AW178" s="11" t="s">
        <v>37</v>
      </c>
      <c r="AX178" s="11" t="s">
        <v>24</v>
      </c>
      <c r="AY178" s="242" t="s">
        <v>129</v>
      </c>
    </row>
    <row r="179" s="1" customFormat="1" ht="38.25" customHeight="1">
      <c r="B179" s="44"/>
      <c r="C179" s="219" t="s">
        <v>340</v>
      </c>
      <c r="D179" s="219" t="s">
        <v>131</v>
      </c>
      <c r="E179" s="220" t="s">
        <v>352</v>
      </c>
      <c r="F179" s="221" t="s">
        <v>353</v>
      </c>
      <c r="G179" s="222" t="s">
        <v>140</v>
      </c>
      <c r="H179" s="223">
        <v>112.182</v>
      </c>
      <c r="I179" s="224"/>
      <c r="J179" s="225">
        <f>ROUND(I179*H179,2)</f>
        <v>0</v>
      </c>
      <c r="K179" s="221" t="s">
        <v>141</v>
      </c>
      <c r="L179" s="70"/>
      <c r="M179" s="226" t="s">
        <v>22</v>
      </c>
      <c r="N179" s="227" t="s">
        <v>44</v>
      </c>
      <c r="O179" s="4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2" t="s">
        <v>135</v>
      </c>
      <c r="AT179" s="22" t="s">
        <v>131</v>
      </c>
      <c r="AU179" s="22" t="s">
        <v>82</v>
      </c>
      <c r="AY179" s="22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135</v>
      </c>
      <c r="BM179" s="22" t="s">
        <v>354</v>
      </c>
    </row>
    <row r="180" s="11" customFormat="1">
      <c r="B180" s="231"/>
      <c r="C180" s="232"/>
      <c r="D180" s="233" t="s">
        <v>143</v>
      </c>
      <c r="E180" s="234" t="s">
        <v>22</v>
      </c>
      <c r="F180" s="235" t="s">
        <v>962</v>
      </c>
      <c r="G180" s="232"/>
      <c r="H180" s="236">
        <v>112.182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143</v>
      </c>
      <c r="AU180" s="242" t="s">
        <v>82</v>
      </c>
      <c r="AV180" s="11" t="s">
        <v>82</v>
      </c>
      <c r="AW180" s="11" t="s">
        <v>37</v>
      </c>
      <c r="AX180" s="11" t="s">
        <v>24</v>
      </c>
      <c r="AY180" s="242" t="s">
        <v>129</v>
      </c>
    </row>
    <row r="181" s="1" customFormat="1" ht="25.5" customHeight="1">
      <c r="B181" s="44"/>
      <c r="C181" s="219" t="s">
        <v>346</v>
      </c>
      <c r="D181" s="219" t="s">
        <v>131</v>
      </c>
      <c r="E181" s="220" t="s">
        <v>357</v>
      </c>
      <c r="F181" s="221" t="s">
        <v>358</v>
      </c>
      <c r="G181" s="222" t="s">
        <v>140</v>
      </c>
      <c r="H181" s="223">
        <v>96.298000000000002</v>
      </c>
      <c r="I181" s="224"/>
      <c r="J181" s="225">
        <f>ROUND(I181*H181,2)</f>
        <v>0</v>
      </c>
      <c r="K181" s="221" t="s">
        <v>141</v>
      </c>
      <c r="L181" s="70"/>
      <c r="M181" s="226" t="s">
        <v>22</v>
      </c>
      <c r="N181" s="227" t="s">
        <v>44</v>
      </c>
      <c r="O181" s="4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AR181" s="22" t="s">
        <v>135</v>
      </c>
      <c r="AT181" s="22" t="s">
        <v>131</v>
      </c>
      <c r="AU181" s="22" t="s">
        <v>82</v>
      </c>
      <c r="AY181" s="22" t="s">
        <v>129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135</v>
      </c>
      <c r="BM181" s="22" t="s">
        <v>359</v>
      </c>
    </row>
    <row r="182" s="11" customFormat="1">
      <c r="B182" s="231"/>
      <c r="C182" s="232"/>
      <c r="D182" s="233" t="s">
        <v>143</v>
      </c>
      <c r="E182" s="234" t="s">
        <v>22</v>
      </c>
      <c r="F182" s="235" t="s">
        <v>963</v>
      </c>
      <c r="G182" s="232"/>
      <c r="H182" s="236">
        <v>96.298000000000002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143</v>
      </c>
      <c r="AU182" s="242" t="s">
        <v>82</v>
      </c>
      <c r="AV182" s="11" t="s">
        <v>82</v>
      </c>
      <c r="AW182" s="11" t="s">
        <v>37</v>
      </c>
      <c r="AX182" s="11" t="s">
        <v>24</v>
      </c>
      <c r="AY182" s="242" t="s">
        <v>129</v>
      </c>
    </row>
    <row r="183" s="1" customFormat="1" ht="25.5" customHeight="1">
      <c r="B183" s="44"/>
      <c r="C183" s="219" t="s">
        <v>702</v>
      </c>
      <c r="D183" s="219" t="s">
        <v>131</v>
      </c>
      <c r="E183" s="220" t="s">
        <v>362</v>
      </c>
      <c r="F183" s="221" t="s">
        <v>363</v>
      </c>
      <c r="G183" s="222" t="s">
        <v>140</v>
      </c>
      <c r="H183" s="223">
        <v>172.71000000000001</v>
      </c>
      <c r="I183" s="224"/>
      <c r="J183" s="225">
        <f>ROUND(I183*H183,2)</f>
        <v>0</v>
      </c>
      <c r="K183" s="221" t="s">
        <v>224</v>
      </c>
      <c r="L183" s="70"/>
      <c r="M183" s="226" t="s">
        <v>22</v>
      </c>
      <c r="N183" s="227" t="s">
        <v>44</v>
      </c>
      <c r="O183" s="4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2" t="s">
        <v>135</v>
      </c>
      <c r="AT183" s="22" t="s">
        <v>131</v>
      </c>
      <c r="AU183" s="22" t="s">
        <v>82</v>
      </c>
      <c r="AY183" s="22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135</v>
      </c>
      <c r="BM183" s="22" t="s">
        <v>964</v>
      </c>
    </row>
    <row r="184" s="11" customFormat="1">
      <c r="B184" s="231"/>
      <c r="C184" s="232"/>
      <c r="D184" s="233" t="s">
        <v>143</v>
      </c>
      <c r="E184" s="234" t="s">
        <v>22</v>
      </c>
      <c r="F184" s="235" t="s">
        <v>965</v>
      </c>
      <c r="G184" s="232"/>
      <c r="H184" s="236">
        <v>172.71000000000001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143</v>
      </c>
      <c r="AU184" s="242" t="s">
        <v>82</v>
      </c>
      <c r="AV184" s="11" t="s">
        <v>82</v>
      </c>
      <c r="AW184" s="11" t="s">
        <v>37</v>
      </c>
      <c r="AX184" s="11" t="s">
        <v>24</v>
      </c>
      <c r="AY184" s="242" t="s">
        <v>129</v>
      </c>
    </row>
    <row r="185" s="1" customFormat="1" ht="38.25" customHeight="1">
      <c r="B185" s="44"/>
      <c r="C185" s="219" t="s">
        <v>351</v>
      </c>
      <c r="D185" s="219" t="s">
        <v>131</v>
      </c>
      <c r="E185" s="220" t="s">
        <v>367</v>
      </c>
      <c r="F185" s="221" t="s">
        <v>368</v>
      </c>
      <c r="G185" s="222" t="s">
        <v>140</v>
      </c>
      <c r="H185" s="223">
        <v>172.71000000000001</v>
      </c>
      <c r="I185" s="224"/>
      <c r="J185" s="225">
        <f>ROUND(I185*H185,2)</f>
        <v>0</v>
      </c>
      <c r="K185" s="221" t="s">
        <v>141</v>
      </c>
      <c r="L185" s="70"/>
      <c r="M185" s="226" t="s">
        <v>22</v>
      </c>
      <c r="N185" s="227" t="s">
        <v>44</v>
      </c>
      <c r="O185" s="4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AR185" s="22" t="s">
        <v>135</v>
      </c>
      <c r="AT185" s="22" t="s">
        <v>131</v>
      </c>
      <c r="AU185" s="22" t="s">
        <v>82</v>
      </c>
      <c r="AY185" s="22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24</v>
      </c>
      <c r="BK185" s="230">
        <f>ROUND(I185*H185,2)</f>
        <v>0</v>
      </c>
      <c r="BL185" s="22" t="s">
        <v>135</v>
      </c>
      <c r="BM185" s="22" t="s">
        <v>369</v>
      </c>
    </row>
    <row r="186" s="11" customFormat="1">
      <c r="B186" s="231"/>
      <c r="C186" s="232"/>
      <c r="D186" s="233" t="s">
        <v>143</v>
      </c>
      <c r="E186" s="234" t="s">
        <v>22</v>
      </c>
      <c r="F186" s="235" t="s">
        <v>965</v>
      </c>
      <c r="G186" s="232"/>
      <c r="H186" s="236">
        <v>172.71000000000001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143</v>
      </c>
      <c r="AU186" s="242" t="s">
        <v>82</v>
      </c>
      <c r="AV186" s="11" t="s">
        <v>82</v>
      </c>
      <c r="AW186" s="11" t="s">
        <v>37</v>
      </c>
      <c r="AX186" s="11" t="s">
        <v>24</v>
      </c>
      <c r="AY186" s="242" t="s">
        <v>129</v>
      </c>
    </row>
    <row r="187" s="1" customFormat="1" ht="51" customHeight="1">
      <c r="B187" s="44"/>
      <c r="C187" s="219" t="s">
        <v>356</v>
      </c>
      <c r="D187" s="219" t="s">
        <v>131</v>
      </c>
      <c r="E187" s="220" t="s">
        <v>371</v>
      </c>
      <c r="F187" s="221" t="s">
        <v>372</v>
      </c>
      <c r="G187" s="222" t="s">
        <v>140</v>
      </c>
      <c r="H187" s="223">
        <v>130.96000000000001</v>
      </c>
      <c r="I187" s="224"/>
      <c r="J187" s="225">
        <f>ROUND(I187*H187,2)</f>
        <v>0</v>
      </c>
      <c r="K187" s="221" t="s">
        <v>141</v>
      </c>
      <c r="L187" s="70"/>
      <c r="M187" s="226" t="s">
        <v>22</v>
      </c>
      <c r="N187" s="227" t="s">
        <v>44</v>
      </c>
      <c r="O187" s="45"/>
      <c r="P187" s="228">
        <f>O187*H187</f>
        <v>0</v>
      </c>
      <c r="Q187" s="228">
        <v>0.085650000000000004</v>
      </c>
      <c r="R187" s="228">
        <f>Q187*H187</f>
        <v>11.216724000000001</v>
      </c>
      <c r="S187" s="228">
        <v>0</v>
      </c>
      <c r="T187" s="229">
        <f>S187*H187</f>
        <v>0</v>
      </c>
      <c r="AR187" s="22" t="s">
        <v>135</v>
      </c>
      <c r="AT187" s="22" t="s">
        <v>131</v>
      </c>
      <c r="AU187" s="22" t="s">
        <v>82</v>
      </c>
      <c r="AY187" s="22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24</v>
      </c>
      <c r="BK187" s="230">
        <f>ROUND(I187*H187,2)</f>
        <v>0</v>
      </c>
      <c r="BL187" s="22" t="s">
        <v>135</v>
      </c>
      <c r="BM187" s="22" t="s">
        <v>373</v>
      </c>
    </row>
    <row r="188" s="11" customFormat="1">
      <c r="B188" s="231"/>
      <c r="C188" s="232"/>
      <c r="D188" s="233" t="s">
        <v>143</v>
      </c>
      <c r="E188" s="234" t="s">
        <v>22</v>
      </c>
      <c r="F188" s="235" t="s">
        <v>966</v>
      </c>
      <c r="G188" s="232"/>
      <c r="H188" s="236">
        <v>130.96000000000001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143</v>
      </c>
      <c r="AU188" s="242" t="s">
        <v>82</v>
      </c>
      <c r="AV188" s="11" t="s">
        <v>82</v>
      </c>
      <c r="AW188" s="11" t="s">
        <v>37</v>
      </c>
      <c r="AX188" s="11" t="s">
        <v>24</v>
      </c>
      <c r="AY188" s="242" t="s">
        <v>129</v>
      </c>
    </row>
    <row r="189" s="1" customFormat="1" ht="51" customHeight="1">
      <c r="B189" s="44"/>
      <c r="C189" s="219" t="s">
        <v>366</v>
      </c>
      <c r="D189" s="219" t="s">
        <v>131</v>
      </c>
      <c r="E189" s="220" t="s">
        <v>376</v>
      </c>
      <c r="F189" s="221" t="s">
        <v>377</v>
      </c>
      <c r="G189" s="222" t="s">
        <v>140</v>
      </c>
      <c r="H189" s="223">
        <v>70.109999999999999</v>
      </c>
      <c r="I189" s="224"/>
      <c r="J189" s="225">
        <f>ROUND(I189*H189,2)</f>
        <v>0</v>
      </c>
      <c r="K189" s="221" t="s">
        <v>141</v>
      </c>
      <c r="L189" s="70"/>
      <c r="M189" s="226" t="s">
        <v>22</v>
      </c>
      <c r="N189" s="227" t="s">
        <v>44</v>
      </c>
      <c r="O189" s="45"/>
      <c r="P189" s="228">
        <f>O189*H189</f>
        <v>0</v>
      </c>
      <c r="Q189" s="228">
        <v>0.085650000000000004</v>
      </c>
      <c r="R189" s="228">
        <f>Q189*H189</f>
        <v>6.0049215</v>
      </c>
      <c r="S189" s="228">
        <v>0</v>
      </c>
      <c r="T189" s="229">
        <f>S189*H189</f>
        <v>0</v>
      </c>
      <c r="AR189" s="22" t="s">
        <v>135</v>
      </c>
      <c r="AT189" s="22" t="s">
        <v>131</v>
      </c>
      <c r="AU189" s="22" t="s">
        <v>82</v>
      </c>
      <c r="AY189" s="22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135</v>
      </c>
      <c r="BM189" s="22" t="s">
        <v>378</v>
      </c>
    </row>
    <row r="190" s="1" customFormat="1" ht="38.25" customHeight="1">
      <c r="B190" s="44"/>
      <c r="C190" s="254" t="s">
        <v>370</v>
      </c>
      <c r="D190" s="254" t="s">
        <v>201</v>
      </c>
      <c r="E190" s="255" t="s">
        <v>381</v>
      </c>
      <c r="F190" s="256" t="s">
        <v>382</v>
      </c>
      <c r="G190" s="257" t="s">
        <v>140</v>
      </c>
      <c r="H190" s="258">
        <v>376.01999999999998</v>
      </c>
      <c r="I190" s="259"/>
      <c r="J190" s="260">
        <f>ROUND(I190*H190,2)</f>
        <v>0</v>
      </c>
      <c r="K190" s="256" t="s">
        <v>141</v>
      </c>
      <c r="L190" s="261"/>
      <c r="M190" s="262" t="s">
        <v>22</v>
      </c>
      <c r="N190" s="263" t="s">
        <v>44</v>
      </c>
      <c r="O190" s="45"/>
      <c r="P190" s="228">
        <f>O190*H190</f>
        <v>0</v>
      </c>
      <c r="Q190" s="228">
        <v>0.152</v>
      </c>
      <c r="R190" s="228">
        <f>Q190*H190</f>
        <v>57.155039999999993</v>
      </c>
      <c r="S190" s="228">
        <v>0</v>
      </c>
      <c r="T190" s="229">
        <f>S190*H190</f>
        <v>0</v>
      </c>
      <c r="AR190" s="22" t="s">
        <v>164</v>
      </c>
      <c r="AT190" s="22" t="s">
        <v>201</v>
      </c>
      <c r="AU190" s="22" t="s">
        <v>82</v>
      </c>
      <c r="AY190" s="22" t="s">
        <v>129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135</v>
      </c>
      <c r="BM190" s="22" t="s">
        <v>383</v>
      </c>
    </row>
    <row r="191" s="11" customFormat="1">
      <c r="B191" s="231"/>
      <c r="C191" s="232"/>
      <c r="D191" s="233" t="s">
        <v>143</v>
      </c>
      <c r="E191" s="234" t="s">
        <v>22</v>
      </c>
      <c r="F191" s="235" t="s">
        <v>967</v>
      </c>
      <c r="G191" s="232"/>
      <c r="H191" s="236">
        <v>376.01999999999998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143</v>
      </c>
      <c r="AU191" s="242" t="s">
        <v>82</v>
      </c>
      <c r="AV191" s="11" t="s">
        <v>82</v>
      </c>
      <c r="AW191" s="11" t="s">
        <v>37</v>
      </c>
      <c r="AX191" s="11" t="s">
        <v>24</v>
      </c>
      <c r="AY191" s="242" t="s">
        <v>129</v>
      </c>
    </row>
    <row r="192" s="1" customFormat="1" ht="16.5" customHeight="1">
      <c r="B192" s="44"/>
      <c r="C192" s="254" t="s">
        <v>375</v>
      </c>
      <c r="D192" s="254" t="s">
        <v>201</v>
      </c>
      <c r="E192" s="255" t="s">
        <v>386</v>
      </c>
      <c r="F192" s="256" t="s">
        <v>387</v>
      </c>
      <c r="G192" s="257" t="s">
        <v>140</v>
      </c>
      <c r="H192" s="258">
        <v>9.5199999999999996</v>
      </c>
      <c r="I192" s="259"/>
      <c r="J192" s="260">
        <f>ROUND(I192*H192,2)</f>
        <v>0</v>
      </c>
      <c r="K192" s="256" t="s">
        <v>22</v>
      </c>
      <c r="L192" s="261"/>
      <c r="M192" s="262" t="s">
        <v>22</v>
      </c>
      <c r="N192" s="263" t="s">
        <v>44</v>
      </c>
      <c r="O192" s="45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2" t="s">
        <v>164</v>
      </c>
      <c r="AT192" s="22" t="s">
        <v>201</v>
      </c>
      <c r="AU192" s="22" t="s">
        <v>82</v>
      </c>
      <c r="AY192" s="22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24</v>
      </c>
      <c r="BK192" s="230">
        <f>ROUND(I192*H192,2)</f>
        <v>0</v>
      </c>
      <c r="BL192" s="22" t="s">
        <v>135</v>
      </c>
      <c r="BM192" s="22" t="s">
        <v>388</v>
      </c>
    </row>
    <row r="193" s="11" customFormat="1">
      <c r="B193" s="231"/>
      <c r="C193" s="232"/>
      <c r="D193" s="233" t="s">
        <v>143</v>
      </c>
      <c r="E193" s="234" t="s">
        <v>22</v>
      </c>
      <c r="F193" s="235" t="s">
        <v>968</v>
      </c>
      <c r="G193" s="232"/>
      <c r="H193" s="236">
        <v>9.5199999999999996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143</v>
      </c>
      <c r="AU193" s="242" t="s">
        <v>82</v>
      </c>
      <c r="AV193" s="11" t="s">
        <v>82</v>
      </c>
      <c r="AW193" s="11" t="s">
        <v>37</v>
      </c>
      <c r="AX193" s="11" t="s">
        <v>24</v>
      </c>
      <c r="AY193" s="242" t="s">
        <v>129</v>
      </c>
    </row>
    <row r="194" s="1" customFormat="1" ht="51" customHeight="1">
      <c r="B194" s="44"/>
      <c r="C194" s="219" t="s">
        <v>380</v>
      </c>
      <c r="D194" s="219" t="s">
        <v>131</v>
      </c>
      <c r="E194" s="220" t="s">
        <v>391</v>
      </c>
      <c r="F194" s="221" t="s">
        <v>392</v>
      </c>
      <c r="G194" s="222" t="s">
        <v>140</v>
      </c>
      <c r="H194" s="223">
        <v>69.170000000000002</v>
      </c>
      <c r="I194" s="224"/>
      <c r="J194" s="225">
        <f>ROUND(I194*H194,2)</f>
        <v>0</v>
      </c>
      <c r="K194" s="221" t="s">
        <v>141</v>
      </c>
      <c r="L194" s="70"/>
      <c r="M194" s="226" t="s">
        <v>22</v>
      </c>
      <c r="N194" s="227" t="s">
        <v>44</v>
      </c>
      <c r="O194" s="45"/>
      <c r="P194" s="228">
        <f>O194*H194</f>
        <v>0</v>
      </c>
      <c r="Q194" s="228">
        <v>0.10362</v>
      </c>
      <c r="R194" s="228">
        <f>Q194*H194</f>
        <v>7.1673954000000002</v>
      </c>
      <c r="S194" s="228">
        <v>0</v>
      </c>
      <c r="T194" s="229">
        <f>S194*H194</f>
        <v>0</v>
      </c>
      <c r="AR194" s="22" t="s">
        <v>135</v>
      </c>
      <c r="AT194" s="22" t="s">
        <v>131</v>
      </c>
      <c r="AU194" s="22" t="s">
        <v>82</v>
      </c>
      <c r="AY194" s="22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135</v>
      </c>
      <c r="BM194" s="22" t="s">
        <v>393</v>
      </c>
    </row>
    <row r="195" s="11" customFormat="1">
      <c r="B195" s="231"/>
      <c r="C195" s="232"/>
      <c r="D195" s="233" t="s">
        <v>143</v>
      </c>
      <c r="E195" s="234" t="s">
        <v>22</v>
      </c>
      <c r="F195" s="235" t="s">
        <v>969</v>
      </c>
      <c r="G195" s="232"/>
      <c r="H195" s="236">
        <v>69.170000000000002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143</v>
      </c>
      <c r="AU195" s="242" t="s">
        <v>82</v>
      </c>
      <c r="AV195" s="11" t="s">
        <v>82</v>
      </c>
      <c r="AW195" s="11" t="s">
        <v>37</v>
      </c>
      <c r="AX195" s="11" t="s">
        <v>24</v>
      </c>
      <c r="AY195" s="242" t="s">
        <v>129</v>
      </c>
    </row>
    <row r="196" s="1" customFormat="1" ht="51" customHeight="1">
      <c r="B196" s="44"/>
      <c r="C196" s="219" t="s">
        <v>385</v>
      </c>
      <c r="D196" s="219" t="s">
        <v>131</v>
      </c>
      <c r="E196" s="220" t="s">
        <v>970</v>
      </c>
      <c r="F196" s="221" t="s">
        <v>971</v>
      </c>
      <c r="G196" s="222" t="s">
        <v>140</v>
      </c>
      <c r="H196" s="223">
        <v>111.05</v>
      </c>
      <c r="I196" s="224"/>
      <c r="J196" s="225">
        <f>ROUND(I196*H196,2)</f>
        <v>0</v>
      </c>
      <c r="K196" s="221" t="s">
        <v>141</v>
      </c>
      <c r="L196" s="70"/>
      <c r="M196" s="226" t="s">
        <v>22</v>
      </c>
      <c r="N196" s="227" t="s">
        <v>44</v>
      </c>
      <c r="O196" s="45"/>
      <c r="P196" s="228">
        <f>O196*H196</f>
        <v>0</v>
      </c>
      <c r="Q196" s="228">
        <v>0.10362</v>
      </c>
      <c r="R196" s="228">
        <f>Q196*H196</f>
        <v>11.507001000000001</v>
      </c>
      <c r="S196" s="228">
        <v>0</v>
      </c>
      <c r="T196" s="229">
        <f>S196*H196</f>
        <v>0</v>
      </c>
      <c r="AR196" s="22" t="s">
        <v>135</v>
      </c>
      <c r="AT196" s="22" t="s">
        <v>131</v>
      </c>
      <c r="AU196" s="22" t="s">
        <v>82</v>
      </c>
      <c r="AY196" s="22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135</v>
      </c>
      <c r="BM196" s="22" t="s">
        <v>972</v>
      </c>
    </row>
    <row r="197" s="11" customFormat="1">
      <c r="B197" s="231"/>
      <c r="C197" s="232"/>
      <c r="D197" s="233" t="s">
        <v>143</v>
      </c>
      <c r="E197" s="234" t="s">
        <v>22</v>
      </c>
      <c r="F197" s="235" t="s">
        <v>973</v>
      </c>
      <c r="G197" s="232"/>
      <c r="H197" s="236">
        <v>111.05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143</v>
      </c>
      <c r="AU197" s="242" t="s">
        <v>82</v>
      </c>
      <c r="AV197" s="11" t="s">
        <v>82</v>
      </c>
      <c r="AW197" s="11" t="s">
        <v>37</v>
      </c>
      <c r="AX197" s="11" t="s">
        <v>24</v>
      </c>
      <c r="AY197" s="242" t="s">
        <v>129</v>
      </c>
    </row>
    <row r="198" s="10" customFormat="1" ht="29.88" customHeight="1">
      <c r="B198" s="203"/>
      <c r="C198" s="204"/>
      <c r="D198" s="205" t="s">
        <v>72</v>
      </c>
      <c r="E198" s="217" t="s">
        <v>164</v>
      </c>
      <c r="F198" s="217" t="s">
        <v>395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SUM(P199:P215)</f>
        <v>0</v>
      </c>
      <c r="Q198" s="211"/>
      <c r="R198" s="212">
        <f>SUM(R199:R215)</f>
        <v>1.4090200000000004</v>
      </c>
      <c r="S198" s="211"/>
      <c r="T198" s="213">
        <f>SUM(T199:T215)</f>
        <v>0</v>
      </c>
      <c r="AR198" s="214" t="s">
        <v>24</v>
      </c>
      <c r="AT198" s="215" t="s">
        <v>72</v>
      </c>
      <c r="AU198" s="215" t="s">
        <v>24</v>
      </c>
      <c r="AY198" s="214" t="s">
        <v>129</v>
      </c>
      <c r="BK198" s="216">
        <f>SUM(BK199:BK215)</f>
        <v>0</v>
      </c>
    </row>
    <row r="199" s="1" customFormat="1" ht="25.5" customHeight="1">
      <c r="B199" s="44"/>
      <c r="C199" s="219" t="s">
        <v>30</v>
      </c>
      <c r="D199" s="219" t="s">
        <v>131</v>
      </c>
      <c r="E199" s="220" t="s">
        <v>397</v>
      </c>
      <c r="F199" s="221" t="s">
        <v>398</v>
      </c>
      <c r="G199" s="222" t="s">
        <v>134</v>
      </c>
      <c r="H199" s="223">
        <v>14</v>
      </c>
      <c r="I199" s="224"/>
      <c r="J199" s="225">
        <f>ROUND(I199*H199,2)</f>
        <v>0</v>
      </c>
      <c r="K199" s="221" t="s">
        <v>224</v>
      </c>
      <c r="L199" s="70"/>
      <c r="M199" s="226" t="s">
        <v>22</v>
      </c>
      <c r="N199" s="227" t="s">
        <v>44</v>
      </c>
      <c r="O199" s="45"/>
      <c r="P199" s="228">
        <f>O199*H199</f>
        <v>0</v>
      </c>
      <c r="Q199" s="228">
        <v>1.0000000000000001E-05</v>
      </c>
      <c r="R199" s="228">
        <f>Q199*H199</f>
        <v>0.00014000000000000002</v>
      </c>
      <c r="S199" s="228">
        <v>0</v>
      </c>
      <c r="T199" s="229">
        <f>S199*H199</f>
        <v>0</v>
      </c>
      <c r="AR199" s="22" t="s">
        <v>135</v>
      </c>
      <c r="AT199" s="22" t="s">
        <v>131</v>
      </c>
      <c r="AU199" s="22" t="s">
        <v>82</v>
      </c>
      <c r="AY199" s="22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135</v>
      </c>
      <c r="BM199" s="22" t="s">
        <v>974</v>
      </c>
    </row>
    <row r="200" s="11" customFormat="1">
      <c r="B200" s="231"/>
      <c r="C200" s="232"/>
      <c r="D200" s="233" t="s">
        <v>143</v>
      </c>
      <c r="E200" s="234" t="s">
        <v>22</v>
      </c>
      <c r="F200" s="235" t="s">
        <v>975</v>
      </c>
      <c r="G200" s="232"/>
      <c r="H200" s="236">
        <v>14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143</v>
      </c>
      <c r="AU200" s="242" t="s">
        <v>82</v>
      </c>
      <c r="AV200" s="11" t="s">
        <v>82</v>
      </c>
      <c r="AW200" s="11" t="s">
        <v>37</v>
      </c>
      <c r="AX200" s="11" t="s">
        <v>24</v>
      </c>
      <c r="AY200" s="242" t="s">
        <v>129</v>
      </c>
    </row>
    <row r="201" s="1" customFormat="1" ht="16.5" customHeight="1">
      <c r="B201" s="44"/>
      <c r="C201" s="254" t="s">
        <v>132</v>
      </c>
      <c r="D201" s="254" t="s">
        <v>201</v>
      </c>
      <c r="E201" s="255" t="s">
        <v>976</v>
      </c>
      <c r="F201" s="256" t="s">
        <v>977</v>
      </c>
      <c r="G201" s="257" t="s">
        <v>204</v>
      </c>
      <c r="H201" s="258">
        <v>2</v>
      </c>
      <c r="I201" s="259"/>
      <c r="J201" s="260">
        <f>ROUND(I201*H201,2)</f>
        <v>0</v>
      </c>
      <c r="K201" s="256" t="s">
        <v>224</v>
      </c>
      <c r="L201" s="261"/>
      <c r="M201" s="262" t="s">
        <v>22</v>
      </c>
      <c r="N201" s="263" t="s">
        <v>44</v>
      </c>
      <c r="O201" s="45"/>
      <c r="P201" s="228">
        <f>O201*H201</f>
        <v>0</v>
      </c>
      <c r="Q201" s="228">
        <v>0.0074999999999999997</v>
      </c>
      <c r="R201" s="228">
        <f>Q201*H201</f>
        <v>0.014999999999999999</v>
      </c>
      <c r="S201" s="228">
        <v>0</v>
      </c>
      <c r="T201" s="229">
        <f>S201*H201</f>
        <v>0</v>
      </c>
      <c r="AR201" s="22" t="s">
        <v>164</v>
      </c>
      <c r="AT201" s="22" t="s">
        <v>201</v>
      </c>
      <c r="AU201" s="22" t="s">
        <v>82</v>
      </c>
      <c r="AY201" s="22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135</v>
      </c>
      <c r="BM201" s="22" t="s">
        <v>978</v>
      </c>
    </row>
    <row r="202" s="1" customFormat="1" ht="16.5" customHeight="1">
      <c r="B202" s="44"/>
      <c r="C202" s="254" t="s">
        <v>361</v>
      </c>
      <c r="D202" s="254" t="s">
        <v>201</v>
      </c>
      <c r="E202" s="255" t="s">
        <v>402</v>
      </c>
      <c r="F202" s="256" t="s">
        <v>403</v>
      </c>
      <c r="G202" s="257" t="s">
        <v>204</v>
      </c>
      <c r="H202" s="258">
        <v>4</v>
      </c>
      <c r="I202" s="259"/>
      <c r="J202" s="260">
        <f>ROUND(I202*H202,2)</f>
        <v>0</v>
      </c>
      <c r="K202" s="256" t="s">
        <v>224</v>
      </c>
      <c r="L202" s="261"/>
      <c r="M202" s="262" t="s">
        <v>22</v>
      </c>
      <c r="N202" s="263" t="s">
        <v>44</v>
      </c>
      <c r="O202" s="45"/>
      <c r="P202" s="228">
        <f>O202*H202</f>
        <v>0</v>
      </c>
      <c r="Q202" s="228">
        <v>0.0025000000000000001</v>
      </c>
      <c r="R202" s="228">
        <f>Q202*H202</f>
        <v>0.01</v>
      </c>
      <c r="S202" s="228">
        <v>0</v>
      </c>
      <c r="T202" s="229">
        <f>S202*H202</f>
        <v>0</v>
      </c>
      <c r="AR202" s="22" t="s">
        <v>164</v>
      </c>
      <c r="AT202" s="22" t="s">
        <v>201</v>
      </c>
      <c r="AU202" s="22" t="s">
        <v>82</v>
      </c>
      <c r="AY202" s="22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135</v>
      </c>
      <c r="BM202" s="22" t="s">
        <v>979</v>
      </c>
    </row>
    <row r="203" s="11" customFormat="1">
      <c r="B203" s="231"/>
      <c r="C203" s="232"/>
      <c r="D203" s="233" t="s">
        <v>143</v>
      </c>
      <c r="E203" s="234" t="s">
        <v>22</v>
      </c>
      <c r="F203" s="235" t="s">
        <v>980</v>
      </c>
      <c r="G203" s="232"/>
      <c r="H203" s="236">
        <v>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143</v>
      </c>
      <c r="AU203" s="242" t="s">
        <v>82</v>
      </c>
      <c r="AV203" s="11" t="s">
        <v>82</v>
      </c>
      <c r="AW203" s="11" t="s">
        <v>37</v>
      </c>
      <c r="AX203" s="11" t="s">
        <v>24</v>
      </c>
      <c r="AY203" s="242" t="s">
        <v>129</v>
      </c>
    </row>
    <row r="204" s="1" customFormat="1" ht="38.25" customHeight="1">
      <c r="B204" s="44"/>
      <c r="C204" s="219" t="s">
        <v>411</v>
      </c>
      <c r="D204" s="219" t="s">
        <v>131</v>
      </c>
      <c r="E204" s="220" t="s">
        <v>424</v>
      </c>
      <c r="F204" s="221" t="s">
        <v>425</v>
      </c>
      <c r="G204" s="222" t="s">
        <v>204</v>
      </c>
      <c r="H204" s="223">
        <v>4</v>
      </c>
      <c r="I204" s="224"/>
      <c r="J204" s="225">
        <f>ROUND(I204*H204,2)</f>
        <v>0</v>
      </c>
      <c r="K204" s="221" t="s">
        <v>141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2" t="s">
        <v>135</v>
      </c>
      <c r="AT204" s="22" t="s">
        <v>131</v>
      </c>
      <c r="AU204" s="22" t="s">
        <v>82</v>
      </c>
      <c r="AY204" s="22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135</v>
      </c>
      <c r="BM204" s="22" t="s">
        <v>426</v>
      </c>
    </row>
    <row r="205" s="11" customFormat="1">
      <c r="B205" s="231"/>
      <c r="C205" s="232"/>
      <c r="D205" s="233" t="s">
        <v>143</v>
      </c>
      <c r="E205" s="234" t="s">
        <v>22</v>
      </c>
      <c r="F205" s="235" t="s">
        <v>981</v>
      </c>
      <c r="G205" s="232"/>
      <c r="H205" s="236">
        <v>4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143</v>
      </c>
      <c r="AU205" s="242" t="s">
        <v>82</v>
      </c>
      <c r="AV205" s="11" t="s">
        <v>82</v>
      </c>
      <c r="AW205" s="11" t="s">
        <v>37</v>
      </c>
      <c r="AX205" s="11" t="s">
        <v>24</v>
      </c>
      <c r="AY205" s="242" t="s">
        <v>129</v>
      </c>
    </row>
    <row r="206" s="1" customFormat="1" ht="25.5" customHeight="1">
      <c r="B206" s="44"/>
      <c r="C206" s="254" t="s">
        <v>415</v>
      </c>
      <c r="D206" s="254" t="s">
        <v>201</v>
      </c>
      <c r="E206" s="255" t="s">
        <v>428</v>
      </c>
      <c r="F206" s="256" t="s">
        <v>429</v>
      </c>
      <c r="G206" s="257" t="s">
        <v>204</v>
      </c>
      <c r="H206" s="258">
        <v>4</v>
      </c>
      <c r="I206" s="259"/>
      <c r="J206" s="260">
        <f>ROUND(I206*H206,2)</f>
        <v>0</v>
      </c>
      <c r="K206" s="256" t="s">
        <v>141</v>
      </c>
      <c r="L206" s="261"/>
      <c r="M206" s="262" t="s">
        <v>22</v>
      </c>
      <c r="N206" s="263" t="s">
        <v>44</v>
      </c>
      <c r="O206" s="45"/>
      <c r="P206" s="228">
        <f>O206*H206</f>
        <v>0</v>
      </c>
      <c r="Q206" s="228">
        <v>0.00034000000000000002</v>
      </c>
      <c r="R206" s="228">
        <f>Q206*H206</f>
        <v>0.0013600000000000001</v>
      </c>
      <c r="S206" s="228">
        <v>0</v>
      </c>
      <c r="T206" s="229">
        <f>S206*H206</f>
        <v>0</v>
      </c>
      <c r="AR206" s="22" t="s">
        <v>164</v>
      </c>
      <c r="AT206" s="22" t="s">
        <v>201</v>
      </c>
      <c r="AU206" s="22" t="s">
        <v>82</v>
      </c>
      <c r="AY206" s="22" t="s">
        <v>129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24</v>
      </c>
      <c r="BK206" s="230">
        <f>ROUND(I206*H206,2)</f>
        <v>0</v>
      </c>
      <c r="BL206" s="22" t="s">
        <v>135</v>
      </c>
      <c r="BM206" s="22" t="s">
        <v>982</v>
      </c>
    </row>
    <row r="207" s="1" customFormat="1" ht="16.5" customHeight="1">
      <c r="B207" s="44"/>
      <c r="C207" s="219" t="s">
        <v>419</v>
      </c>
      <c r="D207" s="219" t="s">
        <v>131</v>
      </c>
      <c r="E207" s="220" t="s">
        <v>432</v>
      </c>
      <c r="F207" s="221" t="s">
        <v>433</v>
      </c>
      <c r="G207" s="222" t="s">
        <v>204</v>
      </c>
      <c r="H207" s="223">
        <v>2</v>
      </c>
      <c r="I207" s="224"/>
      <c r="J207" s="225">
        <f>ROUND(I207*H207,2)</f>
        <v>0</v>
      </c>
      <c r="K207" s="221" t="s">
        <v>141</v>
      </c>
      <c r="L207" s="70"/>
      <c r="M207" s="226" t="s">
        <v>22</v>
      </c>
      <c r="N207" s="227" t="s">
        <v>44</v>
      </c>
      <c r="O207" s="45"/>
      <c r="P207" s="228">
        <f>O207*H207</f>
        <v>0</v>
      </c>
      <c r="Q207" s="228">
        <v>0.34089999999999998</v>
      </c>
      <c r="R207" s="228">
        <f>Q207*H207</f>
        <v>0.68179999999999996</v>
      </c>
      <c r="S207" s="228">
        <v>0</v>
      </c>
      <c r="T207" s="229">
        <f>S207*H207</f>
        <v>0</v>
      </c>
      <c r="AR207" s="22" t="s">
        <v>135</v>
      </c>
      <c r="AT207" s="22" t="s">
        <v>131</v>
      </c>
      <c r="AU207" s="22" t="s">
        <v>82</v>
      </c>
      <c r="AY207" s="22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24</v>
      </c>
      <c r="BK207" s="230">
        <f>ROUND(I207*H207,2)</f>
        <v>0</v>
      </c>
      <c r="BL207" s="22" t="s">
        <v>135</v>
      </c>
      <c r="BM207" s="22" t="s">
        <v>434</v>
      </c>
    </row>
    <row r="208" s="1" customFormat="1" ht="25.5" customHeight="1">
      <c r="B208" s="44"/>
      <c r="C208" s="254" t="s">
        <v>423</v>
      </c>
      <c r="D208" s="254" t="s">
        <v>201</v>
      </c>
      <c r="E208" s="255" t="s">
        <v>436</v>
      </c>
      <c r="F208" s="256" t="s">
        <v>437</v>
      </c>
      <c r="G208" s="257" t="s">
        <v>204</v>
      </c>
      <c r="H208" s="258">
        <v>2</v>
      </c>
      <c r="I208" s="259"/>
      <c r="J208" s="260">
        <f>ROUND(I208*H208,2)</f>
        <v>0</v>
      </c>
      <c r="K208" s="256" t="s">
        <v>141</v>
      </c>
      <c r="L208" s="261"/>
      <c r="M208" s="262" t="s">
        <v>22</v>
      </c>
      <c r="N208" s="263" t="s">
        <v>44</v>
      </c>
      <c r="O208" s="45"/>
      <c r="P208" s="228">
        <f>O208*H208</f>
        <v>0</v>
      </c>
      <c r="Q208" s="228">
        <v>0.080000000000000002</v>
      </c>
      <c r="R208" s="228">
        <f>Q208*H208</f>
        <v>0.16</v>
      </c>
      <c r="S208" s="228">
        <v>0</v>
      </c>
      <c r="T208" s="229">
        <f>S208*H208</f>
        <v>0</v>
      </c>
      <c r="AR208" s="22" t="s">
        <v>164</v>
      </c>
      <c r="AT208" s="22" t="s">
        <v>201</v>
      </c>
      <c r="AU208" s="22" t="s">
        <v>82</v>
      </c>
      <c r="AY208" s="22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24</v>
      </c>
      <c r="BK208" s="230">
        <f>ROUND(I208*H208,2)</f>
        <v>0</v>
      </c>
      <c r="BL208" s="22" t="s">
        <v>135</v>
      </c>
      <c r="BM208" s="22" t="s">
        <v>438</v>
      </c>
    </row>
    <row r="209" s="1" customFormat="1" ht="25.5" customHeight="1">
      <c r="B209" s="44"/>
      <c r="C209" s="254" t="s">
        <v>427</v>
      </c>
      <c r="D209" s="254" t="s">
        <v>201</v>
      </c>
      <c r="E209" s="255" t="s">
        <v>440</v>
      </c>
      <c r="F209" s="256" t="s">
        <v>441</v>
      </c>
      <c r="G209" s="257" t="s">
        <v>204</v>
      </c>
      <c r="H209" s="258">
        <v>2</v>
      </c>
      <c r="I209" s="259"/>
      <c r="J209" s="260">
        <f>ROUND(I209*H209,2)</f>
        <v>0</v>
      </c>
      <c r="K209" s="256" t="s">
        <v>141</v>
      </c>
      <c r="L209" s="261"/>
      <c r="M209" s="262" t="s">
        <v>22</v>
      </c>
      <c r="N209" s="263" t="s">
        <v>44</v>
      </c>
      <c r="O209" s="45"/>
      <c r="P209" s="228">
        <f>O209*H209</f>
        <v>0</v>
      </c>
      <c r="Q209" s="228">
        <v>0.071999999999999995</v>
      </c>
      <c r="R209" s="228">
        <f>Q209*H209</f>
        <v>0.14399999999999999</v>
      </c>
      <c r="S209" s="228">
        <v>0</v>
      </c>
      <c r="T209" s="229">
        <f>S209*H209</f>
        <v>0</v>
      </c>
      <c r="AR209" s="22" t="s">
        <v>164</v>
      </c>
      <c r="AT209" s="22" t="s">
        <v>201</v>
      </c>
      <c r="AU209" s="22" t="s">
        <v>82</v>
      </c>
      <c r="AY209" s="22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135</v>
      </c>
      <c r="BM209" s="22" t="s">
        <v>442</v>
      </c>
    </row>
    <row r="210" s="1" customFormat="1" ht="25.5" customHeight="1">
      <c r="B210" s="44"/>
      <c r="C210" s="254" t="s">
        <v>431</v>
      </c>
      <c r="D210" s="254" t="s">
        <v>201</v>
      </c>
      <c r="E210" s="255" t="s">
        <v>444</v>
      </c>
      <c r="F210" s="256" t="s">
        <v>445</v>
      </c>
      <c r="G210" s="257" t="s">
        <v>204</v>
      </c>
      <c r="H210" s="258">
        <v>2</v>
      </c>
      <c r="I210" s="259"/>
      <c r="J210" s="260">
        <f>ROUND(I210*H210,2)</f>
        <v>0</v>
      </c>
      <c r="K210" s="256" t="s">
        <v>141</v>
      </c>
      <c r="L210" s="261"/>
      <c r="M210" s="262" t="s">
        <v>22</v>
      </c>
      <c r="N210" s="263" t="s">
        <v>44</v>
      </c>
      <c r="O210" s="45"/>
      <c r="P210" s="228">
        <f>O210*H210</f>
        <v>0</v>
      </c>
      <c r="Q210" s="228">
        <v>0.040000000000000001</v>
      </c>
      <c r="R210" s="228">
        <f>Q210*H210</f>
        <v>0.080000000000000002</v>
      </c>
      <c r="S210" s="228">
        <v>0</v>
      </c>
      <c r="T210" s="229">
        <f>S210*H210</f>
        <v>0</v>
      </c>
      <c r="AR210" s="22" t="s">
        <v>164</v>
      </c>
      <c r="AT210" s="22" t="s">
        <v>201</v>
      </c>
      <c r="AU210" s="22" t="s">
        <v>82</v>
      </c>
      <c r="AY210" s="22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135</v>
      </c>
      <c r="BM210" s="22" t="s">
        <v>446</v>
      </c>
    </row>
    <row r="211" s="1" customFormat="1" ht="25.5" customHeight="1">
      <c r="B211" s="44"/>
      <c r="C211" s="254" t="s">
        <v>435</v>
      </c>
      <c r="D211" s="254" t="s">
        <v>201</v>
      </c>
      <c r="E211" s="255" t="s">
        <v>448</v>
      </c>
      <c r="F211" s="256" t="s">
        <v>449</v>
      </c>
      <c r="G211" s="257" t="s">
        <v>204</v>
      </c>
      <c r="H211" s="258">
        <v>2</v>
      </c>
      <c r="I211" s="259"/>
      <c r="J211" s="260">
        <f>ROUND(I211*H211,2)</f>
        <v>0</v>
      </c>
      <c r="K211" s="256" t="s">
        <v>141</v>
      </c>
      <c r="L211" s="261"/>
      <c r="M211" s="262" t="s">
        <v>22</v>
      </c>
      <c r="N211" s="263" t="s">
        <v>44</v>
      </c>
      <c r="O211" s="45"/>
      <c r="P211" s="228">
        <f>O211*H211</f>
        <v>0</v>
      </c>
      <c r="Q211" s="228">
        <v>0.027</v>
      </c>
      <c r="R211" s="228">
        <f>Q211*H211</f>
        <v>0.053999999999999999</v>
      </c>
      <c r="S211" s="228">
        <v>0</v>
      </c>
      <c r="T211" s="229">
        <f>S211*H211</f>
        <v>0</v>
      </c>
      <c r="AR211" s="22" t="s">
        <v>164</v>
      </c>
      <c r="AT211" s="22" t="s">
        <v>201</v>
      </c>
      <c r="AU211" s="22" t="s">
        <v>82</v>
      </c>
      <c r="AY211" s="22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135</v>
      </c>
      <c r="BM211" s="22" t="s">
        <v>450</v>
      </c>
    </row>
    <row r="212" s="1" customFormat="1" ht="25.5" customHeight="1">
      <c r="B212" s="44"/>
      <c r="C212" s="254" t="s">
        <v>439</v>
      </c>
      <c r="D212" s="254" t="s">
        <v>201</v>
      </c>
      <c r="E212" s="255" t="s">
        <v>452</v>
      </c>
      <c r="F212" s="256" t="s">
        <v>453</v>
      </c>
      <c r="G212" s="257" t="s">
        <v>204</v>
      </c>
      <c r="H212" s="258">
        <v>2</v>
      </c>
      <c r="I212" s="259"/>
      <c r="J212" s="260">
        <f>ROUND(I212*H212,2)</f>
        <v>0</v>
      </c>
      <c r="K212" s="256" t="s">
        <v>141</v>
      </c>
      <c r="L212" s="261"/>
      <c r="M212" s="262" t="s">
        <v>22</v>
      </c>
      <c r="N212" s="263" t="s">
        <v>44</v>
      </c>
      <c r="O212" s="45"/>
      <c r="P212" s="228">
        <f>O212*H212</f>
        <v>0</v>
      </c>
      <c r="Q212" s="228">
        <v>0.058000000000000003</v>
      </c>
      <c r="R212" s="228">
        <f>Q212*H212</f>
        <v>0.11600000000000001</v>
      </c>
      <c r="S212" s="228">
        <v>0</v>
      </c>
      <c r="T212" s="229">
        <f>S212*H212</f>
        <v>0</v>
      </c>
      <c r="AR212" s="22" t="s">
        <v>164</v>
      </c>
      <c r="AT212" s="22" t="s">
        <v>201</v>
      </c>
      <c r="AU212" s="22" t="s">
        <v>82</v>
      </c>
      <c r="AY212" s="22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135</v>
      </c>
      <c r="BM212" s="22" t="s">
        <v>454</v>
      </c>
    </row>
    <row r="213" s="1" customFormat="1" ht="25.5" customHeight="1">
      <c r="B213" s="44"/>
      <c r="C213" s="254" t="s">
        <v>443</v>
      </c>
      <c r="D213" s="254" t="s">
        <v>201</v>
      </c>
      <c r="E213" s="255" t="s">
        <v>456</v>
      </c>
      <c r="F213" s="256" t="s">
        <v>457</v>
      </c>
      <c r="G213" s="257" t="s">
        <v>204</v>
      </c>
      <c r="H213" s="258">
        <v>2</v>
      </c>
      <c r="I213" s="259"/>
      <c r="J213" s="260">
        <f>ROUND(I213*H213,2)</f>
        <v>0</v>
      </c>
      <c r="K213" s="256" t="s">
        <v>141</v>
      </c>
      <c r="L213" s="261"/>
      <c r="M213" s="262" t="s">
        <v>22</v>
      </c>
      <c r="N213" s="263" t="s">
        <v>44</v>
      </c>
      <c r="O213" s="45"/>
      <c r="P213" s="228">
        <f>O213*H213</f>
        <v>0</v>
      </c>
      <c r="Q213" s="228">
        <v>0.0040000000000000001</v>
      </c>
      <c r="R213" s="228">
        <f>Q213*H213</f>
        <v>0.0080000000000000002</v>
      </c>
      <c r="S213" s="228">
        <v>0</v>
      </c>
      <c r="T213" s="229">
        <f>S213*H213</f>
        <v>0</v>
      </c>
      <c r="AR213" s="22" t="s">
        <v>164</v>
      </c>
      <c r="AT213" s="22" t="s">
        <v>201</v>
      </c>
      <c r="AU213" s="22" t="s">
        <v>82</v>
      </c>
      <c r="AY213" s="22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135</v>
      </c>
      <c r="BM213" s="22" t="s">
        <v>458</v>
      </c>
    </row>
    <row r="214" s="1" customFormat="1" ht="25.5" customHeight="1">
      <c r="B214" s="44"/>
      <c r="C214" s="254" t="s">
        <v>447</v>
      </c>
      <c r="D214" s="254" t="s">
        <v>201</v>
      </c>
      <c r="E214" s="255" t="s">
        <v>460</v>
      </c>
      <c r="F214" s="256" t="s">
        <v>461</v>
      </c>
      <c r="G214" s="257" t="s">
        <v>204</v>
      </c>
      <c r="H214" s="258">
        <v>2</v>
      </c>
      <c r="I214" s="259"/>
      <c r="J214" s="260">
        <f>ROUND(I214*H214,2)</f>
        <v>0</v>
      </c>
      <c r="K214" s="256" t="s">
        <v>141</v>
      </c>
      <c r="L214" s="261"/>
      <c r="M214" s="262" t="s">
        <v>22</v>
      </c>
      <c r="N214" s="263" t="s">
        <v>44</v>
      </c>
      <c r="O214" s="45"/>
      <c r="P214" s="228">
        <f>O214*H214</f>
        <v>0</v>
      </c>
      <c r="Q214" s="228">
        <v>0.059999999999999998</v>
      </c>
      <c r="R214" s="228">
        <f>Q214*H214</f>
        <v>0.12</v>
      </c>
      <c r="S214" s="228">
        <v>0</v>
      </c>
      <c r="T214" s="229">
        <f>S214*H214</f>
        <v>0</v>
      </c>
      <c r="AR214" s="22" t="s">
        <v>164</v>
      </c>
      <c r="AT214" s="22" t="s">
        <v>201</v>
      </c>
      <c r="AU214" s="22" t="s">
        <v>82</v>
      </c>
      <c r="AY214" s="22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135</v>
      </c>
      <c r="BM214" s="22" t="s">
        <v>462</v>
      </c>
    </row>
    <row r="215" s="1" customFormat="1" ht="25.5" customHeight="1">
      <c r="B215" s="44"/>
      <c r="C215" s="219" t="s">
        <v>451</v>
      </c>
      <c r="D215" s="219" t="s">
        <v>131</v>
      </c>
      <c r="E215" s="220" t="s">
        <v>472</v>
      </c>
      <c r="F215" s="221" t="s">
        <v>473</v>
      </c>
      <c r="G215" s="222" t="s">
        <v>204</v>
      </c>
      <c r="H215" s="223">
        <v>2</v>
      </c>
      <c r="I215" s="224"/>
      <c r="J215" s="225">
        <f>ROUND(I215*H215,2)</f>
        <v>0</v>
      </c>
      <c r="K215" s="221" t="s">
        <v>141</v>
      </c>
      <c r="L215" s="70"/>
      <c r="M215" s="226" t="s">
        <v>22</v>
      </c>
      <c r="N215" s="227" t="s">
        <v>44</v>
      </c>
      <c r="O215" s="45"/>
      <c r="P215" s="228">
        <f>O215*H215</f>
        <v>0</v>
      </c>
      <c r="Q215" s="228">
        <v>0.0093600000000000003</v>
      </c>
      <c r="R215" s="228">
        <f>Q215*H215</f>
        <v>0.018720000000000001</v>
      </c>
      <c r="S215" s="228">
        <v>0</v>
      </c>
      <c r="T215" s="229">
        <f>S215*H215</f>
        <v>0</v>
      </c>
      <c r="AR215" s="22" t="s">
        <v>135</v>
      </c>
      <c r="AT215" s="22" t="s">
        <v>131</v>
      </c>
      <c r="AU215" s="22" t="s">
        <v>82</v>
      </c>
      <c r="AY215" s="22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135</v>
      </c>
      <c r="BM215" s="22" t="s">
        <v>474</v>
      </c>
    </row>
    <row r="216" s="10" customFormat="1" ht="29.88" customHeight="1">
      <c r="B216" s="203"/>
      <c r="C216" s="204"/>
      <c r="D216" s="205" t="s">
        <v>72</v>
      </c>
      <c r="E216" s="217" t="s">
        <v>169</v>
      </c>
      <c r="F216" s="217" t="s">
        <v>475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SUM(P217:P249)</f>
        <v>0</v>
      </c>
      <c r="Q216" s="211"/>
      <c r="R216" s="212">
        <f>SUM(R217:R249)</f>
        <v>66.788201999999998</v>
      </c>
      <c r="S216" s="211"/>
      <c r="T216" s="213">
        <f>SUM(T217:T249)</f>
        <v>0</v>
      </c>
      <c r="AR216" s="214" t="s">
        <v>24</v>
      </c>
      <c r="AT216" s="215" t="s">
        <v>72</v>
      </c>
      <c r="AU216" s="215" t="s">
        <v>24</v>
      </c>
      <c r="AY216" s="214" t="s">
        <v>129</v>
      </c>
      <c r="BK216" s="216">
        <f>SUM(BK217:BK249)</f>
        <v>0</v>
      </c>
    </row>
    <row r="217" s="1" customFormat="1" ht="16.5" customHeight="1">
      <c r="B217" s="44"/>
      <c r="C217" s="219" t="s">
        <v>459</v>
      </c>
      <c r="D217" s="219" t="s">
        <v>131</v>
      </c>
      <c r="E217" s="220" t="s">
        <v>847</v>
      </c>
      <c r="F217" s="221" t="s">
        <v>848</v>
      </c>
      <c r="G217" s="222" t="s">
        <v>134</v>
      </c>
      <c r="H217" s="223">
        <v>10.800000000000001</v>
      </c>
      <c r="I217" s="224"/>
      <c r="J217" s="225">
        <f>ROUND(I217*H217,2)</f>
        <v>0</v>
      </c>
      <c r="K217" s="221" t="s">
        <v>141</v>
      </c>
      <c r="L217" s="70"/>
      <c r="M217" s="226" t="s">
        <v>22</v>
      </c>
      <c r="N217" s="227" t="s">
        <v>44</v>
      </c>
      <c r="O217" s="45"/>
      <c r="P217" s="228">
        <f>O217*H217</f>
        <v>0</v>
      </c>
      <c r="Q217" s="228">
        <v>0.040079999999999998</v>
      </c>
      <c r="R217" s="228">
        <f>Q217*H217</f>
        <v>0.43286400000000003</v>
      </c>
      <c r="S217" s="228">
        <v>0</v>
      </c>
      <c r="T217" s="229">
        <f>S217*H217</f>
        <v>0</v>
      </c>
      <c r="AR217" s="22" t="s">
        <v>135</v>
      </c>
      <c r="AT217" s="22" t="s">
        <v>131</v>
      </c>
      <c r="AU217" s="22" t="s">
        <v>82</v>
      </c>
      <c r="AY217" s="22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24</v>
      </c>
      <c r="BK217" s="230">
        <f>ROUND(I217*H217,2)</f>
        <v>0</v>
      </c>
      <c r="BL217" s="22" t="s">
        <v>135</v>
      </c>
      <c r="BM217" s="22" t="s">
        <v>983</v>
      </c>
    </row>
    <row r="218" s="1" customFormat="1" ht="16.5" customHeight="1">
      <c r="B218" s="44"/>
      <c r="C218" s="254" t="s">
        <v>463</v>
      </c>
      <c r="D218" s="254" t="s">
        <v>201</v>
      </c>
      <c r="E218" s="255" t="s">
        <v>888</v>
      </c>
      <c r="F218" s="256" t="s">
        <v>851</v>
      </c>
      <c r="G218" s="257" t="s">
        <v>275</v>
      </c>
      <c r="H218" s="258">
        <v>101.67</v>
      </c>
      <c r="I218" s="259"/>
      <c r="J218" s="260">
        <f>ROUND(I218*H218,2)</f>
        <v>0</v>
      </c>
      <c r="K218" s="256" t="s">
        <v>22</v>
      </c>
      <c r="L218" s="261"/>
      <c r="M218" s="262" t="s">
        <v>22</v>
      </c>
      <c r="N218" s="263" t="s">
        <v>44</v>
      </c>
      <c r="O218" s="45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AR218" s="22" t="s">
        <v>164</v>
      </c>
      <c r="AT218" s="22" t="s">
        <v>201</v>
      </c>
      <c r="AU218" s="22" t="s">
        <v>82</v>
      </c>
      <c r="AY218" s="22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135</v>
      </c>
      <c r="BM218" s="22" t="s">
        <v>984</v>
      </c>
    </row>
    <row r="219" s="11" customFormat="1">
      <c r="B219" s="231"/>
      <c r="C219" s="232"/>
      <c r="D219" s="233" t="s">
        <v>143</v>
      </c>
      <c r="E219" s="234" t="s">
        <v>22</v>
      </c>
      <c r="F219" s="235" t="s">
        <v>985</v>
      </c>
      <c r="G219" s="232"/>
      <c r="H219" s="236">
        <v>101.67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143</v>
      </c>
      <c r="AU219" s="242" t="s">
        <v>82</v>
      </c>
      <c r="AV219" s="11" t="s">
        <v>82</v>
      </c>
      <c r="AW219" s="11" t="s">
        <v>37</v>
      </c>
      <c r="AX219" s="11" t="s">
        <v>24</v>
      </c>
      <c r="AY219" s="242" t="s">
        <v>129</v>
      </c>
    </row>
    <row r="220" s="1" customFormat="1" ht="51" customHeight="1">
      <c r="B220" s="44"/>
      <c r="C220" s="219" t="s">
        <v>481</v>
      </c>
      <c r="D220" s="219" t="s">
        <v>131</v>
      </c>
      <c r="E220" s="220" t="s">
        <v>864</v>
      </c>
      <c r="F220" s="221" t="s">
        <v>865</v>
      </c>
      <c r="G220" s="222" t="s">
        <v>134</v>
      </c>
      <c r="H220" s="223">
        <v>43.600000000000001</v>
      </c>
      <c r="I220" s="224"/>
      <c r="J220" s="225">
        <f>ROUND(I220*H220,2)</f>
        <v>0</v>
      </c>
      <c r="K220" s="221" t="s">
        <v>141</v>
      </c>
      <c r="L220" s="70"/>
      <c r="M220" s="226" t="s">
        <v>22</v>
      </c>
      <c r="N220" s="227" t="s">
        <v>44</v>
      </c>
      <c r="O220" s="45"/>
      <c r="P220" s="228">
        <f>O220*H220</f>
        <v>0</v>
      </c>
      <c r="Q220" s="228">
        <v>0.080879999999999994</v>
      </c>
      <c r="R220" s="228">
        <f>Q220*H220</f>
        <v>3.5263679999999997</v>
      </c>
      <c r="S220" s="228">
        <v>0</v>
      </c>
      <c r="T220" s="229">
        <f>S220*H220</f>
        <v>0</v>
      </c>
      <c r="AR220" s="22" t="s">
        <v>135</v>
      </c>
      <c r="AT220" s="22" t="s">
        <v>131</v>
      </c>
      <c r="AU220" s="22" t="s">
        <v>82</v>
      </c>
      <c r="AY220" s="22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24</v>
      </c>
      <c r="BK220" s="230">
        <f>ROUND(I220*H220,2)</f>
        <v>0</v>
      </c>
      <c r="BL220" s="22" t="s">
        <v>135</v>
      </c>
      <c r="BM220" s="22" t="s">
        <v>986</v>
      </c>
    </row>
    <row r="221" s="11" customFormat="1">
      <c r="B221" s="231"/>
      <c r="C221" s="232"/>
      <c r="D221" s="233" t="s">
        <v>143</v>
      </c>
      <c r="E221" s="234" t="s">
        <v>22</v>
      </c>
      <c r="F221" s="235" t="s">
        <v>987</v>
      </c>
      <c r="G221" s="232"/>
      <c r="H221" s="236">
        <v>43.600000000000001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143</v>
      </c>
      <c r="AU221" s="242" t="s">
        <v>82</v>
      </c>
      <c r="AV221" s="11" t="s">
        <v>82</v>
      </c>
      <c r="AW221" s="11" t="s">
        <v>37</v>
      </c>
      <c r="AX221" s="11" t="s">
        <v>24</v>
      </c>
      <c r="AY221" s="242" t="s">
        <v>129</v>
      </c>
    </row>
    <row r="222" s="1" customFormat="1" ht="25.5" customHeight="1">
      <c r="B222" s="44"/>
      <c r="C222" s="254" t="s">
        <v>486</v>
      </c>
      <c r="D222" s="254" t="s">
        <v>201</v>
      </c>
      <c r="E222" s="255" t="s">
        <v>867</v>
      </c>
      <c r="F222" s="256" t="s">
        <v>868</v>
      </c>
      <c r="G222" s="257" t="s">
        <v>204</v>
      </c>
      <c r="H222" s="258">
        <v>87.200000000000003</v>
      </c>
      <c r="I222" s="259"/>
      <c r="J222" s="260">
        <f>ROUND(I222*H222,2)</f>
        <v>0</v>
      </c>
      <c r="K222" s="256" t="s">
        <v>141</v>
      </c>
      <c r="L222" s="261"/>
      <c r="M222" s="262" t="s">
        <v>22</v>
      </c>
      <c r="N222" s="263" t="s">
        <v>44</v>
      </c>
      <c r="O222" s="45"/>
      <c r="P222" s="228">
        <f>O222*H222</f>
        <v>0</v>
      </c>
      <c r="Q222" s="228">
        <v>0.023</v>
      </c>
      <c r="R222" s="228">
        <f>Q222*H222</f>
        <v>2.0055999999999998</v>
      </c>
      <c r="S222" s="228">
        <v>0</v>
      </c>
      <c r="T222" s="229">
        <f>S222*H222</f>
        <v>0</v>
      </c>
      <c r="AR222" s="22" t="s">
        <v>164</v>
      </c>
      <c r="AT222" s="22" t="s">
        <v>201</v>
      </c>
      <c r="AU222" s="22" t="s">
        <v>82</v>
      </c>
      <c r="AY222" s="22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24</v>
      </c>
      <c r="BK222" s="230">
        <f>ROUND(I222*H222,2)</f>
        <v>0</v>
      </c>
      <c r="BL222" s="22" t="s">
        <v>135</v>
      </c>
      <c r="BM222" s="22" t="s">
        <v>988</v>
      </c>
    </row>
    <row r="223" s="11" customFormat="1">
      <c r="B223" s="231"/>
      <c r="C223" s="232"/>
      <c r="D223" s="233" t="s">
        <v>143</v>
      </c>
      <c r="E223" s="234" t="s">
        <v>22</v>
      </c>
      <c r="F223" s="235" t="s">
        <v>989</v>
      </c>
      <c r="G223" s="232"/>
      <c r="H223" s="236">
        <v>87.200000000000003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143</v>
      </c>
      <c r="AU223" s="242" t="s">
        <v>82</v>
      </c>
      <c r="AV223" s="11" t="s">
        <v>82</v>
      </c>
      <c r="AW223" s="11" t="s">
        <v>37</v>
      </c>
      <c r="AX223" s="11" t="s">
        <v>24</v>
      </c>
      <c r="AY223" s="242" t="s">
        <v>129</v>
      </c>
    </row>
    <row r="224" s="1" customFormat="1" ht="38.25" customHeight="1">
      <c r="B224" s="44"/>
      <c r="C224" s="219" t="s">
        <v>496</v>
      </c>
      <c r="D224" s="219" t="s">
        <v>131</v>
      </c>
      <c r="E224" s="220" t="s">
        <v>477</v>
      </c>
      <c r="F224" s="221" t="s">
        <v>478</v>
      </c>
      <c r="G224" s="222" t="s">
        <v>134</v>
      </c>
      <c r="H224" s="223">
        <v>158.59999999999999</v>
      </c>
      <c r="I224" s="224"/>
      <c r="J224" s="225">
        <f>ROUND(I224*H224,2)</f>
        <v>0</v>
      </c>
      <c r="K224" s="221" t="s">
        <v>141</v>
      </c>
      <c r="L224" s="70"/>
      <c r="M224" s="226" t="s">
        <v>22</v>
      </c>
      <c r="N224" s="227" t="s">
        <v>44</v>
      </c>
      <c r="O224" s="45"/>
      <c r="P224" s="228">
        <f>O224*H224</f>
        <v>0</v>
      </c>
      <c r="Q224" s="228">
        <v>0.15540000000000001</v>
      </c>
      <c r="R224" s="228">
        <f>Q224*H224</f>
        <v>24.646440000000002</v>
      </c>
      <c r="S224" s="228">
        <v>0</v>
      </c>
      <c r="T224" s="229">
        <f>S224*H224</f>
        <v>0</v>
      </c>
      <c r="AR224" s="22" t="s">
        <v>135</v>
      </c>
      <c r="AT224" s="22" t="s">
        <v>131</v>
      </c>
      <c r="AU224" s="22" t="s">
        <v>82</v>
      </c>
      <c r="AY224" s="22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2" t="s">
        <v>24</v>
      </c>
      <c r="BK224" s="230">
        <f>ROUND(I224*H224,2)</f>
        <v>0</v>
      </c>
      <c r="BL224" s="22" t="s">
        <v>135</v>
      </c>
      <c r="BM224" s="22" t="s">
        <v>479</v>
      </c>
    </row>
    <row r="225" s="11" customFormat="1">
      <c r="B225" s="231"/>
      <c r="C225" s="232"/>
      <c r="D225" s="233" t="s">
        <v>143</v>
      </c>
      <c r="E225" s="234" t="s">
        <v>22</v>
      </c>
      <c r="F225" s="235" t="s">
        <v>990</v>
      </c>
      <c r="G225" s="232"/>
      <c r="H225" s="236">
        <v>158.59999999999999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143</v>
      </c>
      <c r="AU225" s="242" t="s">
        <v>82</v>
      </c>
      <c r="AV225" s="11" t="s">
        <v>82</v>
      </c>
      <c r="AW225" s="11" t="s">
        <v>37</v>
      </c>
      <c r="AX225" s="11" t="s">
        <v>24</v>
      </c>
      <c r="AY225" s="242" t="s">
        <v>129</v>
      </c>
    </row>
    <row r="226" s="1" customFormat="1" ht="25.5" customHeight="1">
      <c r="B226" s="44"/>
      <c r="C226" s="254" t="s">
        <v>501</v>
      </c>
      <c r="D226" s="254" t="s">
        <v>201</v>
      </c>
      <c r="E226" s="255" t="s">
        <v>482</v>
      </c>
      <c r="F226" s="256" t="s">
        <v>483</v>
      </c>
      <c r="G226" s="257" t="s">
        <v>204</v>
      </c>
      <c r="H226" s="258">
        <v>20.899999999999999</v>
      </c>
      <c r="I226" s="259"/>
      <c r="J226" s="260">
        <f>ROUND(I226*H226,2)</f>
        <v>0</v>
      </c>
      <c r="K226" s="256" t="s">
        <v>141</v>
      </c>
      <c r="L226" s="261"/>
      <c r="M226" s="262" t="s">
        <v>22</v>
      </c>
      <c r="N226" s="263" t="s">
        <v>44</v>
      </c>
      <c r="O226" s="45"/>
      <c r="P226" s="228">
        <f>O226*H226</f>
        <v>0</v>
      </c>
      <c r="Q226" s="228">
        <v>0.063</v>
      </c>
      <c r="R226" s="228">
        <f>Q226*H226</f>
        <v>1.3167</v>
      </c>
      <c r="S226" s="228">
        <v>0</v>
      </c>
      <c r="T226" s="229">
        <f>S226*H226</f>
        <v>0</v>
      </c>
      <c r="AR226" s="22" t="s">
        <v>164</v>
      </c>
      <c r="AT226" s="22" t="s">
        <v>201</v>
      </c>
      <c r="AU226" s="22" t="s">
        <v>82</v>
      </c>
      <c r="AY226" s="22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2" t="s">
        <v>24</v>
      </c>
      <c r="BK226" s="230">
        <f>ROUND(I226*H226,2)</f>
        <v>0</v>
      </c>
      <c r="BL226" s="22" t="s">
        <v>135</v>
      </c>
      <c r="BM226" s="22" t="s">
        <v>484</v>
      </c>
    </row>
    <row r="227" s="11" customFormat="1">
      <c r="B227" s="231"/>
      <c r="C227" s="232"/>
      <c r="D227" s="233" t="s">
        <v>143</v>
      </c>
      <c r="E227" s="234" t="s">
        <v>22</v>
      </c>
      <c r="F227" s="235" t="s">
        <v>991</v>
      </c>
      <c r="G227" s="232"/>
      <c r="H227" s="236">
        <v>20.899999999999999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143</v>
      </c>
      <c r="AU227" s="242" t="s">
        <v>82</v>
      </c>
      <c r="AV227" s="11" t="s">
        <v>82</v>
      </c>
      <c r="AW227" s="11" t="s">
        <v>37</v>
      </c>
      <c r="AX227" s="11" t="s">
        <v>24</v>
      </c>
      <c r="AY227" s="242" t="s">
        <v>129</v>
      </c>
    </row>
    <row r="228" s="1" customFormat="1" ht="25.5" customHeight="1">
      <c r="B228" s="44"/>
      <c r="C228" s="254" t="s">
        <v>506</v>
      </c>
      <c r="D228" s="254" t="s">
        <v>201</v>
      </c>
      <c r="E228" s="255" t="s">
        <v>487</v>
      </c>
      <c r="F228" s="256" t="s">
        <v>488</v>
      </c>
      <c r="G228" s="257" t="s">
        <v>204</v>
      </c>
      <c r="H228" s="258">
        <v>7</v>
      </c>
      <c r="I228" s="259"/>
      <c r="J228" s="260">
        <f>ROUND(I228*H228,2)</f>
        <v>0</v>
      </c>
      <c r="K228" s="256" t="s">
        <v>141</v>
      </c>
      <c r="L228" s="261"/>
      <c r="M228" s="262" t="s">
        <v>22</v>
      </c>
      <c r="N228" s="263" t="s">
        <v>44</v>
      </c>
      <c r="O228" s="45"/>
      <c r="P228" s="228">
        <f>O228*H228</f>
        <v>0</v>
      </c>
      <c r="Q228" s="228">
        <v>0.071999999999999995</v>
      </c>
      <c r="R228" s="228">
        <f>Q228*H228</f>
        <v>0.504</v>
      </c>
      <c r="S228" s="228">
        <v>0</v>
      </c>
      <c r="T228" s="229">
        <f>S228*H228</f>
        <v>0</v>
      </c>
      <c r="AR228" s="22" t="s">
        <v>164</v>
      </c>
      <c r="AT228" s="22" t="s">
        <v>201</v>
      </c>
      <c r="AU228" s="22" t="s">
        <v>82</v>
      </c>
      <c r="AY228" s="22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24</v>
      </c>
      <c r="BK228" s="230">
        <f>ROUND(I228*H228,2)</f>
        <v>0</v>
      </c>
      <c r="BL228" s="22" t="s">
        <v>135</v>
      </c>
      <c r="BM228" s="22" t="s">
        <v>489</v>
      </c>
    </row>
    <row r="229" s="11" customFormat="1">
      <c r="B229" s="231"/>
      <c r="C229" s="232"/>
      <c r="D229" s="233" t="s">
        <v>143</v>
      </c>
      <c r="E229" s="234" t="s">
        <v>22</v>
      </c>
      <c r="F229" s="235" t="s">
        <v>992</v>
      </c>
      <c r="G229" s="232"/>
      <c r="H229" s="236">
        <v>7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143</v>
      </c>
      <c r="AU229" s="242" t="s">
        <v>82</v>
      </c>
      <c r="AV229" s="11" t="s">
        <v>82</v>
      </c>
      <c r="AW229" s="11" t="s">
        <v>37</v>
      </c>
      <c r="AX229" s="11" t="s">
        <v>24</v>
      </c>
      <c r="AY229" s="242" t="s">
        <v>129</v>
      </c>
    </row>
    <row r="230" s="1" customFormat="1" ht="25.5" customHeight="1">
      <c r="B230" s="44"/>
      <c r="C230" s="254" t="s">
        <v>769</v>
      </c>
      <c r="D230" s="254" t="s">
        <v>201</v>
      </c>
      <c r="E230" s="255" t="s">
        <v>492</v>
      </c>
      <c r="F230" s="256" t="s">
        <v>493</v>
      </c>
      <c r="G230" s="257" t="s">
        <v>204</v>
      </c>
      <c r="H230" s="258">
        <v>171.5</v>
      </c>
      <c r="I230" s="259"/>
      <c r="J230" s="260">
        <f>ROUND(I230*H230,2)</f>
        <v>0</v>
      </c>
      <c r="K230" s="256" t="s">
        <v>141</v>
      </c>
      <c r="L230" s="261"/>
      <c r="M230" s="262" t="s">
        <v>22</v>
      </c>
      <c r="N230" s="263" t="s">
        <v>44</v>
      </c>
      <c r="O230" s="45"/>
      <c r="P230" s="228">
        <f>O230*H230</f>
        <v>0</v>
      </c>
      <c r="Q230" s="228">
        <v>0.085999999999999993</v>
      </c>
      <c r="R230" s="228">
        <f>Q230*H230</f>
        <v>14.748999999999999</v>
      </c>
      <c r="S230" s="228">
        <v>0</v>
      </c>
      <c r="T230" s="229">
        <f>S230*H230</f>
        <v>0</v>
      </c>
      <c r="AR230" s="22" t="s">
        <v>164</v>
      </c>
      <c r="AT230" s="22" t="s">
        <v>201</v>
      </c>
      <c r="AU230" s="22" t="s">
        <v>82</v>
      </c>
      <c r="AY230" s="22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24</v>
      </c>
      <c r="BK230" s="230">
        <f>ROUND(I230*H230,2)</f>
        <v>0</v>
      </c>
      <c r="BL230" s="22" t="s">
        <v>135</v>
      </c>
      <c r="BM230" s="22" t="s">
        <v>494</v>
      </c>
    </row>
    <row r="231" s="11" customFormat="1">
      <c r="B231" s="231"/>
      <c r="C231" s="232"/>
      <c r="D231" s="233" t="s">
        <v>143</v>
      </c>
      <c r="E231" s="234" t="s">
        <v>22</v>
      </c>
      <c r="F231" s="235" t="s">
        <v>993</v>
      </c>
      <c r="G231" s="232"/>
      <c r="H231" s="236">
        <v>171.5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143</v>
      </c>
      <c r="AU231" s="242" t="s">
        <v>82</v>
      </c>
      <c r="AV231" s="11" t="s">
        <v>82</v>
      </c>
      <c r="AW231" s="11" t="s">
        <v>37</v>
      </c>
      <c r="AX231" s="11" t="s">
        <v>24</v>
      </c>
      <c r="AY231" s="242" t="s">
        <v>129</v>
      </c>
    </row>
    <row r="232" s="1" customFormat="1" ht="38.25" customHeight="1">
      <c r="B232" s="44"/>
      <c r="C232" s="219" t="s">
        <v>511</v>
      </c>
      <c r="D232" s="219" t="s">
        <v>131</v>
      </c>
      <c r="E232" s="220" t="s">
        <v>497</v>
      </c>
      <c r="F232" s="221" t="s">
        <v>498</v>
      </c>
      <c r="G232" s="222" t="s">
        <v>134</v>
      </c>
      <c r="H232" s="223">
        <v>83.5</v>
      </c>
      <c r="I232" s="224"/>
      <c r="J232" s="225">
        <f>ROUND(I232*H232,2)</f>
        <v>0</v>
      </c>
      <c r="K232" s="221" t="s">
        <v>141</v>
      </c>
      <c r="L232" s="70"/>
      <c r="M232" s="226" t="s">
        <v>22</v>
      </c>
      <c r="N232" s="227" t="s">
        <v>44</v>
      </c>
      <c r="O232" s="45"/>
      <c r="P232" s="228">
        <f>O232*H232</f>
        <v>0</v>
      </c>
      <c r="Q232" s="228">
        <v>0.1295</v>
      </c>
      <c r="R232" s="228">
        <f>Q232*H232</f>
        <v>10.81325</v>
      </c>
      <c r="S232" s="228">
        <v>0</v>
      </c>
      <c r="T232" s="229">
        <f>S232*H232</f>
        <v>0</v>
      </c>
      <c r="AR232" s="22" t="s">
        <v>135</v>
      </c>
      <c r="AT232" s="22" t="s">
        <v>131</v>
      </c>
      <c r="AU232" s="22" t="s">
        <v>82</v>
      </c>
      <c r="AY232" s="22" t="s">
        <v>129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24</v>
      </c>
      <c r="BK232" s="230">
        <f>ROUND(I232*H232,2)</f>
        <v>0</v>
      </c>
      <c r="BL232" s="22" t="s">
        <v>135</v>
      </c>
      <c r="BM232" s="22" t="s">
        <v>499</v>
      </c>
    </row>
    <row r="233" s="11" customFormat="1">
      <c r="B233" s="231"/>
      <c r="C233" s="232"/>
      <c r="D233" s="233" t="s">
        <v>143</v>
      </c>
      <c r="E233" s="234" t="s">
        <v>22</v>
      </c>
      <c r="F233" s="235" t="s">
        <v>994</v>
      </c>
      <c r="G233" s="232"/>
      <c r="H233" s="236">
        <v>83.5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143</v>
      </c>
      <c r="AU233" s="242" t="s">
        <v>82</v>
      </c>
      <c r="AV233" s="11" t="s">
        <v>82</v>
      </c>
      <c r="AW233" s="11" t="s">
        <v>37</v>
      </c>
      <c r="AX233" s="11" t="s">
        <v>24</v>
      </c>
      <c r="AY233" s="242" t="s">
        <v>129</v>
      </c>
    </row>
    <row r="234" s="1" customFormat="1" ht="38.25" customHeight="1">
      <c r="B234" s="44"/>
      <c r="C234" s="254" t="s">
        <v>516</v>
      </c>
      <c r="D234" s="254" t="s">
        <v>201</v>
      </c>
      <c r="E234" s="255" t="s">
        <v>502</v>
      </c>
      <c r="F234" s="256" t="s">
        <v>503</v>
      </c>
      <c r="G234" s="257" t="s">
        <v>204</v>
      </c>
      <c r="H234" s="258">
        <v>167</v>
      </c>
      <c r="I234" s="259"/>
      <c r="J234" s="260">
        <f>ROUND(I234*H234,2)</f>
        <v>0</v>
      </c>
      <c r="K234" s="256" t="s">
        <v>141</v>
      </c>
      <c r="L234" s="261"/>
      <c r="M234" s="262" t="s">
        <v>22</v>
      </c>
      <c r="N234" s="263" t="s">
        <v>44</v>
      </c>
      <c r="O234" s="45"/>
      <c r="P234" s="228">
        <f>O234*H234</f>
        <v>0</v>
      </c>
      <c r="Q234" s="228">
        <v>0.024</v>
      </c>
      <c r="R234" s="228">
        <f>Q234*H234</f>
        <v>4.008</v>
      </c>
      <c r="S234" s="228">
        <v>0</v>
      </c>
      <c r="T234" s="229">
        <f>S234*H234</f>
        <v>0</v>
      </c>
      <c r="AR234" s="22" t="s">
        <v>164</v>
      </c>
      <c r="AT234" s="22" t="s">
        <v>201</v>
      </c>
      <c r="AU234" s="22" t="s">
        <v>82</v>
      </c>
      <c r="AY234" s="22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2" t="s">
        <v>24</v>
      </c>
      <c r="BK234" s="230">
        <f>ROUND(I234*H234,2)</f>
        <v>0</v>
      </c>
      <c r="BL234" s="22" t="s">
        <v>135</v>
      </c>
      <c r="BM234" s="22" t="s">
        <v>504</v>
      </c>
    </row>
    <row r="235" s="11" customFormat="1">
      <c r="B235" s="231"/>
      <c r="C235" s="232"/>
      <c r="D235" s="233" t="s">
        <v>143</v>
      </c>
      <c r="E235" s="234" t="s">
        <v>22</v>
      </c>
      <c r="F235" s="235" t="s">
        <v>995</v>
      </c>
      <c r="G235" s="232"/>
      <c r="H235" s="236">
        <v>167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143</v>
      </c>
      <c r="AU235" s="242" t="s">
        <v>82</v>
      </c>
      <c r="AV235" s="11" t="s">
        <v>82</v>
      </c>
      <c r="AW235" s="11" t="s">
        <v>37</v>
      </c>
      <c r="AX235" s="11" t="s">
        <v>24</v>
      </c>
      <c r="AY235" s="242" t="s">
        <v>129</v>
      </c>
    </row>
    <row r="236" s="1" customFormat="1" ht="38.25" customHeight="1">
      <c r="B236" s="44"/>
      <c r="C236" s="219" t="s">
        <v>521</v>
      </c>
      <c r="D236" s="219" t="s">
        <v>131</v>
      </c>
      <c r="E236" s="220" t="s">
        <v>507</v>
      </c>
      <c r="F236" s="221" t="s">
        <v>508</v>
      </c>
      <c r="G236" s="222" t="s">
        <v>134</v>
      </c>
      <c r="H236" s="223">
        <v>0.69999999999999996</v>
      </c>
      <c r="I236" s="224"/>
      <c r="J236" s="225">
        <f>ROUND(I236*H236,2)</f>
        <v>0</v>
      </c>
      <c r="K236" s="221" t="s">
        <v>141</v>
      </c>
      <c r="L236" s="70"/>
      <c r="M236" s="226" t="s">
        <v>22</v>
      </c>
      <c r="N236" s="227" t="s">
        <v>44</v>
      </c>
      <c r="O236" s="45"/>
      <c r="P236" s="228">
        <f>O236*H236</f>
        <v>0</v>
      </c>
      <c r="Q236" s="228">
        <v>5.0000000000000002E-05</v>
      </c>
      <c r="R236" s="228">
        <f>Q236*H236</f>
        <v>3.4999999999999997E-05</v>
      </c>
      <c r="S236" s="228">
        <v>0</v>
      </c>
      <c r="T236" s="229">
        <f>S236*H236</f>
        <v>0</v>
      </c>
      <c r="AR236" s="22" t="s">
        <v>135</v>
      </c>
      <c r="AT236" s="22" t="s">
        <v>131</v>
      </c>
      <c r="AU236" s="22" t="s">
        <v>82</v>
      </c>
      <c r="AY236" s="22" t="s">
        <v>129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24</v>
      </c>
      <c r="BK236" s="230">
        <f>ROUND(I236*H236,2)</f>
        <v>0</v>
      </c>
      <c r="BL236" s="22" t="s">
        <v>135</v>
      </c>
      <c r="BM236" s="22" t="s">
        <v>509</v>
      </c>
    </row>
    <row r="237" s="11" customFormat="1">
      <c r="B237" s="231"/>
      <c r="C237" s="232"/>
      <c r="D237" s="233" t="s">
        <v>143</v>
      </c>
      <c r="E237" s="234" t="s">
        <v>22</v>
      </c>
      <c r="F237" s="235" t="s">
        <v>996</v>
      </c>
      <c r="G237" s="232"/>
      <c r="H237" s="236">
        <v>0.69999999999999996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143</v>
      </c>
      <c r="AU237" s="242" t="s">
        <v>82</v>
      </c>
      <c r="AV237" s="11" t="s">
        <v>82</v>
      </c>
      <c r="AW237" s="11" t="s">
        <v>37</v>
      </c>
      <c r="AX237" s="11" t="s">
        <v>24</v>
      </c>
      <c r="AY237" s="242" t="s">
        <v>129</v>
      </c>
    </row>
    <row r="238" s="1" customFormat="1" ht="25.5" customHeight="1">
      <c r="B238" s="44"/>
      <c r="C238" s="219" t="s">
        <v>531</v>
      </c>
      <c r="D238" s="219" t="s">
        <v>131</v>
      </c>
      <c r="E238" s="220" t="s">
        <v>512</v>
      </c>
      <c r="F238" s="221" t="s">
        <v>513</v>
      </c>
      <c r="G238" s="222" t="s">
        <v>134</v>
      </c>
      <c r="H238" s="223">
        <v>144.5</v>
      </c>
      <c r="I238" s="224"/>
      <c r="J238" s="225">
        <f>ROUND(I238*H238,2)</f>
        <v>0</v>
      </c>
      <c r="K238" s="221" t="s">
        <v>141</v>
      </c>
      <c r="L238" s="70"/>
      <c r="M238" s="226" t="s">
        <v>22</v>
      </c>
      <c r="N238" s="227" t="s">
        <v>44</v>
      </c>
      <c r="O238" s="4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AR238" s="22" t="s">
        <v>135</v>
      </c>
      <c r="AT238" s="22" t="s">
        <v>131</v>
      </c>
      <c r="AU238" s="22" t="s">
        <v>82</v>
      </c>
      <c r="AY238" s="22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22" t="s">
        <v>24</v>
      </c>
      <c r="BK238" s="230">
        <f>ROUND(I238*H238,2)</f>
        <v>0</v>
      </c>
      <c r="BL238" s="22" t="s">
        <v>135</v>
      </c>
      <c r="BM238" s="22" t="s">
        <v>514</v>
      </c>
    </row>
    <row r="239" s="11" customFormat="1">
      <c r="B239" s="231"/>
      <c r="C239" s="232"/>
      <c r="D239" s="233" t="s">
        <v>143</v>
      </c>
      <c r="E239" s="234" t="s">
        <v>22</v>
      </c>
      <c r="F239" s="235" t="s">
        <v>997</v>
      </c>
      <c r="G239" s="232"/>
      <c r="H239" s="236">
        <v>144.5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143</v>
      </c>
      <c r="AU239" s="242" t="s">
        <v>82</v>
      </c>
      <c r="AV239" s="11" t="s">
        <v>82</v>
      </c>
      <c r="AW239" s="11" t="s">
        <v>37</v>
      </c>
      <c r="AX239" s="11" t="s">
        <v>24</v>
      </c>
      <c r="AY239" s="242" t="s">
        <v>129</v>
      </c>
    </row>
    <row r="240" s="1" customFormat="1" ht="25.5" customHeight="1">
      <c r="B240" s="44"/>
      <c r="C240" s="219" t="s">
        <v>536</v>
      </c>
      <c r="D240" s="219" t="s">
        <v>131</v>
      </c>
      <c r="E240" s="220" t="s">
        <v>517</v>
      </c>
      <c r="F240" s="221" t="s">
        <v>518</v>
      </c>
      <c r="G240" s="222" t="s">
        <v>134</v>
      </c>
      <c r="H240" s="223">
        <v>14.5</v>
      </c>
      <c r="I240" s="224"/>
      <c r="J240" s="225">
        <f>ROUND(I240*H240,2)</f>
        <v>0</v>
      </c>
      <c r="K240" s="221" t="s">
        <v>141</v>
      </c>
      <c r="L240" s="70"/>
      <c r="M240" s="226" t="s">
        <v>22</v>
      </c>
      <c r="N240" s="227" t="s">
        <v>44</v>
      </c>
      <c r="O240" s="45"/>
      <c r="P240" s="228">
        <f>O240*H240</f>
        <v>0</v>
      </c>
      <c r="Q240" s="228">
        <v>0.29221000000000003</v>
      </c>
      <c r="R240" s="228">
        <f>Q240*H240</f>
        <v>4.2370450000000002</v>
      </c>
      <c r="S240" s="228">
        <v>0</v>
      </c>
      <c r="T240" s="229">
        <f>S240*H240</f>
        <v>0</v>
      </c>
      <c r="AR240" s="22" t="s">
        <v>135</v>
      </c>
      <c r="AT240" s="22" t="s">
        <v>131</v>
      </c>
      <c r="AU240" s="22" t="s">
        <v>82</v>
      </c>
      <c r="AY240" s="22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22" t="s">
        <v>24</v>
      </c>
      <c r="BK240" s="230">
        <f>ROUND(I240*H240,2)</f>
        <v>0</v>
      </c>
      <c r="BL240" s="22" t="s">
        <v>135</v>
      </c>
      <c r="BM240" s="22" t="s">
        <v>519</v>
      </c>
    </row>
    <row r="241" s="11" customFormat="1">
      <c r="B241" s="231"/>
      <c r="C241" s="232"/>
      <c r="D241" s="233" t="s">
        <v>143</v>
      </c>
      <c r="E241" s="234" t="s">
        <v>22</v>
      </c>
      <c r="F241" s="235" t="s">
        <v>998</v>
      </c>
      <c r="G241" s="232"/>
      <c r="H241" s="236">
        <v>14.5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143</v>
      </c>
      <c r="AU241" s="242" t="s">
        <v>82</v>
      </c>
      <c r="AV241" s="11" t="s">
        <v>82</v>
      </c>
      <c r="AW241" s="11" t="s">
        <v>37</v>
      </c>
      <c r="AX241" s="11" t="s">
        <v>24</v>
      </c>
      <c r="AY241" s="242" t="s">
        <v>129</v>
      </c>
    </row>
    <row r="242" s="1" customFormat="1" ht="25.5" customHeight="1">
      <c r="B242" s="44"/>
      <c r="C242" s="254" t="s">
        <v>540</v>
      </c>
      <c r="D242" s="254" t="s">
        <v>201</v>
      </c>
      <c r="E242" s="255" t="s">
        <v>522</v>
      </c>
      <c r="F242" s="256" t="s">
        <v>523</v>
      </c>
      <c r="G242" s="257" t="s">
        <v>204</v>
      </c>
      <c r="H242" s="258">
        <v>3</v>
      </c>
      <c r="I242" s="259"/>
      <c r="J242" s="260">
        <f>ROUND(I242*H242,2)</f>
        <v>0</v>
      </c>
      <c r="K242" s="256" t="s">
        <v>141</v>
      </c>
      <c r="L242" s="261"/>
      <c r="M242" s="262" t="s">
        <v>22</v>
      </c>
      <c r="N242" s="263" t="s">
        <v>44</v>
      </c>
      <c r="O242" s="45"/>
      <c r="P242" s="228">
        <f>O242*H242</f>
        <v>0</v>
      </c>
      <c r="Q242" s="228">
        <v>0.021899999999999999</v>
      </c>
      <c r="R242" s="228">
        <f>Q242*H242</f>
        <v>0.065699999999999995</v>
      </c>
      <c r="S242" s="228">
        <v>0</v>
      </c>
      <c r="T242" s="229">
        <f>S242*H242</f>
        <v>0</v>
      </c>
      <c r="AR242" s="22" t="s">
        <v>164</v>
      </c>
      <c r="AT242" s="22" t="s">
        <v>201</v>
      </c>
      <c r="AU242" s="22" t="s">
        <v>82</v>
      </c>
      <c r="AY242" s="22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2" t="s">
        <v>24</v>
      </c>
      <c r="BK242" s="230">
        <f>ROUND(I242*H242,2)</f>
        <v>0</v>
      </c>
      <c r="BL242" s="22" t="s">
        <v>135</v>
      </c>
      <c r="BM242" s="22" t="s">
        <v>524</v>
      </c>
    </row>
    <row r="243" s="1" customFormat="1" ht="25.5" customHeight="1">
      <c r="B243" s="44"/>
      <c r="C243" s="254" t="s">
        <v>544</v>
      </c>
      <c r="D243" s="254" t="s">
        <v>201</v>
      </c>
      <c r="E243" s="255" t="s">
        <v>527</v>
      </c>
      <c r="F243" s="256" t="s">
        <v>528</v>
      </c>
      <c r="G243" s="257" t="s">
        <v>204</v>
      </c>
      <c r="H243" s="258">
        <v>6</v>
      </c>
      <c r="I243" s="259"/>
      <c r="J243" s="260">
        <f>ROUND(I243*H243,2)</f>
        <v>0</v>
      </c>
      <c r="K243" s="256" t="s">
        <v>141</v>
      </c>
      <c r="L243" s="261"/>
      <c r="M243" s="262" t="s">
        <v>22</v>
      </c>
      <c r="N243" s="263" t="s">
        <v>44</v>
      </c>
      <c r="O243" s="45"/>
      <c r="P243" s="228">
        <f>O243*H243</f>
        <v>0</v>
      </c>
      <c r="Q243" s="228">
        <v>0.0013500000000000001</v>
      </c>
      <c r="R243" s="228">
        <f>Q243*H243</f>
        <v>0.0080999999999999996</v>
      </c>
      <c r="S243" s="228">
        <v>0</v>
      </c>
      <c r="T243" s="229">
        <f>S243*H243</f>
        <v>0</v>
      </c>
      <c r="AR243" s="22" t="s">
        <v>164</v>
      </c>
      <c r="AT243" s="22" t="s">
        <v>201</v>
      </c>
      <c r="AU243" s="22" t="s">
        <v>82</v>
      </c>
      <c r="AY243" s="22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2" t="s">
        <v>24</v>
      </c>
      <c r="BK243" s="230">
        <f>ROUND(I243*H243,2)</f>
        <v>0</v>
      </c>
      <c r="BL243" s="22" t="s">
        <v>135</v>
      </c>
      <c r="BM243" s="22" t="s">
        <v>529</v>
      </c>
    </row>
    <row r="244" s="1" customFormat="1" ht="38.25" customHeight="1">
      <c r="B244" s="44"/>
      <c r="C244" s="254" t="s">
        <v>548</v>
      </c>
      <c r="D244" s="254" t="s">
        <v>201</v>
      </c>
      <c r="E244" s="255" t="s">
        <v>532</v>
      </c>
      <c r="F244" s="256" t="s">
        <v>533</v>
      </c>
      <c r="G244" s="257" t="s">
        <v>204</v>
      </c>
      <c r="H244" s="258">
        <v>13</v>
      </c>
      <c r="I244" s="259"/>
      <c r="J244" s="260">
        <f>ROUND(I244*H244,2)</f>
        <v>0</v>
      </c>
      <c r="K244" s="256" t="s">
        <v>141</v>
      </c>
      <c r="L244" s="261"/>
      <c r="M244" s="262" t="s">
        <v>22</v>
      </c>
      <c r="N244" s="263" t="s">
        <v>44</v>
      </c>
      <c r="O244" s="45"/>
      <c r="P244" s="228">
        <f>O244*H244</f>
        <v>0</v>
      </c>
      <c r="Q244" s="228">
        <v>0.0332</v>
      </c>
      <c r="R244" s="228">
        <f>Q244*H244</f>
        <v>0.43159999999999998</v>
      </c>
      <c r="S244" s="228">
        <v>0</v>
      </c>
      <c r="T244" s="229">
        <f>S244*H244</f>
        <v>0</v>
      </c>
      <c r="AR244" s="22" t="s">
        <v>164</v>
      </c>
      <c r="AT244" s="22" t="s">
        <v>201</v>
      </c>
      <c r="AU244" s="22" t="s">
        <v>82</v>
      </c>
      <c r="AY244" s="22" t="s">
        <v>129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22" t="s">
        <v>24</v>
      </c>
      <c r="BK244" s="230">
        <f>ROUND(I244*H244,2)</f>
        <v>0</v>
      </c>
      <c r="BL244" s="22" t="s">
        <v>135</v>
      </c>
      <c r="BM244" s="22" t="s">
        <v>534</v>
      </c>
    </row>
    <row r="245" s="11" customFormat="1">
      <c r="B245" s="231"/>
      <c r="C245" s="232"/>
      <c r="D245" s="233" t="s">
        <v>143</v>
      </c>
      <c r="E245" s="234" t="s">
        <v>22</v>
      </c>
      <c r="F245" s="235" t="s">
        <v>999</v>
      </c>
      <c r="G245" s="232"/>
      <c r="H245" s="236">
        <v>13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143</v>
      </c>
      <c r="AU245" s="242" t="s">
        <v>82</v>
      </c>
      <c r="AV245" s="11" t="s">
        <v>82</v>
      </c>
      <c r="AW245" s="11" t="s">
        <v>37</v>
      </c>
      <c r="AX245" s="11" t="s">
        <v>24</v>
      </c>
      <c r="AY245" s="242" t="s">
        <v>129</v>
      </c>
    </row>
    <row r="246" s="1" customFormat="1" ht="38.25" customHeight="1">
      <c r="B246" s="44"/>
      <c r="C246" s="254" t="s">
        <v>552</v>
      </c>
      <c r="D246" s="254" t="s">
        <v>201</v>
      </c>
      <c r="E246" s="255" t="s">
        <v>557</v>
      </c>
      <c r="F246" s="256" t="s">
        <v>558</v>
      </c>
      <c r="G246" s="257" t="s">
        <v>204</v>
      </c>
      <c r="H246" s="258">
        <v>13</v>
      </c>
      <c r="I246" s="259"/>
      <c r="J246" s="260">
        <f>ROUND(I246*H246,2)</f>
        <v>0</v>
      </c>
      <c r="K246" s="256" t="s">
        <v>141</v>
      </c>
      <c r="L246" s="261"/>
      <c r="M246" s="262" t="s">
        <v>22</v>
      </c>
      <c r="N246" s="263" t="s">
        <v>44</v>
      </c>
      <c r="O246" s="45"/>
      <c r="P246" s="228">
        <f>O246*H246</f>
        <v>0</v>
      </c>
      <c r="Q246" s="228">
        <v>0.0030000000000000001</v>
      </c>
      <c r="R246" s="228">
        <f>Q246*H246</f>
        <v>0.039</v>
      </c>
      <c r="S246" s="228">
        <v>0</v>
      </c>
      <c r="T246" s="229">
        <f>S246*H246</f>
        <v>0</v>
      </c>
      <c r="AR246" s="22" t="s">
        <v>164</v>
      </c>
      <c r="AT246" s="22" t="s">
        <v>201</v>
      </c>
      <c r="AU246" s="22" t="s">
        <v>82</v>
      </c>
      <c r="AY246" s="22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2" t="s">
        <v>24</v>
      </c>
      <c r="BK246" s="230">
        <f>ROUND(I246*H246,2)</f>
        <v>0</v>
      </c>
      <c r="BL246" s="22" t="s">
        <v>135</v>
      </c>
      <c r="BM246" s="22" t="s">
        <v>559</v>
      </c>
    </row>
    <row r="247" s="11" customFormat="1">
      <c r="B247" s="231"/>
      <c r="C247" s="232"/>
      <c r="D247" s="233" t="s">
        <v>143</v>
      </c>
      <c r="E247" s="234" t="s">
        <v>22</v>
      </c>
      <c r="F247" s="235" t="s">
        <v>1000</v>
      </c>
      <c r="G247" s="232"/>
      <c r="H247" s="236">
        <v>13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143</v>
      </c>
      <c r="AU247" s="242" t="s">
        <v>82</v>
      </c>
      <c r="AV247" s="11" t="s">
        <v>82</v>
      </c>
      <c r="AW247" s="11" t="s">
        <v>37</v>
      </c>
      <c r="AX247" s="11" t="s">
        <v>24</v>
      </c>
      <c r="AY247" s="242" t="s">
        <v>129</v>
      </c>
    </row>
    <row r="248" s="1" customFormat="1" ht="38.25" customHeight="1">
      <c r="B248" s="44"/>
      <c r="C248" s="254" t="s">
        <v>556</v>
      </c>
      <c r="D248" s="254" t="s">
        <v>201</v>
      </c>
      <c r="E248" s="255" t="s">
        <v>562</v>
      </c>
      <c r="F248" s="256" t="s">
        <v>563</v>
      </c>
      <c r="G248" s="257" t="s">
        <v>204</v>
      </c>
      <c r="H248" s="258">
        <v>3</v>
      </c>
      <c r="I248" s="259"/>
      <c r="J248" s="260">
        <f>ROUND(I248*H248,2)</f>
        <v>0</v>
      </c>
      <c r="K248" s="256" t="s">
        <v>141</v>
      </c>
      <c r="L248" s="261"/>
      <c r="M248" s="262" t="s">
        <v>22</v>
      </c>
      <c r="N248" s="263" t="s">
        <v>44</v>
      </c>
      <c r="O248" s="45"/>
      <c r="P248" s="228">
        <f>O248*H248</f>
        <v>0</v>
      </c>
      <c r="Q248" s="228">
        <v>0.0015</v>
      </c>
      <c r="R248" s="228">
        <f>Q248*H248</f>
        <v>0.0045000000000000005</v>
      </c>
      <c r="S248" s="228">
        <v>0</v>
      </c>
      <c r="T248" s="229">
        <f>S248*H248</f>
        <v>0</v>
      </c>
      <c r="AR248" s="22" t="s">
        <v>164</v>
      </c>
      <c r="AT248" s="22" t="s">
        <v>201</v>
      </c>
      <c r="AU248" s="22" t="s">
        <v>82</v>
      </c>
      <c r="AY248" s="22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2" t="s">
        <v>24</v>
      </c>
      <c r="BK248" s="230">
        <f>ROUND(I248*H248,2)</f>
        <v>0</v>
      </c>
      <c r="BL248" s="22" t="s">
        <v>135</v>
      </c>
      <c r="BM248" s="22" t="s">
        <v>564</v>
      </c>
    </row>
    <row r="249" s="11" customFormat="1">
      <c r="B249" s="231"/>
      <c r="C249" s="232"/>
      <c r="D249" s="233" t="s">
        <v>143</v>
      </c>
      <c r="E249" s="234" t="s">
        <v>22</v>
      </c>
      <c r="F249" s="235" t="s">
        <v>1001</v>
      </c>
      <c r="G249" s="232"/>
      <c r="H249" s="236">
        <v>3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143</v>
      </c>
      <c r="AU249" s="242" t="s">
        <v>82</v>
      </c>
      <c r="AV249" s="11" t="s">
        <v>82</v>
      </c>
      <c r="AW249" s="11" t="s">
        <v>37</v>
      </c>
      <c r="AX249" s="11" t="s">
        <v>24</v>
      </c>
      <c r="AY249" s="242" t="s">
        <v>129</v>
      </c>
    </row>
    <row r="250" s="10" customFormat="1" ht="29.88" customHeight="1">
      <c r="B250" s="203"/>
      <c r="C250" s="204"/>
      <c r="D250" s="205" t="s">
        <v>72</v>
      </c>
      <c r="E250" s="217" t="s">
        <v>569</v>
      </c>
      <c r="F250" s="217" t="s">
        <v>570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SUM(P251:P266)</f>
        <v>0</v>
      </c>
      <c r="Q250" s="211"/>
      <c r="R250" s="212">
        <f>SUM(R251:R266)</f>
        <v>0</v>
      </c>
      <c r="S250" s="211"/>
      <c r="T250" s="213">
        <f>SUM(T251:T266)</f>
        <v>0</v>
      </c>
      <c r="AR250" s="214" t="s">
        <v>24</v>
      </c>
      <c r="AT250" s="215" t="s">
        <v>72</v>
      </c>
      <c r="AU250" s="215" t="s">
        <v>24</v>
      </c>
      <c r="AY250" s="214" t="s">
        <v>129</v>
      </c>
      <c r="BK250" s="216">
        <f>SUM(BK251:BK266)</f>
        <v>0</v>
      </c>
    </row>
    <row r="251" s="1" customFormat="1" ht="25.5" customHeight="1">
      <c r="B251" s="44"/>
      <c r="C251" s="219" t="s">
        <v>561</v>
      </c>
      <c r="D251" s="219" t="s">
        <v>131</v>
      </c>
      <c r="E251" s="220" t="s">
        <v>572</v>
      </c>
      <c r="F251" s="221" t="s">
        <v>573</v>
      </c>
      <c r="G251" s="222" t="s">
        <v>248</v>
      </c>
      <c r="H251" s="223">
        <v>76.129999999999995</v>
      </c>
      <c r="I251" s="224"/>
      <c r="J251" s="225">
        <f>ROUND(I251*H251,2)</f>
        <v>0</v>
      </c>
      <c r="K251" s="221" t="s">
        <v>141</v>
      </c>
      <c r="L251" s="70"/>
      <c r="M251" s="226" t="s">
        <v>22</v>
      </c>
      <c r="N251" s="227" t="s">
        <v>44</v>
      </c>
      <c r="O251" s="45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22" t="s">
        <v>135</v>
      </c>
      <c r="AT251" s="22" t="s">
        <v>131</v>
      </c>
      <c r="AU251" s="22" t="s">
        <v>82</v>
      </c>
      <c r="AY251" s="22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2" t="s">
        <v>24</v>
      </c>
      <c r="BK251" s="230">
        <f>ROUND(I251*H251,2)</f>
        <v>0</v>
      </c>
      <c r="BL251" s="22" t="s">
        <v>135</v>
      </c>
      <c r="BM251" s="22" t="s">
        <v>574</v>
      </c>
    </row>
    <row r="252" s="11" customFormat="1">
      <c r="B252" s="231"/>
      <c r="C252" s="232"/>
      <c r="D252" s="233" t="s">
        <v>143</v>
      </c>
      <c r="E252" s="234" t="s">
        <v>22</v>
      </c>
      <c r="F252" s="235" t="s">
        <v>1002</v>
      </c>
      <c r="G252" s="232"/>
      <c r="H252" s="236">
        <v>76.129999999999995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143</v>
      </c>
      <c r="AU252" s="242" t="s">
        <v>82</v>
      </c>
      <c r="AV252" s="11" t="s">
        <v>82</v>
      </c>
      <c r="AW252" s="11" t="s">
        <v>37</v>
      </c>
      <c r="AX252" s="11" t="s">
        <v>24</v>
      </c>
      <c r="AY252" s="242" t="s">
        <v>129</v>
      </c>
    </row>
    <row r="253" s="1" customFormat="1" ht="25.5" customHeight="1">
      <c r="B253" s="44"/>
      <c r="C253" s="219" t="s">
        <v>565</v>
      </c>
      <c r="D253" s="219" t="s">
        <v>131</v>
      </c>
      <c r="E253" s="220" t="s">
        <v>577</v>
      </c>
      <c r="F253" s="221" t="s">
        <v>578</v>
      </c>
      <c r="G253" s="222" t="s">
        <v>248</v>
      </c>
      <c r="H253" s="223">
        <v>1680.894</v>
      </c>
      <c r="I253" s="224"/>
      <c r="J253" s="225">
        <f>ROUND(I253*H253,2)</f>
        <v>0</v>
      </c>
      <c r="K253" s="221" t="s">
        <v>141</v>
      </c>
      <c r="L253" s="70"/>
      <c r="M253" s="226" t="s">
        <v>22</v>
      </c>
      <c r="N253" s="227" t="s">
        <v>44</v>
      </c>
      <c r="O253" s="4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AR253" s="22" t="s">
        <v>135</v>
      </c>
      <c r="AT253" s="22" t="s">
        <v>131</v>
      </c>
      <c r="AU253" s="22" t="s">
        <v>82</v>
      </c>
      <c r="AY253" s="22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2" t="s">
        <v>24</v>
      </c>
      <c r="BK253" s="230">
        <f>ROUND(I253*H253,2)</f>
        <v>0</v>
      </c>
      <c r="BL253" s="22" t="s">
        <v>135</v>
      </c>
      <c r="BM253" s="22" t="s">
        <v>579</v>
      </c>
    </row>
    <row r="254" s="11" customFormat="1">
      <c r="B254" s="231"/>
      <c r="C254" s="232"/>
      <c r="D254" s="233" t="s">
        <v>143</v>
      </c>
      <c r="E254" s="234" t="s">
        <v>22</v>
      </c>
      <c r="F254" s="235" t="s">
        <v>1003</v>
      </c>
      <c r="G254" s="232"/>
      <c r="H254" s="236">
        <v>1680.894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143</v>
      </c>
      <c r="AU254" s="242" t="s">
        <v>82</v>
      </c>
      <c r="AV254" s="11" t="s">
        <v>82</v>
      </c>
      <c r="AW254" s="11" t="s">
        <v>37</v>
      </c>
      <c r="AX254" s="11" t="s">
        <v>24</v>
      </c>
      <c r="AY254" s="242" t="s">
        <v>129</v>
      </c>
    </row>
    <row r="255" s="1" customFormat="1" ht="25.5" customHeight="1">
      <c r="B255" s="44"/>
      <c r="C255" s="219" t="s">
        <v>571</v>
      </c>
      <c r="D255" s="219" t="s">
        <v>131</v>
      </c>
      <c r="E255" s="220" t="s">
        <v>582</v>
      </c>
      <c r="F255" s="221" t="s">
        <v>583</v>
      </c>
      <c r="G255" s="222" t="s">
        <v>248</v>
      </c>
      <c r="H255" s="223">
        <v>101.163</v>
      </c>
      <c r="I255" s="224"/>
      <c r="J255" s="225">
        <f>ROUND(I255*H255,2)</f>
        <v>0</v>
      </c>
      <c r="K255" s="221" t="s">
        <v>141</v>
      </c>
      <c r="L255" s="70"/>
      <c r="M255" s="226" t="s">
        <v>22</v>
      </c>
      <c r="N255" s="227" t="s">
        <v>44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22" t="s">
        <v>135</v>
      </c>
      <c r="AT255" s="22" t="s">
        <v>131</v>
      </c>
      <c r="AU255" s="22" t="s">
        <v>82</v>
      </c>
      <c r="AY255" s="22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24</v>
      </c>
      <c r="BK255" s="230">
        <f>ROUND(I255*H255,2)</f>
        <v>0</v>
      </c>
      <c r="BL255" s="22" t="s">
        <v>135</v>
      </c>
      <c r="BM255" s="22" t="s">
        <v>584</v>
      </c>
    </row>
    <row r="256" s="11" customFormat="1">
      <c r="B256" s="231"/>
      <c r="C256" s="232"/>
      <c r="D256" s="233" t="s">
        <v>143</v>
      </c>
      <c r="E256" s="234" t="s">
        <v>22</v>
      </c>
      <c r="F256" s="235" t="s">
        <v>1004</v>
      </c>
      <c r="G256" s="232"/>
      <c r="H256" s="236">
        <v>101.163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143</v>
      </c>
      <c r="AU256" s="242" t="s">
        <v>82</v>
      </c>
      <c r="AV256" s="11" t="s">
        <v>82</v>
      </c>
      <c r="AW256" s="11" t="s">
        <v>37</v>
      </c>
      <c r="AX256" s="11" t="s">
        <v>24</v>
      </c>
      <c r="AY256" s="242" t="s">
        <v>129</v>
      </c>
    </row>
    <row r="257" s="1" customFormat="1" ht="25.5" customHeight="1">
      <c r="B257" s="44"/>
      <c r="C257" s="219" t="s">
        <v>576</v>
      </c>
      <c r="D257" s="219" t="s">
        <v>131</v>
      </c>
      <c r="E257" s="220" t="s">
        <v>587</v>
      </c>
      <c r="F257" s="221" t="s">
        <v>578</v>
      </c>
      <c r="G257" s="222" t="s">
        <v>248</v>
      </c>
      <c r="H257" s="223">
        <v>2225.5859999999998</v>
      </c>
      <c r="I257" s="224"/>
      <c r="J257" s="225">
        <f>ROUND(I257*H257,2)</f>
        <v>0</v>
      </c>
      <c r="K257" s="221" t="s">
        <v>141</v>
      </c>
      <c r="L257" s="70"/>
      <c r="M257" s="226" t="s">
        <v>22</v>
      </c>
      <c r="N257" s="227" t="s">
        <v>44</v>
      </c>
      <c r="O257" s="4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AR257" s="22" t="s">
        <v>135</v>
      </c>
      <c r="AT257" s="22" t="s">
        <v>131</v>
      </c>
      <c r="AU257" s="22" t="s">
        <v>82</v>
      </c>
      <c r="AY257" s="22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24</v>
      </c>
      <c r="BK257" s="230">
        <f>ROUND(I257*H257,2)</f>
        <v>0</v>
      </c>
      <c r="BL257" s="22" t="s">
        <v>135</v>
      </c>
      <c r="BM257" s="22" t="s">
        <v>588</v>
      </c>
    </row>
    <row r="258" s="11" customFormat="1">
      <c r="B258" s="231"/>
      <c r="C258" s="232"/>
      <c r="D258" s="233" t="s">
        <v>143</v>
      </c>
      <c r="E258" s="234" t="s">
        <v>22</v>
      </c>
      <c r="F258" s="235" t="s">
        <v>1005</v>
      </c>
      <c r="G258" s="232"/>
      <c r="H258" s="236">
        <v>2225.5859999999998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143</v>
      </c>
      <c r="AU258" s="242" t="s">
        <v>82</v>
      </c>
      <c r="AV258" s="11" t="s">
        <v>82</v>
      </c>
      <c r="AW258" s="11" t="s">
        <v>37</v>
      </c>
      <c r="AX258" s="11" t="s">
        <v>24</v>
      </c>
      <c r="AY258" s="242" t="s">
        <v>129</v>
      </c>
    </row>
    <row r="259" s="1" customFormat="1" ht="16.5" customHeight="1">
      <c r="B259" s="44"/>
      <c r="C259" s="219" t="s">
        <v>581</v>
      </c>
      <c r="D259" s="219" t="s">
        <v>131</v>
      </c>
      <c r="E259" s="220" t="s">
        <v>591</v>
      </c>
      <c r="F259" s="221" t="s">
        <v>592</v>
      </c>
      <c r="G259" s="222" t="s">
        <v>248</v>
      </c>
      <c r="H259" s="223">
        <v>78.239000000000004</v>
      </c>
      <c r="I259" s="224"/>
      <c r="J259" s="225">
        <f>ROUND(I259*H259,2)</f>
        <v>0</v>
      </c>
      <c r="K259" s="221" t="s">
        <v>141</v>
      </c>
      <c r="L259" s="70"/>
      <c r="M259" s="226" t="s">
        <v>22</v>
      </c>
      <c r="N259" s="227" t="s">
        <v>44</v>
      </c>
      <c r="O259" s="4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22" t="s">
        <v>135</v>
      </c>
      <c r="AT259" s="22" t="s">
        <v>131</v>
      </c>
      <c r="AU259" s="22" t="s">
        <v>82</v>
      </c>
      <c r="AY259" s="22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2" t="s">
        <v>24</v>
      </c>
      <c r="BK259" s="230">
        <f>ROUND(I259*H259,2)</f>
        <v>0</v>
      </c>
      <c r="BL259" s="22" t="s">
        <v>135</v>
      </c>
      <c r="BM259" s="22" t="s">
        <v>593</v>
      </c>
    </row>
    <row r="260" s="11" customFormat="1">
      <c r="B260" s="231"/>
      <c r="C260" s="232"/>
      <c r="D260" s="233" t="s">
        <v>143</v>
      </c>
      <c r="E260" s="234" t="s">
        <v>22</v>
      </c>
      <c r="F260" s="235" t="s">
        <v>1006</v>
      </c>
      <c r="G260" s="232"/>
      <c r="H260" s="236">
        <v>78.239000000000004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143</v>
      </c>
      <c r="AU260" s="242" t="s">
        <v>82</v>
      </c>
      <c r="AV260" s="11" t="s">
        <v>82</v>
      </c>
      <c r="AW260" s="11" t="s">
        <v>37</v>
      </c>
      <c r="AX260" s="11" t="s">
        <v>24</v>
      </c>
      <c r="AY260" s="242" t="s">
        <v>129</v>
      </c>
    </row>
    <row r="261" s="1" customFormat="1" ht="25.5" customHeight="1">
      <c r="B261" s="44"/>
      <c r="C261" s="219" t="s">
        <v>586</v>
      </c>
      <c r="D261" s="219" t="s">
        <v>131</v>
      </c>
      <c r="E261" s="220" t="s">
        <v>596</v>
      </c>
      <c r="F261" s="221" t="s">
        <v>597</v>
      </c>
      <c r="G261" s="222" t="s">
        <v>248</v>
      </c>
      <c r="H261" s="223">
        <v>22.923999999999999</v>
      </c>
      <c r="I261" s="224"/>
      <c r="J261" s="225">
        <f>ROUND(I261*H261,2)</f>
        <v>0</v>
      </c>
      <c r="K261" s="221" t="s">
        <v>141</v>
      </c>
      <c r="L261" s="70"/>
      <c r="M261" s="226" t="s">
        <v>22</v>
      </c>
      <c r="N261" s="227" t="s">
        <v>44</v>
      </c>
      <c r="O261" s="45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AR261" s="22" t="s">
        <v>135</v>
      </c>
      <c r="AT261" s="22" t="s">
        <v>131</v>
      </c>
      <c r="AU261" s="22" t="s">
        <v>82</v>
      </c>
      <c r="AY261" s="22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2" t="s">
        <v>24</v>
      </c>
      <c r="BK261" s="230">
        <f>ROUND(I261*H261,2)</f>
        <v>0</v>
      </c>
      <c r="BL261" s="22" t="s">
        <v>135</v>
      </c>
      <c r="BM261" s="22" t="s">
        <v>598</v>
      </c>
    </row>
    <row r="262" s="11" customFormat="1">
      <c r="B262" s="231"/>
      <c r="C262" s="232"/>
      <c r="D262" s="233" t="s">
        <v>143</v>
      </c>
      <c r="E262" s="234" t="s">
        <v>22</v>
      </c>
      <c r="F262" s="235" t="s">
        <v>1007</v>
      </c>
      <c r="G262" s="232"/>
      <c r="H262" s="236">
        <v>22.923999999999999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143</v>
      </c>
      <c r="AU262" s="242" t="s">
        <v>82</v>
      </c>
      <c r="AV262" s="11" t="s">
        <v>82</v>
      </c>
      <c r="AW262" s="11" t="s">
        <v>37</v>
      </c>
      <c r="AX262" s="11" t="s">
        <v>24</v>
      </c>
      <c r="AY262" s="242" t="s">
        <v>129</v>
      </c>
    </row>
    <row r="263" s="1" customFormat="1" ht="25.5" customHeight="1">
      <c r="B263" s="44"/>
      <c r="C263" s="219" t="s">
        <v>335</v>
      </c>
      <c r="D263" s="219" t="s">
        <v>131</v>
      </c>
      <c r="E263" s="220" t="s">
        <v>601</v>
      </c>
      <c r="F263" s="221" t="s">
        <v>597</v>
      </c>
      <c r="G263" s="222" t="s">
        <v>248</v>
      </c>
      <c r="H263" s="223">
        <v>6.0339999999999998</v>
      </c>
      <c r="I263" s="224"/>
      <c r="J263" s="225">
        <f>ROUND(I263*H263,2)</f>
        <v>0</v>
      </c>
      <c r="K263" s="221" t="s">
        <v>22</v>
      </c>
      <c r="L263" s="70"/>
      <c r="M263" s="226" t="s">
        <v>22</v>
      </c>
      <c r="N263" s="227" t="s">
        <v>44</v>
      </c>
      <c r="O263" s="45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AR263" s="22" t="s">
        <v>135</v>
      </c>
      <c r="AT263" s="22" t="s">
        <v>131</v>
      </c>
      <c r="AU263" s="22" t="s">
        <v>82</v>
      </c>
      <c r="AY263" s="22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2" t="s">
        <v>24</v>
      </c>
      <c r="BK263" s="230">
        <f>ROUND(I263*H263,2)</f>
        <v>0</v>
      </c>
      <c r="BL263" s="22" t="s">
        <v>135</v>
      </c>
      <c r="BM263" s="22" t="s">
        <v>1008</v>
      </c>
    </row>
    <row r="264" s="11" customFormat="1">
      <c r="B264" s="231"/>
      <c r="C264" s="232"/>
      <c r="D264" s="233" t="s">
        <v>143</v>
      </c>
      <c r="E264" s="234" t="s">
        <v>22</v>
      </c>
      <c r="F264" s="235" t="s">
        <v>1009</v>
      </c>
      <c r="G264" s="232"/>
      <c r="H264" s="236">
        <v>6.0339999999999998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143</v>
      </c>
      <c r="AU264" s="242" t="s">
        <v>82</v>
      </c>
      <c r="AV264" s="11" t="s">
        <v>82</v>
      </c>
      <c r="AW264" s="11" t="s">
        <v>37</v>
      </c>
      <c r="AX264" s="11" t="s">
        <v>24</v>
      </c>
      <c r="AY264" s="242" t="s">
        <v>129</v>
      </c>
    </row>
    <row r="265" s="1" customFormat="1" ht="16.5" customHeight="1">
      <c r="B265" s="44"/>
      <c r="C265" s="219" t="s">
        <v>590</v>
      </c>
      <c r="D265" s="219" t="s">
        <v>131</v>
      </c>
      <c r="E265" s="220" t="s">
        <v>605</v>
      </c>
      <c r="F265" s="221" t="s">
        <v>606</v>
      </c>
      <c r="G265" s="222" t="s">
        <v>248</v>
      </c>
      <c r="H265" s="223">
        <v>70.096000000000004</v>
      </c>
      <c r="I265" s="224"/>
      <c r="J265" s="225">
        <f>ROUND(I265*H265,2)</f>
        <v>0</v>
      </c>
      <c r="K265" s="221" t="s">
        <v>141</v>
      </c>
      <c r="L265" s="70"/>
      <c r="M265" s="226" t="s">
        <v>22</v>
      </c>
      <c r="N265" s="227" t="s">
        <v>44</v>
      </c>
      <c r="O265" s="45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AR265" s="22" t="s">
        <v>135</v>
      </c>
      <c r="AT265" s="22" t="s">
        <v>131</v>
      </c>
      <c r="AU265" s="22" t="s">
        <v>82</v>
      </c>
      <c r="AY265" s="22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22" t="s">
        <v>24</v>
      </c>
      <c r="BK265" s="230">
        <f>ROUND(I265*H265,2)</f>
        <v>0</v>
      </c>
      <c r="BL265" s="22" t="s">
        <v>135</v>
      </c>
      <c r="BM265" s="22" t="s">
        <v>607</v>
      </c>
    </row>
    <row r="266" s="11" customFormat="1">
      <c r="B266" s="231"/>
      <c r="C266" s="232"/>
      <c r="D266" s="233" t="s">
        <v>143</v>
      </c>
      <c r="E266" s="234" t="s">
        <v>22</v>
      </c>
      <c r="F266" s="235" t="s">
        <v>1010</v>
      </c>
      <c r="G266" s="232"/>
      <c r="H266" s="236">
        <v>70.096000000000004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143</v>
      </c>
      <c r="AU266" s="242" t="s">
        <v>82</v>
      </c>
      <c r="AV266" s="11" t="s">
        <v>82</v>
      </c>
      <c r="AW266" s="11" t="s">
        <v>37</v>
      </c>
      <c r="AX266" s="11" t="s">
        <v>24</v>
      </c>
      <c r="AY266" s="242" t="s">
        <v>129</v>
      </c>
    </row>
    <row r="267" s="10" customFormat="1" ht="29.88" customHeight="1">
      <c r="B267" s="203"/>
      <c r="C267" s="204"/>
      <c r="D267" s="205" t="s">
        <v>72</v>
      </c>
      <c r="E267" s="217" t="s">
        <v>609</v>
      </c>
      <c r="F267" s="217" t="s">
        <v>610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P268</f>
        <v>0</v>
      </c>
      <c r="Q267" s="211"/>
      <c r="R267" s="212">
        <f>R268</f>
        <v>0</v>
      </c>
      <c r="S267" s="211"/>
      <c r="T267" s="213">
        <f>T268</f>
        <v>0</v>
      </c>
      <c r="AR267" s="214" t="s">
        <v>24</v>
      </c>
      <c r="AT267" s="215" t="s">
        <v>72</v>
      </c>
      <c r="AU267" s="215" t="s">
        <v>24</v>
      </c>
      <c r="AY267" s="214" t="s">
        <v>129</v>
      </c>
      <c r="BK267" s="216">
        <f>BK268</f>
        <v>0</v>
      </c>
    </row>
    <row r="268" s="1" customFormat="1" ht="25.5" customHeight="1">
      <c r="B268" s="44"/>
      <c r="C268" s="219" t="s">
        <v>595</v>
      </c>
      <c r="D268" s="219" t="s">
        <v>131</v>
      </c>
      <c r="E268" s="220" t="s">
        <v>612</v>
      </c>
      <c r="F268" s="221" t="s">
        <v>613</v>
      </c>
      <c r="G268" s="222" t="s">
        <v>248</v>
      </c>
      <c r="H268" s="223">
        <v>167.37000000000001</v>
      </c>
      <c r="I268" s="224"/>
      <c r="J268" s="225">
        <f>ROUND(I268*H268,2)</f>
        <v>0</v>
      </c>
      <c r="K268" s="221" t="s">
        <v>141</v>
      </c>
      <c r="L268" s="70"/>
      <c r="M268" s="226" t="s">
        <v>22</v>
      </c>
      <c r="N268" s="264" t="s">
        <v>44</v>
      </c>
      <c r="O268" s="265"/>
      <c r="P268" s="266">
        <f>O268*H268</f>
        <v>0</v>
      </c>
      <c r="Q268" s="266">
        <v>0</v>
      </c>
      <c r="R268" s="266">
        <f>Q268*H268</f>
        <v>0</v>
      </c>
      <c r="S268" s="266">
        <v>0</v>
      </c>
      <c r="T268" s="267">
        <f>S268*H268</f>
        <v>0</v>
      </c>
      <c r="AR268" s="22" t="s">
        <v>135</v>
      </c>
      <c r="AT268" s="22" t="s">
        <v>131</v>
      </c>
      <c r="AU268" s="22" t="s">
        <v>82</v>
      </c>
      <c r="AY268" s="22" t="s">
        <v>129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2" t="s">
        <v>24</v>
      </c>
      <c r="BK268" s="230">
        <f>ROUND(I268*H268,2)</f>
        <v>0</v>
      </c>
      <c r="BL268" s="22" t="s">
        <v>135</v>
      </c>
      <c r="BM268" s="22" t="s">
        <v>614</v>
      </c>
    </row>
    <row r="269" s="1" customFormat="1" ht="6.96" customHeight="1">
      <c r="B269" s="65"/>
      <c r="C269" s="66"/>
      <c r="D269" s="66"/>
      <c r="E269" s="66"/>
      <c r="F269" s="66"/>
      <c r="G269" s="66"/>
      <c r="H269" s="66"/>
      <c r="I269" s="164"/>
      <c r="J269" s="66"/>
      <c r="K269" s="66"/>
      <c r="L269" s="70"/>
    </row>
  </sheetData>
  <sheetProtection sheet="1" autoFilter="0" formatColumns="0" formatRows="0" objects="1" scenarios="1" spinCount="100000" saltValue="9muUFqiXd60LCOAQU9LiiiXbbY3uklfbkC0p7cxZ0/tSlSdxV29UMEqvvna1MqGZH9n5tyTpD1QriTrQFirZGA==" hashValue="UWSIHpTpbWtI0Rcxqwy0k4vxC7a2Pn4ENQ5MnM+ZT2CEdzTIkiUhHomk8FSJ8Mb2m/lQtivU6LiLsBTpKBf8HQ==" algorithmName="SHA-512" password="CC35"/>
  <autoFilter ref="C84:K26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3" customFormat="1" ht="45" customHeight="1">
      <c r="B3" s="272"/>
      <c r="C3" s="273" t="s">
        <v>1011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1012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1013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1014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1015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1016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1017</v>
      </c>
      <c r="E11" s="279"/>
      <c r="F11" s="279"/>
      <c r="G11" s="279"/>
      <c r="H11" s="279"/>
      <c r="I11" s="279"/>
      <c r="J11" s="279"/>
      <c r="K11" s="277"/>
    </row>
    <row r="12" ht="12.75" customHeight="1">
      <c r="B12" s="280"/>
      <c r="C12" s="281"/>
      <c r="D12" s="281"/>
      <c r="E12" s="281"/>
      <c r="F12" s="281"/>
      <c r="G12" s="281"/>
      <c r="H12" s="281"/>
      <c r="I12" s="281"/>
      <c r="J12" s="281"/>
      <c r="K12" s="277"/>
    </row>
    <row r="13" ht="15" customHeight="1">
      <c r="B13" s="280"/>
      <c r="C13" s="281"/>
      <c r="D13" s="279" t="s">
        <v>1018</v>
      </c>
      <c r="E13" s="279"/>
      <c r="F13" s="279"/>
      <c r="G13" s="279"/>
      <c r="H13" s="279"/>
      <c r="I13" s="279"/>
      <c r="J13" s="279"/>
      <c r="K13" s="277"/>
    </row>
    <row r="14" ht="15" customHeight="1">
      <c r="B14" s="280"/>
      <c r="C14" s="281"/>
      <c r="D14" s="279" t="s">
        <v>1019</v>
      </c>
      <c r="E14" s="279"/>
      <c r="F14" s="279"/>
      <c r="G14" s="279"/>
      <c r="H14" s="279"/>
      <c r="I14" s="279"/>
      <c r="J14" s="279"/>
      <c r="K14" s="277"/>
    </row>
    <row r="15" ht="15" customHeight="1">
      <c r="B15" s="280"/>
      <c r="C15" s="281"/>
      <c r="D15" s="279" t="s">
        <v>1020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81"/>
      <c r="E16" s="282" t="s">
        <v>80</v>
      </c>
      <c r="F16" s="279" t="s">
        <v>1021</v>
      </c>
      <c r="G16" s="279"/>
      <c r="H16" s="279"/>
      <c r="I16" s="279"/>
      <c r="J16" s="279"/>
      <c r="K16" s="277"/>
    </row>
    <row r="17" ht="15" customHeight="1">
      <c r="B17" s="280"/>
      <c r="C17" s="281"/>
      <c r="D17" s="281"/>
      <c r="E17" s="282" t="s">
        <v>1022</v>
      </c>
      <c r="F17" s="279" t="s">
        <v>1023</v>
      </c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2" t="s">
        <v>1024</v>
      </c>
      <c r="F18" s="279" t="s">
        <v>1025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2" t="s">
        <v>1026</v>
      </c>
      <c r="F19" s="279" t="s">
        <v>1027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2" t="s">
        <v>1028</v>
      </c>
      <c r="F20" s="279" t="s">
        <v>1029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2" t="s">
        <v>1030</v>
      </c>
      <c r="F21" s="279" t="s">
        <v>1031</v>
      </c>
      <c r="G21" s="279"/>
      <c r="H21" s="279"/>
      <c r="I21" s="279"/>
      <c r="J21" s="279"/>
      <c r="K21" s="277"/>
    </row>
    <row r="22" ht="12.75" customHeight="1">
      <c r="B22" s="280"/>
      <c r="C22" s="281"/>
      <c r="D22" s="281"/>
      <c r="E22" s="281"/>
      <c r="F22" s="281"/>
      <c r="G22" s="281"/>
      <c r="H22" s="281"/>
      <c r="I22" s="281"/>
      <c r="J22" s="281"/>
      <c r="K22" s="277"/>
    </row>
    <row r="23" ht="15" customHeight="1">
      <c r="B23" s="280"/>
      <c r="C23" s="279" t="s">
        <v>1032</v>
      </c>
      <c r="D23" s="279"/>
      <c r="E23" s="279"/>
      <c r="F23" s="279"/>
      <c r="G23" s="279"/>
      <c r="H23" s="279"/>
      <c r="I23" s="279"/>
      <c r="J23" s="279"/>
      <c r="K23" s="277"/>
    </row>
    <row r="24" ht="15" customHeight="1">
      <c r="B24" s="280"/>
      <c r="C24" s="279" t="s">
        <v>1033</v>
      </c>
      <c r="D24" s="279"/>
      <c r="E24" s="279"/>
      <c r="F24" s="279"/>
      <c r="G24" s="279"/>
      <c r="H24" s="279"/>
      <c r="I24" s="279"/>
      <c r="J24" s="279"/>
      <c r="K24" s="277"/>
    </row>
    <row r="25" ht="15" customHeight="1">
      <c r="B25" s="280"/>
      <c r="C25" s="279"/>
      <c r="D25" s="279" t="s">
        <v>1034</v>
      </c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81"/>
      <c r="D26" s="279" t="s">
        <v>1035</v>
      </c>
      <c r="E26" s="279"/>
      <c r="F26" s="279"/>
      <c r="G26" s="279"/>
      <c r="H26" s="279"/>
      <c r="I26" s="279"/>
      <c r="J26" s="279"/>
      <c r="K26" s="277"/>
    </row>
    <row r="27" ht="12.75" customHeight="1">
      <c r="B27" s="280"/>
      <c r="C27" s="281"/>
      <c r="D27" s="281"/>
      <c r="E27" s="281"/>
      <c r="F27" s="281"/>
      <c r="G27" s="281"/>
      <c r="H27" s="281"/>
      <c r="I27" s="281"/>
      <c r="J27" s="281"/>
      <c r="K27" s="277"/>
    </row>
    <row r="28" ht="15" customHeight="1">
      <c r="B28" s="280"/>
      <c r="C28" s="281"/>
      <c r="D28" s="279" t="s">
        <v>1036</v>
      </c>
      <c r="E28" s="279"/>
      <c r="F28" s="279"/>
      <c r="G28" s="279"/>
      <c r="H28" s="279"/>
      <c r="I28" s="279"/>
      <c r="J28" s="279"/>
      <c r="K28" s="277"/>
    </row>
    <row r="29" ht="15" customHeight="1">
      <c r="B29" s="280"/>
      <c r="C29" s="281"/>
      <c r="D29" s="279" t="s">
        <v>1037</v>
      </c>
      <c r="E29" s="279"/>
      <c r="F29" s="279"/>
      <c r="G29" s="279"/>
      <c r="H29" s="279"/>
      <c r="I29" s="279"/>
      <c r="J29" s="279"/>
      <c r="K29" s="277"/>
    </row>
    <row r="30" ht="12.75" customHeight="1">
      <c r="B30" s="280"/>
      <c r="C30" s="281"/>
      <c r="D30" s="281"/>
      <c r="E30" s="281"/>
      <c r="F30" s="281"/>
      <c r="G30" s="281"/>
      <c r="H30" s="281"/>
      <c r="I30" s="281"/>
      <c r="J30" s="281"/>
      <c r="K30" s="277"/>
    </row>
    <row r="31" ht="15" customHeight="1">
      <c r="B31" s="280"/>
      <c r="C31" s="281"/>
      <c r="D31" s="279" t="s">
        <v>1038</v>
      </c>
      <c r="E31" s="279"/>
      <c r="F31" s="279"/>
      <c r="G31" s="279"/>
      <c r="H31" s="279"/>
      <c r="I31" s="279"/>
      <c r="J31" s="279"/>
      <c r="K31" s="277"/>
    </row>
    <row r="32" ht="15" customHeight="1">
      <c r="B32" s="280"/>
      <c r="C32" s="281"/>
      <c r="D32" s="279" t="s">
        <v>1039</v>
      </c>
      <c r="E32" s="279"/>
      <c r="F32" s="279"/>
      <c r="G32" s="279"/>
      <c r="H32" s="279"/>
      <c r="I32" s="279"/>
      <c r="J32" s="279"/>
      <c r="K32" s="277"/>
    </row>
    <row r="33" ht="15" customHeight="1">
      <c r="B33" s="280"/>
      <c r="C33" s="281"/>
      <c r="D33" s="279" t="s">
        <v>1040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/>
      <c r="E34" s="283" t="s">
        <v>114</v>
      </c>
      <c r="F34" s="279"/>
      <c r="G34" s="279" t="s">
        <v>1041</v>
      </c>
      <c r="H34" s="279"/>
      <c r="I34" s="279"/>
      <c r="J34" s="279"/>
      <c r="K34" s="277"/>
    </row>
    <row r="35" ht="30.75" customHeight="1">
      <c r="B35" s="280"/>
      <c r="C35" s="281"/>
      <c r="D35" s="279"/>
      <c r="E35" s="283" t="s">
        <v>1042</v>
      </c>
      <c r="F35" s="279"/>
      <c r="G35" s="279" t="s">
        <v>1043</v>
      </c>
      <c r="H35" s="279"/>
      <c r="I35" s="279"/>
      <c r="J35" s="279"/>
      <c r="K35" s="277"/>
    </row>
    <row r="36" ht="15" customHeight="1">
      <c r="B36" s="280"/>
      <c r="C36" s="281"/>
      <c r="D36" s="279"/>
      <c r="E36" s="283" t="s">
        <v>54</v>
      </c>
      <c r="F36" s="279"/>
      <c r="G36" s="279" t="s">
        <v>1044</v>
      </c>
      <c r="H36" s="279"/>
      <c r="I36" s="279"/>
      <c r="J36" s="279"/>
      <c r="K36" s="277"/>
    </row>
    <row r="37" ht="15" customHeight="1">
      <c r="B37" s="280"/>
      <c r="C37" s="281"/>
      <c r="D37" s="279"/>
      <c r="E37" s="283" t="s">
        <v>115</v>
      </c>
      <c r="F37" s="279"/>
      <c r="G37" s="279" t="s">
        <v>1045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3" t="s">
        <v>116</v>
      </c>
      <c r="F38" s="279"/>
      <c r="G38" s="279" t="s">
        <v>1046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3" t="s">
        <v>117</v>
      </c>
      <c r="F39" s="279"/>
      <c r="G39" s="279" t="s">
        <v>1047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3" t="s">
        <v>1048</v>
      </c>
      <c r="F40" s="279"/>
      <c r="G40" s="279" t="s">
        <v>1049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3"/>
      <c r="F41" s="279"/>
      <c r="G41" s="279" t="s">
        <v>1050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3" t="s">
        <v>1051</v>
      </c>
      <c r="F42" s="279"/>
      <c r="G42" s="279" t="s">
        <v>1052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3" t="s">
        <v>119</v>
      </c>
      <c r="F43" s="279"/>
      <c r="G43" s="279" t="s">
        <v>1053</v>
      </c>
      <c r="H43" s="279"/>
      <c r="I43" s="279"/>
      <c r="J43" s="279"/>
      <c r="K43" s="277"/>
    </row>
    <row r="44" ht="12.75" customHeight="1">
      <c r="B44" s="280"/>
      <c r="C44" s="281"/>
      <c r="D44" s="279"/>
      <c r="E44" s="279"/>
      <c r="F44" s="279"/>
      <c r="G44" s="279"/>
      <c r="H44" s="279"/>
      <c r="I44" s="279"/>
      <c r="J44" s="279"/>
      <c r="K44" s="277"/>
    </row>
    <row r="45" ht="15" customHeight="1">
      <c r="B45" s="280"/>
      <c r="C45" s="281"/>
      <c r="D45" s="279" t="s">
        <v>1054</v>
      </c>
      <c r="E45" s="279"/>
      <c r="F45" s="279"/>
      <c r="G45" s="279"/>
      <c r="H45" s="279"/>
      <c r="I45" s="279"/>
      <c r="J45" s="279"/>
      <c r="K45" s="277"/>
    </row>
    <row r="46" ht="15" customHeight="1">
      <c r="B46" s="280"/>
      <c r="C46" s="281"/>
      <c r="D46" s="281"/>
      <c r="E46" s="279" t="s">
        <v>1055</v>
      </c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81"/>
      <c r="E47" s="279" t="s">
        <v>1056</v>
      </c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1057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79" t="s">
        <v>1058</v>
      </c>
      <c r="E49" s="279"/>
      <c r="F49" s="279"/>
      <c r="G49" s="279"/>
      <c r="H49" s="279"/>
      <c r="I49" s="279"/>
      <c r="J49" s="279"/>
      <c r="K49" s="277"/>
    </row>
    <row r="50" ht="25.5" customHeight="1">
      <c r="B50" s="275"/>
      <c r="C50" s="276" t="s">
        <v>1059</v>
      </c>
      <c r="D50" s="276"/>
      <c r="E50" s="276"/>
      <c r="F50" s="276"/>
      <c r="G50" s="276"/>
      <c r="H50" s="276"/>
      <c r="I50" s="276"/>
      <c r="J50" s="276"/>
      <c r="K50" s="277"/>
    </row>
    <row r="51" ht="5.25" customHeight="1">
      <c r="B51" s="275"/>
      <c r="C51" s="278"/>
      <c r="D51" s="278"/>
      <c r="E51" s="278"/>
      <c r="F51" s="278"/>
      <c r="G51" s="278"/>
      <c r="H51" s="278"/>
      <c r="I51" s="278"/>
      <c r="J51" s="278"/>
      <c r="K51" s="277"/>
    </row>
    <row r="52" ht="15" customHeight="1">
      <c r="B52" s="275"/>
      <c r="C52" s="279" t="s">
        <v>1060</v>
      </c>
      <c r="D52" s="279"/>
      <c r="E52" s="279"/>
      <c r="F52" s="279"/>
      <c r="G52" s="279"/>
      <c r="H52" s="279"/>
      <c r="I52" s="279"/>
      <c r="J52" s="279"/>
      <c r="K52" s="277"/>
    </row>
    <row r="53" ht="15" customHeight="1">
      <c r="B53" s="275"/>
      <c r="C53" s="279" t="s">
        <v>1061</v>
      </c>
      <c r="D53" s="279"/>
      <c r="E53" s="279"/>
      <c r="F53" s="279"/>
      <c r="G53" s="279"/>
      <c r="H53" s="279"/>
      <c r="I53" s="279"/>
      <c r="J53" s="279"/>
      <c r="K53" s="277"/>
    </row>
    <row r="54" ht="12.75" customHeight="1">
      <c r="B54" s="275"/>
      <c r="C54" s="279"/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1062</v>
      </c>
      <c r="D55" s="279"/>
      <c r="E55" s="279"/>
      <c r="F55" s="279"/>
      <c r="G55" s="279"/>
      <c r="H55" s="279"/>
      <c r="I55" s="279"/>
      <c r="J55" s="279"/>
      <c r="K55" s="277"/>
    </row>
    <row r="56" ht="15" customHeight="1">
      <c r="B56" s="275"/>
      <c r="C56" s="281"/>
      <c r="D56" s="279" t="s">
        <v>1063</v>
      </c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81"/>
      <c r="D57" s="279" t="s">
        <v>1064</v>
      </c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1065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1066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84" t="s">
        <v>1067</v>
      </c>
      <c r="E60" s="284"/>
      <c r="F60" s="284"/>
      <c r="G60" s="284"/>
      <c r="H60" s="284"/>
      <c r="I60" s="284"/>
      <c r="J60" s="284"/>
      <c r="K60" s="277"/>
    </row>
    <row r="61" ht="15" customHeight="1">
      <c r="B61" s="275"/>
      <c r="C61" s="281"/>
      <c r="D61" s="279" t="s">
        <v>1068</v>
      </c>
      <c r="E61" s="279"/>
      <c r="F61" s="279"/>
      <c r="G61" s="279"/>
      <c r="H61" s="279"/>
      <c r="I61" s="279"/>
      <c r="J61" s="279"/>
      <c r="K61" s="277"/>
    </row>
    <row r="62" ht="12.75" customHeight="1">
      <c r="B62" s="275"/>
      <c r="C62" s="281"/>
      <c r="D62" s="281"/>
      <c r="E62" s="285"/>
      <c r="F62" s="281"/>
      <c r="G62" s="281"/>
      <c r="H62" s="281"/>
      <c r="I62" s="281"/>
      <c r="J62" s="281"/>
      <c r="K62" s="277"/>
    </row>
    <row r="63" ht="15" customHeight="1">
      <c r="B63" s="275"/>
      <c r="C63" s="281"/>
      <c r="D63" s="279" t="s">
        <v>1069</v>
      </c>
      <c r="E63" s="279"/>
      <c r="F63" s="279"/>
      <c r="G63" s="279"/>
      <c r="H63" s="279"/>
      <c r="I63" s="279"/>
      <c r="J63" s="279"/>
      <c r="K63" s="277"/>
    </row>
    <row r="64" ht="15" customHeight="1">
      <c r="B64" s="275"/>
      <c r="C64" s="281"/>
      <c r="D64" s="284" t="s">
        <v>1070</v>
      </c>
      <c r="E64" s="284"/>
      <c r="F64" s="284"/>
      <c r="G64" s="284"/>
      <c r="H64" s="284"/>
      <c r="I64" s="284"/>
      <c r="J64" s="284"/>
      <c r="K64" s="277"/>
    </row>
    <row r="65" ht="15" customHeight="1">
      <c r="B65" s="275"/>
      <c r="C65" s="281"/>
      <c r="D65" s="279" t="s">
        <v>1071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79" t="s">
        <v>1072</v>
      </c>
      <c r="E66" s="279"/>
      <c r="F66" s="279"/>
      <c r="G66" s="279"/>
      <c r="H66" s="279"/>
      <c r="I66" s="279"/>
      <c r="J66" s="279"/>
      <c r="K66" s="277"/>
    </row>
    <row r="67" ht="15" customHeight="1">
      <c r="B67" s="275"/>
      <c r="C67" s="281"/>
      <c r="D67" s="279" t="s">
        <v>1073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1074</v>
      </c>
      <c r="E68" s="279"/>
      <c r="F68" s="279"/>
      <c r="G68" s="279"/>
      <c r="H68" s="279"/>
      <c r="I68" s="279"/>
      <c r="J68" s="279"/>
      <c r="K68" s="277"/>
    </row>
    <row r="69" ht="12.75" customHeight="1">
      <c r="B69" s="286"/>
      <c r="C69" s="287"/>
      <c r="D69" s="287"/>
      <c r="E69" s="287"/>
      <c r="F69" s="287"/>
      <c r="G69" s="287"/>
      <c r="H69" s="287"/>
      <c r="I69" s="287"/>
      <c r="J69" s="287"/>
      <c r="K69" s="288"/>
    </row>
    <row r="70" ht="18.75" customHeight="1">
      <c r="B70" s="289"/>
      <c r="C70" s="289"/>
      <c r="D70" s="289"/>
      <c r="E70" s="289"/>
      <c r="F70" s="289"/>
      <c r="G70" s="289"/>
      <c r="H70" s="289"/>
      <c r="I70" s="289"/>
      <c r="J70" s="289"/>
      <c r="K70" s="290"/>
    </row>
    <row r="71" ht="18.75" customHeight="1">
      <c r="B71" s="290"/>
      <c r="C71" s="290"/>
      <c r="D71" s="290"/>
      <c r="E71" s="290"/>
      <c r="F71" s="290"/>
      <c r="G71" s="290"/>
      <c r="H71" s="290"/>
      <c r="I71" s="290"/>
      <c r="J71" s="290"/>
      <c r="K71" s="290"/>
    </row>
    <row r="72" ht="7.5" customHeight="1">
      <c r="B72" s="291"/>
      <c r="C72" s="292"/>
      <c r="D72" s="292"/>
      <c r="E72" s="292"/>
      <c r="F72" s="292"/>
      <c r="G72" s="292"/>
      <c r="H72" s="292"/>
      <c r="I72" s="292"/>
      <c r="J72" s="292"/>
      <c r="K72" s="293"/>
    </row>
    <row r="73" ht="45" customHeight="1">
      <c r="B73" s="294"/>
      <c r="C73" s="295" t="s">
        <v>96</v>
      </c>
      <c r="D73" s="295"/>
      <c r="E73" s="295"/>
      <c r="F73" s="295"/>
      <c r="G73" s="295"/>
      <c r="H73" s="295"/>
      <c r="I73" s="295"/>
      <c r="J73" s="295"/>
      <c r="K73" s="296"/>
    </row>
    <row r="74" ht="17.25" customHeight="1">
      <c r="B74" s="294"/>
      <c r="C74" s="297" t="s">
        <v>1075</v>
      </c>
      <c r="D74" s="297"/>
      <c r="E74" s="297"/>
      <c r="F74" s="297" t="s">
        <v>1076</v>
      </c>
      <c r="G74" s="298"/>
      <c r="H74" s="297" t="s">
        <v>115</v>
      </c>
      <c r="I74" s="297" t="s">
        <v>58</v>
      </c>
      <c r="J74" s="297" t="s">
        <v>1077</v>
      </c>
      <c r="K74" s="296"/>
    </row>
    <row r="75" ht="17.25" customHeight="1">
      <c r="B75" s="294"/>
      <c r="C75" s="299" t="s">
        <v>1078</v>
      </c>
      <c r="D75" s="299"/>
      <c r="E75" s="299"/>
      <c r="F75" s="300" t="s">
        <v>1079</v>
      </c>
      <c r="G75" s="301"/>
      <c r="H75" s="299"/>
      <c r="I75" s="299"/>
      <c r="J75" s="299" t="s">
        <v>1080</v>
      </c>
      <c r="K75" s="296"/>
    </row>
    <row r="76" ht="5.25" customHeight="1">
      <c r="B76" s="294"/>
      <c r="C76" s="302"/>
      <c r="D76" s="302"/>
      <c r="E76" s="302"/>
      <c r="F76" s="302"/>
      <c r="G76" s="303"/>
      <c r="H76" s="302"/>
      <c r="I76" s="302"/>
      <c r="J76" s="302"/>
      <c r="K76" s="296"/>
    </row>
    <row r="77" ht="15" customHeight="1">
      <c r="B77" s="294"/>
      <c r="C77" s="283" t="s">
        <v>54</v>
      </c>
      <c r="D77" s="302"/>
      <c r="E77" s="302"/>
      <c r="F77" s="304" t="s">
        <v>1081</v>
      </c>
      <c r="G77" s="303"/>
      <c r="H77" s="283" t="s">
        <v>1082</v>
      </c>
      <c r="I77" s="283" t="s">
        <v>1083</v>
      </c>
      <c r="J77" s="283">
        <v>20</v>
      </c>
      <c r="K77" s="296"/>
    </row>
    <row r="78" ht="15" customHeight="1">
      <c r="B78" s="294"/>
      <c r="C78" s="283" t="s">
        <v>1084</v>
      </c>
      <c r="D78" s="283"/>
      <c r="E78" s="283"/>
      <c r="F78" s="304" t="s">
        <v>1081</v>
      </c>
      <c r="G78" s="303"/>
      <c r="H78" s="283" t="s">
        <v>1085</v>
      </c>
      <c r="I78" s="283" t="s">
        <v>1083</v>
      </c>
      <c r="J78" s="283">
        <v>120</v>
      </c>
      <c r="K78" s="296"/>
    </row>
    <row r="79" ht="15" customHeight="1">
      <c r="B79" s="305"/>
      <c r="C79" s="283" t="s">
        <v>1086</v>
      </c>
      <c r="D79" s="283"/>
      <c r="E79" s="283"/>
      <c r="F79" s="304" t="s">
        <v>1087</v>
      </c>
      <c r="G79" s="303"/>
      <c r="H79" s="283" t="s">
        <v>1088</v>
      </c>
      <c r="I79" s="283" t="s">
        <v>1083</v>
      </c>
      <c r="J79" s="283">
        <v>50</v>
      </c>
      <c r="K79" s="296"/>
    </row>
    <row r="80" ht="15" customHeight="1">
      <c r="B80" s="305"/>
      <c r="C80" s="283" t="s">
        <v>1089</v>
      </c>
      <c r="D80" s="283"/>
      <c r="E80" s="283"/>
      <c r="F80" s="304" t="s">
        <v>1081</v>
      </c>
      <c r="G80" s="303"/>
      <c r="H80" s="283" t="s">
        <v>1090</v>
      </c>
      <c r="I80" s="283" t="s">
        <v>1091</v>
      </c>
      <c r="J80" s="283"/>
      <c r="K80" s="296"/>
    </row>
    <row r="81" ht="15" customHeight="1">
      <c r="B81" s="305"/>
      <c r="C81" s="306" t="s">
        <v>1092</v>
      </c>
      <c r="D81" s="306"/>
      <c r="E81" s="306"/>
      <c r="F81" s="307" t="s">
        <v>1087</v>
      </c>
      <c r="G81" s="306"/>
      <c r="H81" s="306" t="s">
        <v>1093</v>
      </c>
      <c r="I81" s="306" t="s">
        <v>1083</v>
      </c>
      <c r="J81" s="306">
        <v>15</v>
      </c>
      <c r="K81" s="296"/>
    </row>
    <row r="82" ht="15" customHeight="1">
      <c r="B82" s="305"/>
      <c r="C82" s="306" t="s">
        <v>1094</v>
      </c>
      <c r="D82" s="306"/>
      <c r="E82" s="306"/>
      <c r="F82" s="307" t="s">
        <v>1087</v>
      </c>
      <c r="G82" s="306"/>
      <c r="H82" s="306" t="s">
        <v>1095</v>
      </c>
      <c r="I82" s="306" t="s">
        <v>1083</v>
      </c>
      <c r="J82" s="306">
        <v>15</v>
      </c>
      <c r="K82" s="296"/>
    </row>
    <row r="83" ht="15" customHeight="1">
      <c r="B83" s="305"/>
      <c r="C83" s="306" t="s">
        <v>1096</v>
      </c>
      <c r="D83" s="306"/>
      <c r="E83" s="306"/>
      <c r="F83" s="307" t="s">
        <v>1087</v>
      </c>
      <c r="G83" s="306"/>
      <c r="H83" s="306" t="s">
        <v>1097</v>
      </c>
      <c r="I83" s="306" t="s">
        <v>1083</v>
      </c>
      <c r="J83" s="306">
        <v>20</v>
      </c>
      <c r="K83" s="296"/>
    </row>
    <row r="84" ht="15" customHeight="1">
      <c r="B84" s="305"/>
      <c r="C84" s="306" t="s">
        <v>1098</v>
      </c>
      <c r="D84" s="306"/>
      <c r="E84" s="306"/>
      <c r="F84" s="307" t="s">
        <v>1087</v>
      </c>
      <c r="G84" s="306"/>
      <c r="H84" s="306" t="s">
        <v>1099</v>
      </c>
      <c r="I84" s="306" t="s">
        <v>1083</v>
      </c>
      <c r="J84" s="306">
        <v>20</v>
      </c>
      <c r="K84" s="296"/>
    </row>
    <row r="85" ht="15" customHeight="1">
      <c r="B85" s="305"/>
      <c r="C85" s="283" t="s">
        <v>1100</v>
      </c>
      <c r="D85" s="283"/>
      <c r="E85" s="283"/>
      <c r="F85" s="304" t="s">
        <v>1087</v>
      </c>
      <c r="G85" s="303"/>
      <c r="H85" s="283" t="s">
        <v>1101</v>
      </c>
      <c r="I85" s="283" t="s">
        <v>1083</v>
      </c>
      <c r="J85" s="283">
        <v>50</v>
      </c>
      <c r="K85" s="296"/>
    </row>
    <row r="86" ht="15" customHeight="1">
      <c r="B86" s="305"/>
      <c r="C86" s="283" t="s">
        <v>1102</v>
      </c>
      <c r="D86" s="283"/>
      <c r="E86" s="283"/>
      <c r="F86" s="304" t="s">
        <v>1087</v>
      </c>
      <c r="G86" s="303"/>
      <c r="H86" s="283" t="s">
        <v>1103</v>
      </c>
      <c r="I86" s="283" t="s">
        <v>1083</v>
      </c>
      <c r="J86" s="283">
        <v>20</v>
      </c>
      <c r="K86" s="296"/>
    </row>
    <row r="87" ht="15" customHeight="1">
      <c r="B87" s="305"/>
      <c r="C87" s="283" t="s">
        <v>1104</v>
      </c>
      <c r="D87" s="283"/>
      <c r="E87" s="283"/>
      <c r="F87" s="304" t="s">
        <v>1087</v>
      </c>
      <c r="G87" s="303"/>
      <c r="H87" s="283" t="s">
        <v>1105</v>
      </c>
      <c r="I87" s="283" t="s">
        <v>1083</v>
      </c>
      <c r="J87" s="283">
        <v>20</v>
      </c>
      <c r="K87" s="296"/>
    </row>
    <row r="88" ht="15" customHeight="1">
      <c r="B88" s="305"/>
      <c r="C88" s="283" t="s">
        <v>1106</v>
      </c>
      <c r="D88" s="283"/>
      <c r="E88" s="283"/>
      <c r="F88" s="304" t="s">
        <v>1087</v>
      </c>
      <c r="G88" s="303"/>
      <c r="H88" s="283" t="s">
        <v>1107</v>
      </c>
      <c r="I88" s="283" t="s">
        <v>1083</v>
      </c>
      <c r="J88" s="283">
        <v>50</v>
      </c>
      <c r="K88" s="296"/>
    </row>
    <row r="89" ht="15" customHeight="1">
      <c r="B89" s="305"/>
      <c r="C89" s="283" t="s">
        <v>1108</v>
      </c>
      <c r="D89" s="283"/>
      <c r="E89" s="283"/>
      <c r="F89" s="304" t="s">
        <v>1087</v>
      </c>
      <c r="G89" s="303"/>
      <c r="H89" s="283" t="s">
        <v>1108</v>
      </c>
      <c r="I89" s="283" t="s">
        <v>1083</v>
      </c>
      <c r="J89" s="283">
        <v>50</v>
      </c>
      <c r="K89" s="296"/>
    </row>
    <row r="90" ht="15" customHeight="1">
      <c r="B90" s="305"/>
      <c r="C90" s="283" t="s">
        <v>120</v>
      </c>
      <c r="D90" s="283"/>
      <c r="E90" s="283"/>
      <c r="F90" s="304" t="s">
        <v>1087</v>
      </c>
      <c r="G90" s="303"/>
      <c r="H90" s="283" t="s">
        <v>1109</v>
      </c>
      <c r="I90" s="283" t="s">
        <v>1083</v>
      </c>
      <c r="J90" s="283">
        <v>255</v>
      </c>
      <c r="K90" s="296"/>
    </row>
    <row r="91" ht="15" customHeight="1">
      <c r="B91" s="305"/>
      <c r="C91" s="283" t="s">
        <v>1110</v>
      </c>
      <c r="D91" s="283"/>
      <c r="E91" s="283"/>
      <c r="F91" s="304" t="s">
        <v>1081</v>
      </c>
      <c r="G91" s="303"/>
      <c r="H91" s="283" t="s">
        <v>1111</v>
      </c>
      <c r="I91" s="283" t="s">
        <v>1112</v>
      </c>
      <c r="J91" s="283"/>
      <c r="K91" s="296"/>
    </row>
    <row r="92" ht="15" customHeight="1">
      <c r="B92" s="305"/>
      <c r="C92" s="283" t="s">
        <v>1113</v>
      </c>
      <c r="D92" s="283"/>
      <c r="E92" s="283"/>
      <c r="F92" s="304" t="s">
        <v>1081</v>
      </c>
      <c r="G92" s="303"/>
      <c r="H92" s="283" t="s">
        <v>1114</v>
      </c>
      <c r="I92" s="283" t="s">
        <v>1115</v>
      </c>
      <c r="J92" s="283"/>
      <c r="K92" s="296"/>
    </row>
    <row r="93" ht="15" customHeight="1">
      <c r="B93" s="305"/>
      <c r="C93" s="283" t="s">
        <v>1116</v>
      </c>
      <c r="D93" s="283"/>
      <c r="E93" s="283"/>
      <c r="F93" s="304" t="s">
        <v>1081</v>
      </c>
      <c r="G93" s="303"/>
      <c r="H93" s="283" t="s">
        <v>1116</v>
      </c>
      <c r="I93" s="283" t="s">
        <v>1115</v>
      </c>
      <c r="J93" s="283"/>
      <c r="K93" s="296"/>
    </row>
    <row r="94" ht="15" customHeight="1">
      <c r="B94" s="305"/>
      <c r="C94" s="283" t="s">
        <v>39</v>
      </c>
      <c r="D94" s="283"/>
      <c r="E94" s="283"/>
      <c r="F94" s="304" t="s">
        <v>1081</v>
      </c>
      <c r="G94" s="303"/>
      <c r="H94" s="283" t="s">
        <v>1117</v>
      </c>
      <c r="I94" s="283" t="s">
        <v>1115</v>
      </c>
      <c r="J94" s="283"/>
      <c r="K94" s="296"/>
    </row>
    <row r="95" ht="15" customHeight="1">
      <c r="B95" s="305"/>
      <c r="C95" s="283" t="s">
        <v>49</v>
      </c>
      <c r="D95" s="283"/>
      <c r="E95" s="283"/>
      <c r="F95" s="304" t="s">
        <v>1081</v>
      </c>
      <c r="G95" s="303"/>
      <c r="H95" s="283" t="s">
        <v>1118</v>
      </c>
      <c r="I95" s="283" t="s">
        <v>1115</v>
      </c>
      <c r="J95" s="283"/>
      <c r="K95" s="296"/>
    </row>
    <row r="96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ht="18.75" customHeight="1">
      <c r="B98" s="290"/>
      <c r="C98" s="290"/>
      <c r="D98" s="290"/>
      <c r="E98" s="290"/>
      <c r="F98" s="290"/>
      <c r="G98" s="290"/>
      <c r="H98" s="290"/>
      <c r="I98" s="290"/>
      <c r="J98" s="290"/>
      <c r="K98" s="290"/>
    </row>
    <row r="99" ht="7.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3"/>
    </row>
    <row r="100" ht="45" customHeight="1">
      <c r="B100" s="294"/>
      <c r="C100" s="295" t="s">
        <v>1119</v>
      </c>
      <c r="D100" s="295"/>
      <c r="E100" s="295"/>
      <c r="F100" s="295"/>
      <c r="G100" s="295"/>
      <c r="H100" s="295"/>
      <c r="I100" s="295"/>
      <c r="J100" s="295"/>
      <c r="K100" s="296"/>
    </row>
    <row r="101" ht="17.25" customHeight="1">
      <c r="B101" s="294"/>
      <c r="C101" s="297" t="s">
        <v>1075</v>
      </c>
      <c r="D101" s="297"/>
      <c r="E101" s="297"/>
      <c r="F101" s="297" t="s">
        <v>1076</v>
      </c>
      <c r="G101" s="298"/>
      <c r="H101" s="297" t="s">
        <v>115</v>
      </c>
      <c r="I101" s="297" t="s">
        <v>58</v>
      </c>
      <c r="J101" s="297" t="s">
        <v>1077</v>
      </c>
      <c r="K101" s="296"/>
    </row>
    <row r="102" ht="17.25" customHeight="1">
      <c r="B102" s="294"/>
      <c r="C102" s="299" t="s">
        <v>1078</v>
      </c>
      <c r="D102" s="299"/>
      <c r="E102" s="299"/>
      <c r="F102" s="300" t="s">
        <v>1079</v>
      </c>
      <c r="G102" s="301"/>
      <c r="H102" s="299"/>
      <c r="I102" s="299"/>
      <c r="J102" s="299" t="s">
        <v>1080</v>
      </c>
      <c r="K102" s="296"/>
    </row>
    <row r="103" ht="5.25" customHeight="1">
      <c r="B103" s="294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ht="15" customHeight="1">
      <c r="B104" s="294"/>
      <c r="C104" s="283" t="s">
        <v>54</v>
      </c>
      <c r="D104" s="302"/>
      <c r="E104" s="302"/>
      <c r="F104" s="304" t="s">
        <v>1081</v>
      </c>
      <c r="G104" s="313"/>
      <c r="H104" s="283" t="s">
        <v>1120</v>
      </c>
      <c r="I104" s="283" t="s">
        <v>1083</v>
      </c>
      <c r="J104" s="283">
        <v>20</v>
      </c>
      <c r="K104" s="296"/>
    </row>
    <row r="105" ht="15" customHeight="1">
      <c r="B105" s="294"/>
      <c r="C105" s="283" t="s">
        <v>1084</v>
      </c>
      <c r="D105" s="283"/>
      <c r="E105" s="283"/>
      <c r="F105" s="304" t="s">
        <v>1081</v>
      </c>
      <c r="G105" s="283"/>
      <c r="H105" s="283" t="s">
        <v>1120</v>
      </c>
      <c r="I105" s="283" t="s">
        <v>1083</v>
      </c>
      <c r="J105" s="283">
        <v>120</v>
      </c>
      <c r="K105" s="296"/>
    </row>
    <row r="106" ht="15" customHeight="1">
      <c r="B106" s="305"/>
      <c r="C106" s="283" t="s">
        <v>1086</v>
      </c>
      <c r="D106" s="283"/>
      <c r="E106" s="283"/>
      <c r="F106" s="304" t="s">
        <v>1087</v>
      </c>
      <c r="G106" s="283"/>
      <c r="H106" s="283" t="s">
        <v>1120</v>
      </c>
      <c r="I106" s="283" t="s">
        <v>1083</v>
      </c>
      <c r="J106" s="283">
        <v>50</v>
      </c>
      <c r="K106" s="296"/>
    </row>
    <row r="107" ht="15" customHeight="1">
      <c r="B107" s="305"/>
      <c r="C107" s="283" t="s">
        <v>1089</v>
      </c>
      <c r="D107" s="283"/>
      <c r="E107" s="283"/>
      <c r="F107" s="304" t="s">
        <v>1081</v>
      </c>
      <c r="G107" s="283"/>
      <c r="H107" s="283" t="s">
        <v>1120</v>
      </c>
      <c r="I107" s="283" t="s">
        <v>1091</v>
      </c>
      <c r="J107" s="283"/>
      <c r="K107" s="296"/>
    </row>
    <row r="108" ht="15" customHeight="1">
      <c r="B108" s="305"/>
      <c r="C108" s="283" t="s">
        <v>1100</v>
      </c>
      <c r="D108" s="283"/>
      <c r="E108" s="283"/>
      <c r="F108" s="304" t="s">
        <v>1087</v>
      </c>
      <c r="G108" s="283"/>
      <c r="H108" s="283" t="s">
        <v>1120</v>
      </c>
      <c r="I108" s="283" t="s">
        <v>1083</v>
      </c>
      <c r="J108" s="283">
        <v>50</v>
      </c>
      <c r="K108" s="296"/>
    </row>
    <row r="109" ht="15" customHeight="1">
      <c r="B109" s="305"/>
      <c r="C109" s="283" t="s">
        <v>1108</v>
      </c>
      <c r="D109" s="283"/>
      <c r="E109" s="283"/>
      <c r="F109" s="304" t="s">
        <v>1087</v>
      </c>
      <c r="G109" s="283"/>
      <c r="H109" s="283" t="s">
        <v>1120</v>
      </c>
      <c r="I109" s="283" t="s">
        <v>1083</v>
      </c>
      <c r="J109" s="283">
        <v>50</v>
      </c>
      <c r="K109" s="296"/>
    </row>
    <row r="110" ht="15" customHeight="1">
      <c r="B110" s="305"/>
      <c r="C110" s="283" t="s">
        <v>1106</v>
      </c>
      <c r="D110" s="283"/>
      <c r="E110" s="283"/>
      <c r="F110" s="304" t="s">
        <v>1087</v>
      </c>
      <c r="G110" s="283"/>
      <c r="H110" s="283" t="s">
        <v>1120</v>
      </c>
      <c r="I110" s="283" t="s">
        <v>1083</v>
      </c>
      <c r="J110" s="283">
        <v>50</v>
      </c>
      <c r="K110" s="296"/>
    </row>
    <row r="111" ht="15" customHeight="1">
      <c r="B111" s="305"/>
      <c r="C111" s="283" t="s">
        <v>54</v>
      </c>
      <c r="D111" s="283"/>
      <c r="E111" s="283"/>
      <c r="F111" s="304" t="s">
        <v>1081</v>
      </c>
      <c r="G111" s="283"/>
      <c r="H111" s="283" t="s">
        <v>1121</v>
      </c>
      <c r="I111" s="283" t="s">
        <v>1083</v>
      </c>
      <c r="J111" s="283">
        <v>20</v>
      </c>
      <c r="K111" s="296"/>
    </row>
    <row r="112" ht="15" customHeight="1">
      <c r="B112" s="305"/>
      <c r="C112" s="283" t="s">
        <v>1122</v>
      </c>
      <c r="D112" s="283"/>
      <c r="E112" s="283"/>
      <c r="F112" s="304" t="s">
        <v>1081</v>
      </c>
      <c r="G112" s="283"/>
      <c r="H112" s="283" t="s">
        <v>1123</v>
      </c>
      <c r="I112" s="283" t="s">
        <v>1083</v>
      </c>
      <c r="J112" s="283">
        <v>120</v>
      </c>
      <c r="K112" s="296"/>
    </row>
    <row r="113" ht="15" customHeight="1">
      <c r="B113" s="305"/>
      <c r="C113" s="283" t="s">
        <v>39</v>
      </c>
      <c r="D113" s="283"/>
      <c r="E113" s="283"/>
      <c r="F113" s="304" t="s">
        <v>1081</v>
      </c>
      <c r="G113" s="283"/>
      <c r="H113" s="283" t="s">
        <v>1124</v>
      </c>
      <c r="I113" s="283" t="s">
        <v>1115</v>
      </c>
      <c r="J113" s="283"/>
      <c r="K113" s="296"/>
    </row>
    <row r="114" ht="15" customHeight="1">
      <c r="B114" s="305"/>
      <c r="C114" s="283" t="s">
        <v>49</v>
      </c>
      <c r="D114" s="283"/>
      <c r="E114" s="283"/>
      <c r="F114" s="304" t="s">
        <v>1081</v>
      </c>
      <c r="G114" s="283"/>
      <c r="H114" s="283" t="s">
        <v>1125</v>
      </c>
      <c r="I114" s="283" t="s">
        <v>1115</v>
      </c>
      <c r="J114" s="283"/>
      <c r="K114" s="296"/>
    </row>
    <row r="115" ht="15" customHeight="1">
      <c r="B115" s="305"/>
      <c r="C115" s="283" t="s">
        <v>58</v>
      </c>
      <c r="D115" s="283"/>
      <c r="E115" s="283"/>
      <c r="F115" s="304" t="s">
        <v>1081</v>
      </c>
      <c r="G115" s="283"/>
      <c r="H115" s="283" t="s">
        <v>1126</v>
      </c>
      <c r="I115" s="283" t="s">
        <v>1127</v>
      </c>
      <c r="J115" s="283"/>
      <c r="K115" s="296"/>
    </row>
    <row r="116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ht="18.75" customHeight="1">
      <c r="B117" s="315"/>
      <c r="C117" s="279"/>
      <c r="D117" s="279"/>
      <c r="E117" s="279"/>
      <c r="F117" s="316"/>
      <c r="G117" s="279"/>
      <c r="H117" s="279"/>
      <c r="I117" s="279"/>
      <c r="J117" s="279"/>
      <c r="K117" s="315"/>
    </row>
    <row r="118" ht="18.75" customHeight="1">
      <c r="B118" s="290"/>
      <c r="C118" s="290"/>
      <c r="D118" s="290"/>
      <c r="E118" s="290"/>
      <c r="F118" s="290"/>
      <c r="G118" s="290"/>
      <c r="H118" s="290"/>
      <c r="I118" s="290"/>
      <c r="J118" s="290"/>
      <c r="K118" s="290"/>
    </row>
    <row r="119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ht="45" customHeight="1">
      <c r="B120" s="320"/>
      <c r="C120" s="273" t="s">
        <v>1128</v>
      </c>
      <c r="D120" s="273"/>
      <c r="E120" s="273"/>
      <c r="F120" s="273"/>
      <c r="G120" s="273"/>
      <c r="H120" s="273"/>
      <c r="I120" s="273"/>
      <c r="J120" s="273"/>
      <c r="K120" s="321"/>
    </row>
    <row r="121" ht="17.25" customHeight="1">
      <c r="B121" s="322"/>
      <c r="C121" s="297" t="s">
        <v>1075</v>
      </c>
      <c r="D121" s="297"/>
      <c r="E121" s="297"/>
      <c r="F121" s="297" t="s">
        <v>1076</v>
      </c>
      <c r="G121" s="298"/>
      <c r="H121" s="297" t="s">
        <v>115</v>
      </c>
      <c r="I121" s="297" t="s">
        <v>58</v>
      </c>
      <c r="J121" s="297" t="s">
        <v>1077</v>
      </c>
      <c r="K121" s="323"/>
    </row>
    <row r="122" ht="17.25" customHeight="1">
      <c r="B122" s="322"/>
      <c r="C122" s="299" t="s">
        <v>1078</v>
      </c>
      <c r="D122" s="299"/>
      <c r="E122" s="299"/>
      <c r="F122" s="300" t="s">
        <v>1079</v>
      </c>
      <c r="G122" s="301"/>
      <c r="H122" s="299"/>
      <c r="I122" s="299"/>
      <c r="J122" s="299" t="s">
        <v>1080</v>
      </c>
      <c r="K122" s="323"/>
    </row>
    <row r="123" ht="5.25" customHeight="1">
      <c r="B123" s="324"/>
      <c r="C123" s="302"/>
      <c r="D123" s="302"/>
      <c r="E123" s="302"/>
      <c r="F123" s="302"/>
      <c r="G123" s="283"/>
      <c r="H123" s="302"/>
      <c r="I123" s="302"/>
      <c r="J123" s="302"/>
      <c r="K123" s="325"/>
    </row>
    <row r="124" ht="15" customHeight="1">
      <c r="B124" s="324"/>
      <c r="C124" s="283" t="s">
        <v>1084</v>
      </c>
      <c r="D124" s="302"/>
      <c r="E124" s="302"/>
      <c r="F124" s="304" t="s">
        <v>1081</v>
      </c>
      <c r="G124" s="283"/>
      <c r="H124" s="283" t="s">
        <v>1120</v>
      </c>
      <c r="I124" s="283" t="s">
        <v>1083</v>
      </c>
      <c r="J124" s="283">
        <v>120</v>
      </c>
      <c r="K124" s="326"/>
    </row>
    <row r="125" ht="15" customHeight="1">
      <c r="B125" s="324"/>
      <c r="C125" s="283" t="s">
        <v>1129</v>
      </c>
      <c r="D125" s="283"/>
      <c r="E125" s="283"/>
      <c r="F125" s="304" t="s">
        <v>1081</v>
      </c>
      <c r="G125" s="283"/>
      <c r="H125" s="283" t="s">
        <v>1130</v>
      </c>
      <c r="I125" s="283" t="s">
        <v>1083</v>
      </c>
      <c r="J125" s="283" t="s">
        <v>1131</v>
      </c>
      <c r="K125" s="326"/>
    </row>
    <row r="126" ht="15" customHeight="1">
      <c r="B126" s="324"/>
      <c r="C126" s="283" t="s">
        <v>1030</v>
      </c>
      <c r="D126" s="283"/>
      <c r="E126" s="283"/>
      <c r="F126" s="304" t="s">
        <v>1081</v>
      </c>
      <c r="G126" s="283"/>
      <c r="H126" s="283" t="s">
        <v>1132</v>
      </c>
      <c r="I126" s="283" t="s">
        <v>1083</v>
      </c>
      <c r="J126" s="283" t="s">
        <v>1131</v>
      </c>
      <c r="K126" s="326"/>
    </row>
    <row r="127" ht="15" customHeight="1">
      <c r="B127" s="324"/>
      <c r="C127" s="283" t="s">
        <v>1092</v>
      </c>
      <c r="D127" s="283"/>
      <c r="E127" s="283"/>
      <c r="F127" s="304" t="s">
        <v>1087</v>
      </c>
      <c r="G127" s="283"/>
      <c r="H127" s="283" t="s">
        <v>1093</v>
      </c>
      <c r="I127" s="283" t="s">
        <v>1083</v>
      </c>
      <c r="J127" s="283">
        <v>15</v>
      </c>
      <c r="K127" s="326"/>
    </row>
    <row r="128" ht="15" customHeight="1">
      <c r="B128" s="324"/>
      <c r="C128" s="306" t="s">
        <v>1094</v>
      </c>
      <c r="D128" s="306"/>
      <c r="E128" s="306"/>
      <c r="F128" s="307" t="s">
        <v>1087</v>
      </c>
      <c r="G128" s="306"/>
      <c r="H128" s="306" t="s">
        <v>1095</v>
      </c>
      <c r="I128" s="306" t="s">
        <v>1083</v>
      </c>
      <c r="J128" s="306">
        <v>15</v>
      </c>
      <c r="K128" s="326"/>
    </row>
    <row r="129" ht="15" customHeight="1">
      <c r="B129" s="324"/>
      <c r="C129" s="306" t="s">
        <v>1096</v>
      </c>
      <c r="D129" s="306"/>
      <c r="E129" s="306"/>
      <c r="F129" s="307" t="s">
        <v>1087</v>
      </c>
      <c r="G129" s="306"/>
      <c r="H129" s="306" t="s">
        <v>1097</v>
      </c>
      <c r="I129" s="306" t="s">
        <v>1083</v>
      </c>
      <c r="J129" s="306">
        <v>20</v>
      </c>
      <c r="K129" s="326"/>
    </row>
    <row r="130" ht="15" customHeight="1">
      <c r="B130" s="324"/>
      <c r="C130" s="306" t="s">
        <v>1098</v>
      </c>
      <c r="D130" s="306"/>
      <c r="E130" s="306"/>
      <c r="F130" s="307" t="s">
        <v>1087</v>
      </c>
      <c r="G130" s="306"/>
      <c r="H130" s="306" t="s">
        <v>1099</v>
      </c>
      <c r="I130" s="306" t="s">
        <v>1083</v>
      </c>
      <c r="J130" s="306">
        <v>20</v>
      </c>
      <c r="K130" s="326"/>
    </row>
    <row r="131" ht="15" customHeight="1">
      <c r="B131" s="324"/>
      <c r="C131" s="283" t="s">
        <v>1086</v>
      </c>
      <c r="D131" s="283"/>
      <c r="E131" s="283"/>
      <c r="F131" s="304" t="s">
        <v>1087</v>
      </c>
      <c r="G131" s="283"/>
      <c r="H131" s="283" t="s">
        <v>1120</v>
      </c>
      <c r="I131" s="283" t="s">
        <v>1083</v>
      </c>
      <c r="J131" s="283">
        <v>50</v>
      </c>
      <c r="K131" s="326"/>
    </row>
    <row r="132" ht="15" customHeight="1">
      <c r="B132" s="324"/>
      <c r="C132" s="283" t="s">
        <v>1100</v>
      </c>
      <c r="D132" s="283"/>
      <c r="E132" s="283"/>
      <c r="F132" s="304" t="s">
        <v>1087</v>
      </c>
      <c r="G132" s="283"/>
      <c r="H132" s="283" t="s">
        <v>1120</v>
      </c>
      <c r="I132" s="283" t="s">
        <v>1083</v>
      </c>
      <c r="J132" s="283">
        <v>50</v>
      </c>
      <c r="K132" s="326"/>
    </row>
    <row r="133" ht="15" customHeight="1">
      <c r="B133" s="324"/>
      <c r="C133" s="283" t="s">
        <v>1106</v>
      </c>
      <c r="D133" s="283"/>
      <c r="E133" s="283"/>
      <c r="F133" s="304" t="s">
        <v>1087</v>
      </c>
      <c r="G133" s="283"/>
      <c r="H133" s="283" t="s">
        <v>1120</v>
      </c>
      <c r="I133" s="283" t="s">
        <v>1083</v>
      </c>
      <c r="J133" s="283">
        <v>50</v>
      </c>
      <c r="K133" s="326"/>
    </row>
    <row r="134" ht="15" customHeight="1">
      <c r="B134" s="324"/>
      <c r="C134" s="283" t="s">
        <v>1108</v>
      </c>
      <c r="D134" s="283"/>
      <c r="E134" s="283"/>
      <c r="F134" s="304" t="s">
        <v>1087</v>
      </c>
      <c r="G134" s="283"/>
      <c r="H134" s="283" t="s">
        <v>1120</v>
      </c>
      <c r="I134" s="283" t="s">
        <v>1083</v>
      </c>
      <c r="J134" s="283">
        <v>50</v>
      </c>
      <c r="K134" s="326"/>
    </row>
    <row r="135" ht="15" customHeight="1">
      <c r="B135" s="324"/>
      <c r="C135" s="283" t="s">
        <v>120</v>
      </c>
      <c r="D135" s="283"/>
      <c r="E135" s="283"/>
      <c r="F135" s="304" t="s">
        <v>1087</v>
      </c>
      <c r="G135" s="283"/>
      <c r="H135" s="283" t="s">
        <v>1133</v>
      </c>
      <c r="I135" s="283" t="s">
        <v>1083</v>
      </c>
      <c r="J135" s="283">
        <v>255</v>
      </c>
      <c r="K135" s="326"/>
    </row>
    <row r="136" ht="15" customHeight="1">
      <c r="B136" s="324"/>
      <c r="C136" s="283" t="s">
        <v>1110</v>
      </c>
      <c r="D136" s="283"/>
      <c r="E136" s="283"/>
      <c r="F136" s="304" t="s">
        <v>1081</v>
      </c>
      <c r="G136" s="283"/>
      <c r="H136" s="283" t="s">
        <v>1134</v>
      </c>
      <c r="I136" s="283" t="s">
        <v>1112</v>
      </c>
      <c r="J136" s="283"/>
      <c r="K136" s="326"/>
    </row>
    <row r="137" ht="15" customHeight="1">
      <c r="B137" s="324"/>
      <c r="C137" s="283" t="s">
        <v>1113</v>
      </c>
      <c r="D137" s="283"/>
      <c r="E137" s="283"/>
      <c r="F137" s="304" t="s">
        <v>1081</v>
      </c>
      <c r="G137" s="283"/>
      <c r="H137" s="283" t="s">
        <v>1135</v>
      </c>
      <c r="I137" s="283" t="s">
        <v>1115</v>
      </c>
      <c r="J137" s="283"/>
      <c r="K137" s="326"/>
    </row>
    <row r="138" ht="15" customHeight="1">
      <c r="B138" s="324"/>
      <c r="C138" s="283" t="s">
        <v>1116</v>
      </c>
      <c r="D138" s="283"/>
      <c r="E138" s="283"/>
      <c r="F138" s="304" t="s">
        <v>1081</v>
      </c>
      <c r="G138" s="283"/>
      <c r="H138" s="283" t="s">
        <v>1116</v>
      </c>
      <c r="I138" s="283" t="s">
        <v>1115</v>
      </c>
      <c r="J138" s="283"/>
      <c r="K138" s="326"/>
    </row>
    <row r="139" ht="15" customHeight="1">
      <c r="B139" s="324"/>
      <c r="C139" s="283" t="s">
        <v>39</v>
      </c>
      <c r="D139" s="283"/>
      <c r="E139" s="283"/>
      <c r="F139" s="304" t="s">
        <v>1081</v>
      </c>
      <c r="G139" s="283"/>
      <c r="H139" s="283" t="s">
        <v>1136</v>
      </c>
      <c r="I139" s="283" t="s">
        <v>1115</v>
      </c>
      <c r="J139" s="283"/>
      <c r="K139" s="326"/>
    </row>
    <row r="140" ht="15" customHeight="1">
      <c r="B140" s="324"/>
      <c r="C140" s="283" t="s">
        <v>1137</v>
      </c>
      <c r="D140" s="283"/>
      <c r="E140" s="283"/>
      <c r="F140" s="304" t="s">
        <v>1081</v>
      </c>
      <c r="G140" s="283"/>
      <c r="H140" s="283" t="s">
        <v>1138</v>
      </c>
      <c r="I140" s="283" t="s">
        <v>1115</v>
      </c>
      <c r="J140" s="283"/>
      <c r="K140" s="326"/>
    </row>
    <row r="14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ht="18.75" customHeight="1">
      <c r="B142" s="279"/>
      <c r="C142" s="279"/>
      <c r="D142" s="279"/>
      <c r="E142" s="279"/>
      <c r="F142" s="316"/>
      <c r="G142" s="279"/>
      <c r="H142" s="279"/>
      <c r="I142" s="279"/>
      <c r="J142" s="279"/>
      <c r="K142" s="279"/>
    </row>
    <row r="143" ht="18.75" customHeight="1">
      <c r="B143" s="290"/>
      <c r="C143" s="290"/>
      <c r="D143" s="290"/>
      <c r="E143" s="290"/>
      <c r="F143" s="290"/>
      <c r="G143" s="290"/>
      <c r="H143" s="290"/>
      <c r="I143" s="290"/>
      <c r="J143" s="290"/>
      <c r="K143" s="290"/>
    </row>
    <row r="144" ht="7.5" customHeight="1">
      <c r="B144" s="291"/>
      <c r="C144" s="292"/>
      <c r="D144" s="292"/>
      <c r="E144" s="292"/>
      <c r="F144" s="292"/>
      <c r="G144" s="292"/>
      <c r="H144" s="292"/>
      <c r="I144" s="292"/>
      <c r="J144" s="292"/>
      <c r="K144" s="293"/>
    </row>
    <row r="145" ht="45" customHeight="1">
      <c r="B145" s="294"/>
      <c r="C145" s="295" t="s">
        <v>1139</v>
      </c>
      <c r="D145" s="295"/>
      <c r="E145" s="295"/>
      <c r="F145" s="295"/>
      <c r="G145" s="295"/>
      <c r="H145" s="295"/>
      <c r="I145" s="295"/>
      <c r="J145" s="295"/>
      <c r="K145" s="296"/>
    </row>
    <row r="146" ht="17.25" customHeight="1">
      <c r="B146" s="294"/>
      <c r="C146" s="297" t="s">
        <v>1075</v>
      </c>
      <c r="D146" s="297"/>
      <c r="E146" s="297"/>
      <c r="F146" s="297" t="s">
        <v>1076</v>
      </c>
      <c r="G146" s="298"/>
      <c r="H146" s="297" t="s">
        <v>115</v>
      </c>
      <c r="I146" s="297" t="s">
        <v>58</v>
      </c>
      <c r="J146" s="297" t="s">
        <v>1077</v>
      </c>
      <c r="K146" s="296"/>
    </row>
    <row r="147" ht="17.25" customHeight="1">
      <c r="B147" s="294"/>
      <c r="C147" s="299" t="s">
        <v>1078</v>
      </c>
      <c r="D147" s="299"/>
      <c r="E147" s="299"/>
      <c r="F147" s="300" t="s">
        <v>1079</v>
      </c>
      <c r="G147" s="301"/>
      <c r="H147" s="299"/>
      <c r="I147" s="299"/>
      <c r="J147" s="299" t="s">
        <v>1080</v>
      </c>
      <c r="K147" s="296"/>
    </row>
    <row r="148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ht="15" customHeight="1">
      <c r="B149" s="305"/>
      <c r="C149" s="330" t="s">
        <v>1084</v>
      </c>
      <c r="D149" s="283"/>
      <c r="E149" s="283"/>
      <c r="F149" s="331" t="s">
        <v>1081</v>
      </c>
      <c r="G149" s="283"/>
      <c r="H149" s="330" t="s">
        <v>1120</v>
      </c>
      <c r="I149" s="330" t="s">
        <v>1083</v>
      </c>
      <c r="J149" s="330">
        <v>120</v>
      </c>
      <c r="K149" s="326"/>
    </row>
    <row r="150" ht="15" customHeight="1">
      <c r="B150" s="305"/>
      <c r="C150" s="330" t="s">
        <v>1129</v>
      </c>
      <c r="D150" s="283"/>
      <c r="E150" s="283"/>
      <c r="F150" s="331" t="s">
        <v>1081</v>
      </c>
      <c r="G150" s="283"/>
      <c r="H150" s="330" t="s">
        <v>1140</v>
      </c>
      <c r="I150" s="330" t="s">
        <v>1083</v>
      </c>
      <c r="J150" s="330" t="s">
        <v>1131</v>
      </c>
      <c r="K150" s="326"/>
    </row>
    <row r="151" ht="15" customHeight="1">
      <c r="B151" s="305"/>
      <c r="C151" s="330" t="s">
        <v>1030</v>
      </c>
      <c r="D151" s="283"/>
      <c r="E151" s="283"/>
      <c r="F151" s="331" t="s">
        <v>1081</v>
      </c>
      <c r="G151" s="283"/>
      <c r="H151" s="330" t="s">
        <v>1141</v>
      </c>
      <c r="I151" s="330" t="s">
        <v>1083</v>
      </c>
      <c r="J151" s="330" t="s">
        <v>1131</v>
      </c>
      <c r="K151" s="326"/>
    </row>
    <row r="152" ht="15" customHeight="1">
      <c r="B152" s="305"/>
      <c r="C152" s="330" t="s">
        <v>1086</v>
      </c>
      <c r="D152" s="283"/>
      <c r="E152" s="283"/>
      <c r="F152" s="331" t="s">
        <v>1087</v>
      </c>
      <c r="G152" s="283"/>
      <c r="H152" s="330" t="s">
        <v>1120</v>
      </c>
      <c r="I152" s="330" t="s">
        <v>1083</v>
      </c>
      <c r="J152" s="330">
        <v>50</v>
      </c>
      <c r="K152" s="326"/>
    </row>
    <row r="153" ht="15" customHeight="1">
      <c r="B153" s="305"/>
      <c r="C153" s="330" t="s">
        <v>1089</v>
      </c>
      <c r="D153" s="283"/>
      <c r="E153" s="283"/>
      <c r="F153" s="331" t="s">
        <v>1081</v>
      </c>
      <c r="G153" s="283"/>
      <c r="H153" s="330" t="s">
        <v>1120</v>
      </c>
      <c r="I153" s="330" t="s">
        <v>1091</v>
      </c>
      <c r="J153" s="330"/>
      <c r="K153" s="326"/>
    </row>
    <row r="154" ht="15" customHeight="1">
      <c r="B154" s="305"/>
      <c r="C154" s="330" t="s">
        <v>1100</v>
      </c>
      <c r="D154" s="283"/>
      <c r="E154" s="283"/>
      <c r="F154" s="331" t="s">
        <v>1087</v>
      </c>
      <c r="G154" s="283"/>
      <c r="H154" s="330" t="s">
        <v>1120</v>
      </c>
      <c r="I154" s="330" t="s">
        <v>1083</v>
      </c>
      <c r="J154" s="330">
        <v>50</v>
      </c>
      <c r="K154" s="326"/>
    </row>
    <row r="155" ht="15" customHeight="1">
      <c r="B155" s="305"/>
      <c r="C155" s="330" t="s">
        <v>1108</v>
      </c>
      <c r="D155" s="283"/>
      <c r="E155" s="283"/>
      <c r="F155" s="331" t="s">
        <v>1087</v>
      </c>
      <c r="G155" s="283"/>
      <c r="H155" s="330" t="s">
        <v>1120</v>
      </c>
      <c r="I155" s="330" t="s">
        <v>1083</v>
      </c>
      <c r="J155" s="330">
        <v>50</v>
      </c>
      <c r="K155" s="326"/>
    </row>
    <row r="156" ht="15" customHeight="1">
      <c r="B156" s="305"/>
      <c r="C156" s="330" t="s">
        <v>1106</v>
      </c>
      <c r="D156" s="283"/>
      <c r="E156" s="283"/>
      <c r="F156" s="331" t="s">
        <v>1087</v>
      </c>
      <c r="G156" s="283"/>
      <c r="H156" s="330" t="s">
        <v>1120</v>
      </c>
      <c r="I156" s="330" t="s">
        <v>1083</v>
      </c>
      <c r="J156" s="330">
        <v>50</v>
      </c>
      <c r="K156" s="326"/>
    </row>
    <row r="157" ht="15" customHeight="1">
      <c r="B157" s="305"/>
      <c r="C157" s="330" t="s">
        <v>101</v>
      </c>
      <c r="D157" s="283"/>
      <c r="E157" s="283"/>
      <c r="F157" s="331" t="s">
        <v>1081</v>
      </c>
      <c r="G157" s="283"/>
      <c r="H157" s="330" t="s">
        <v>1142</v>
      </c>
      <c r="I157" s="330" t="s">
        <v>1083</v>
      </c>
      <c r="J157" s="330" t="s">
        <v>1143</v>
      </c>
      <c r="K157" s="326"/>
    </row>
    <row r="158" ht="15" customHeight="1">
      <c r="B158" s="305"/>
      <c r="C158" s="330" t="s">
        <v>1144</v>
      </c>
      <c r="D158" s="283"/>
      <c r="E158" s="283"/>
      <c r="F158" s="331" t="s">
        <v>1081</v>
      </c>
      <c r="G158" s="283"/>
      <c r="H158" s="330" t="s">
        <v>1145</v>
      </c>
      <c r="I158" s="330" t="s">
        <v>1115</v>
      </c>
      <c r="J158" s="330"/>
      <c r="K158" s="326"/>
    </row>
    <row r="159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ht="18.75" customHeight="1">
      <c r="B160" s="279"/>
      <c r="C160" s="283"/>
      <c r="D160" s="283"/>
      <c r="E160" s="283"/>
      <c r="F160" s="304"/>
      <c r="G160" s="283"/>
      <c r="H160" s="283"/>
      <c r="I160" s="283"/>
      <c r="J160" s="283"/>
      <c r="K160" s="279"/>
    </row>
    <row r="161" ht="18.75" customHeight="1">
      <c r="B161" s="290"/>
      <c r="C161" s="290"/>
      <c r="D161" s="290"/>
      <c r="E161" s="290"/>
      <c r="F161" s="290"/>
      <c r="G161" s="290"/>
      <c r="H161" s="290"/>
      <c r="I161" s="290"/>
      <c r="J161" s="290"/>
      <c r="K161" s="290"/>
    </row>
    <row r="162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ht="45" customHeight="1">
      <c r="B163" s="272"/>
      <c r="C163" s="273" t="s">
        <v>1146</v>
      </c>
      <c r="D163" s="273"/>
      <c r="E163" s="273"/>
      <c r="F163" s="273"/>
      <c r="G163" s="273"/>
      <c r="H163" s="273"/>
      <c r="I163" s="273"/>
      <c r="J163" s="273"/>
      <c r="K163" s="274"/>
    </row>
    <row r="164" ht="17.25" customHeight="1">
      <c r="B164" s="272"/>
      <c r="C164" s="297" t="s">
        <v>1075</v>
      </c>
      <c r="D164" s="297"/>
      <c r="E164" s="297"/>
      <c r="F164" s="297" t="s">
        <v>1076</v>
      </c>
      <c r="G164" s="334"/>
      <c r="H164" s="335" t="s">
        <v>115</v>
      </c>
      <c r="I164" s="335" t="s">
        <v>58</v>
      </c>
      <c r="J164" s="297" t="s">
        <v>1077</v>
      </c>
      <c r="K164" s="274"/>
    </row>
    <row r="165" ht="17.25" customHeight="1">
      <c r="B165" s="275"/>
      <c r="C165" s="299" t="s">
        <v>1078</v>
      </c>
      <c r="D165" s="299"/>
      <c r="E165" s="299"/>
      <c r="F165" s="300" t="s">
        <v>1079</v>
      </c>
      <c r="G165" s="336"/>
      <c r="H165" s="337"/>
      <c r="I165" s="337"/>
      <c r="J165" s="299" t="s">
        <v>1080</v>
      </c>
      <c r="K165" s="277"/>
    </row>
    <row r="166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ht="15" customHeight="1">
      <c r="B167" s="305"/>
      <c r="C167" s="283" t="s">
        <v>1084</v>
      </c>
      <c r="D167" s="283"/>
      <c r="E167" s="283"/>
      <c r="F167" s="304" t="s">
        <v>1081</v>
      </c>
      <c r="G167" s="283"/>
      <c r="H167" s="283" t="s">
        <v>1120</v>
      </c>
      <c r="I167" s="283" t="s">
        <v>1083</v>
      </c>
      <c r="J167" s="283">
        <v>120</v>
      </c>
      <c r="K167" s="326"/>
    </row>
    <row r="168" ht="15" customHeight="1">
      <c r="B168" s="305"/>
      <c r="C168" s="283" t="s">
        <v>1129</v>
      </c>
      <c r="D168" s="283"/>
      <c r="E168" s="283"/>
      <c r="F168" s="304" t="s">
        <v>1081</v>
      </c>
      <c r="G168" s="283"/>
      <c r="H168" s="283" t="s">
        <v>1130</v>
      </c>
      <c r="I168" s="283" t="s">
        <v>1083</v>
      </c>
      <c r="J168" s="283" t="s">
        <v>1131</v>
      </c>
      <c r="K168" s="326"/>
    </row>
    <row r="169" ht="15" customHeight="1">
      <c r="B169" s="305"/>
      <c r="C169" s="283" t="s">
        <v>1030</v>
      </c>
      <c r="D169" s="283"/>
      <c r="E169" s="283"/>
      <c r="F169" s="304" t="s">
        <v>1081</v>
      </c>
      <c r="G169" s="283"/>
      <c r="H169" s="283" t="s">
        <v>1147</v>
      </c>
      <c r="I169" s="283" t="s">
        <v>1083</v>
      </c>
      <c r="J169" s="283" t="s">
        <v>1131</v>
      </c>
      <c r="K169" s="326"/>
    </row>
    <row r="170" ht="15" customHeight="1">
      <c r="B170" s="305"/>
      <c r="C170" s="283" t="s">
        <v>1086</v>
      </c>
      <c r="D170" s="283"/>
      <c r="E170" s="283"/>
      <c r="F170" s="304" t="s">
        <v>1087</v>
      </c>
      <c r="G170" s="283"/>
      <c r="H170" s="283" t="s">
        <v>1147</v>
      </c>
      <c r="I170" s="283" t="s">
        <v>1083</v>
      </c>
      <c r="J170" s="283">
        <v>50</v>
      </c>
      <c r="K170" s="326"/>
    </row>
    <row r="171" ht="15" customHeight="1">
      <c r="B171" s="305"/>
      <c r="C171" s="283" t="s">
        <v>1089</v>
      </c>
      <c r="D171" s="283"/>
      <c r="E171" s="283"/>
      <c r="F171" s="304" t="s">
        <v>1081</v>
      </c>
      <c r="G171" s="283"/>
      <c r="H171" s="283" t="s">
        <v>1147</v>
      </c>
      <c r="I171" s="283" t="s">
        <v>1091</v>
      </c>
      <c r="J171" s="283"/>
      <c r="K171" s="326"/>
    </row>
    <row r="172" ht="15" customHeight="1">
      <c r="B172" s="305"/>
      <c r="C172" s="283" t="s">
        <v>1100</v>
      </c>
      <c r="D172" s="283"/>
      <c r="E172" s="283"/>
      <c r="F172" s="304" t="s">
        <v>1087</v>
      </c>
      <c r="G172" s="283"/>
      <c r="H172" s="283" t="s">
        <v>1147</v>
      </c>
      <c r="I172" s="283" t="s">
        <v>1083</v>
      </c>
      <c r="J172" s="283">
        <v>50</v>
      </c>
      <c r="K172" s="326"/>
    </row>
    <row r="173" ht="15" customHeight="1">
      <c r="B173" s="305"/>
      <c r="C173" s="283" t="s">
        <v>1108</v>
      </c>
      <c r="D173" s="283"/>
      <c r="E173" s="283"/>
      <c r="F173" s="304" t="s">
        <v>1087</v>
      </c>
      <c r="G173" s="283"/>
      <c r="H173" s="283" t="s">
        <v>1147</v>
      </c>
      <c r="I173" s="283" t="s">
        <v>1083</v>
      </c>
      <c r="J173" s="283">
        <v>50</v>
      </c>
      <c r="K173" s="326"/>
    </row>
    <row r="174" ht="15" customHeight="1">
      <c r="B174" s="305"/>
      <c r="C174" s="283" t="s">
        <v>1106</v>
      </c>
      <c r="D174" s="283"/>
      <c r="E174" s="283"/>
      <c r="F174" s="304" t="s">
        <v>1087</v>
      </c>
      <c r="G174" s="283"/>
      <c r="H174" s="283" t="s">
        <v>1147</v>
      </c>
      <c r="I174" s="283" t="s">
        <v>1083</v>
      </c>
      <c r="J174" s="283">
        <v>50</v>
      </c>
      <c r="K174" s="326"/>
    </row>
    <row r="175" ht="15" customHeight="1">
      <c r="B175" s="305"/>
      <c r="C175" s="283" t="s">
        <v>114</v>
      </c>
      <c r="D175" s="283"/>
      <c r="E175" s="283"/>
      <c r="F175" s="304" t="s">
        <v>1081</v>
      </c>
      <c r="G175" s="283"/>
      <c r="H175" s="283" t="s">
        <v>1148</v>
      </c>
      <c r="I175" s="283" t="s">
        <v>1149</v>
      </c>
      <c r="J175" s="283"/>
      <c r="K175" s="326"/>
    </row>
    <row r="176" ht="15" customHeight="1">
      <c r="B176" s="305"/>
      <c r="C176" s="283" t="s">
        <v>58</v>
      </c>
      <c r="D176" s="283"/>
      <c r="E176" s="283"/>
      <c r="F176" s="304" t="s">
        <v>1081</v>
      </c>
      <c r="G176" s="283"/>
      <c r="H176" s="283" t="s">
        <v>1150</v>
      </c>
      <c r="I176" s="283" t="s">
        <v>1151</v>
      </c>
      <c r="J176" s="283">
        <v>1</v>
      </c>
      <c r="K176" s="326"/>
    </row>
    <row r="177" ht="15" customHeight="1">
      <c r="B177" s="305"/>
      <c r="C177" s="283" t="s">
        <v>54</v>
      </c>
      <c r="D177" s="283"/>
      <c r="E177" s="283"/>
      <c r="F177" s="304" t="s">
        <v>1081</v>
      </c>
      <c r="G177" s="283"/>
      <c r="H177" s="283" t="s">
        <v>1152</v>
      </c>
      <c r="I177" s="283" t="s">
        <v>1083</v>
      </c>
      <c r="J177" s="283">
        <v>20</v>
      </c>
      <c r="K177" s="326"/>
    </row>
    <row r="178" ht="15" customHeight="1">
      <c r="B178" s="305"/>
      <c r="C178" s="283" t="s">
        <v>115</v>
      </c>
      <c r="D178" s="283"/>
      <c r="E178" s="283"/>
      <c r="F178" s="304" t="s">
        <v>1081</v>
      </c>
      <c r="G178" s="283"/>
      <c r="H178" s="283" t="s">
        <v>1153</v>
      </c>
      <c r="I178" s="283" t="s">
        <v>1083</v>
      </c>
      <c r="J178" s="283">
        <v>255</v>
      </c>
      <c r="K178" s="326"/>
    </row>
    <row r="179" ht="15" customHeight="1">
      <c r="B179" s="305"/>
      <c r="C179" s="283" t="s">
        <v>116</v>
      </c>
      <c r="D179" s="283"/>
      <c r="E179" s="283"/>
      <c r="F179" s="304" t="s">
        <v>1081</v>
      </c>
      <c r="G179" s="283"/>
      <c r="H179" s="283" t="s">
        <v>1046</v>
      </c>
      <c r="I179" s="283" t="s">
        <v>1083</v>
      </c>
      <c r="J179" s="283">
        <v>10</v>
      </c>
      <c r="K179" s="326"/>
    </row>
    <row r="180" ht="15" customHeight="1">
      <c r="B180" s="305"/>
      <c r="C180" s="283" t="s">
        <v>117</v>
      </c>
      <c r="D180" s="283"/>
      <c r="E180" s="283"/>
      <c r="F180" s="304" t="s">
        <v>1081</v>
      </c>
      <c r="G180" s="283"/>
      <c r="H180" s="283" t="s">
        <v>1154</v>
      </c>
      <c r="I180" s="283" t="s">
        <v>1115</v>
      </c>
      <c r="J180" s="283"/>
      <c r="K180" s="326"/>
    </row>
    <row r="181" ht="15" customHeight="1">
      <c r="B181" s="305"/>
      <c r="C181" s="283" t="s">
        <v>1155</v>
      </c>
      <c r="D181" s="283"/>
      <c r="E181" s="283"/>
      <c r="F181" s="304" t="s">
        <v>1081</v>
      </c>
      <c r="G181" s="283"/>
      <c r="H181" s="283" t="s">
        <v>1156</v>
      </c>
      <c r="I181" s="283" t="s">
        <v>1115</v>
      </c>
      <c r="J181" s="283"/>
      <c r="K181" s="326"/>
    </row>
    <row r="182" ht="15" customHeight="1">
      <c r="B182" s="305"/>
      <c r="C182" s="283" t="s">
        <v>1144</v>
      </c>
      <c r="D182" s="283"/>
      <c r="E182" s="283"/>
      <c r="F182" s="304" t="s">
        <v>1081</v>
      </c>
      <c r="G182" s="283"/>
      <c r="H182" s="283" t="s">
        <v>1157</v>
      </c>
      <c r="I182" s="283" t="s">
        <v>1115</v>
      </c>
      <c r="J182" s="283"/>
      <c r="K182" s="326"/>
    </row>
    <row r="183" ht="15" customHeight="1">
      <c r="B183" s="305"/>
      <c r="C183" s="283" t="s">
        <v>119</v>
      </c>
      <c r="D183" s="283"/>
      <c r="E183" s="283"/>
      <c r="F183" s="304" t="s">
        <v>1087</v>
      </c>
      <c r="G183" s="283"/>
      <c r="H183" s="283" t="s">
        <v>1158</v>
      </c>
      <c r="I183" s="283" t="s">
        <v>1083</v>
      </c>
      <c r="J183" s="283">
        <v>50</v>
      </c>
      <c r="K183" s="326"/>
    </row>
    <row r="184" ht="15" customHeight="1">
      <c r="B184" s="305"/>
      <c r="C184" s="283" t="s">
        <v>1159</v>
      </c>
      <c r="D184" s="283"/>
      <c r="E184" s="283"/>
      <c r="F184" s="304" t="s">
        <v>1087</v>
      </c>
      <c r="G184" s="283"/>
      <c r="H184" s="283" t="s">
        <v>1160</v>
      </c>
      <c r="I184" s="283" t="s">
        <v>1161</v>
      </c>
      <c r="J184" s="283"/>
      <c r="K184" s="326"/>
    </row>
    <row r="185" ht="15" customHeight="1">
      <c r="B185" s="305"/>
      <c r="C185" s="283" t="s">
        <v>1162</v>
      </c>
      <c r="D185" s="283"/>
      <c r="E185" s="283"/>
      <c r="F185" s="304" t="s">
        <v>1087</v>
      </c>
      <c r="G185" s="283"/>
      <c r="H185" s="283" t="s">
        <v>1163</v>
      </c>
      <c r="I185" s="283" t="s">
        <v>1161</v>
      </c>
      <c r="J185" s="283"/>
      <c r="K185" s="326"/>
    </row>
    <row r="186" ht="15" customHeight="1">
      <c r="B186" s="305"/>
      <c r="C186" s="283" t="s">
        <v>1164</v>
      </c>
      <c r="D186" s="283"/>
      <c r="E186" s="283"/>
      <c r="F186" s="304" t="s">
        <v>1087</v>
      </c>
      <c r="G186" s="283"/>
      <c r="H186" s="283" t="s">
        <v>1165</v>
      </c>
      <c r="I186" s="283" t="s">
        <v>1161</v>
      </c>
      <c r="J186" s="283"/>
      <c r="K186" s="326"/>
    </row>
    <row r="187" ht="15" customHeight="1">
      <c r="B187" s="305"/>
      <c r="C187" s="338" t="s">
        <v>1166</v>
      </c>
      <c r="D187" s="283"/>
      <c r="E187" s="283"/>
      <c r="F187" s="304" t="s">
        <v>1087</v>
      </c>
      <c r="G187" s="283"/>
      <c r="H187" s="283" t="s">
        <v>1167</v>
      </c>
      <c r="I187" s="283" t="s">
        <v>1168</v>
      </c>
      <c r="J187" s="339" t="s">
        <v>1169</v>
      </c>
      <c r="K187" s="326"/>
    </row>
    <row r="188" ht="15" customHeight="1">
      <c r="B188" s="305"/>
      <c r="C188" s="289" t="s">
        <v>43</v>
      </c>
      <c r="D188" s="283"/>
      <c r="E188" s="283"/>
      <c r="F188" s="304" t="s">
        <v>1081</v>
      </c>
      <c r="G188" s="283"/>
      <c r="H188" s="279" t="s">
        <v>1170</v>
      </c>
      <c r="I188" s="283" t="s">
        <v>1171</v>
      </c>
      <c r="J188" s="283"/>
      <c r="K188" s="326"/>
    </row>
    <row r="189" ht="15" customHeight="1">
      <c r="B189" s="305"/>
      <c r="C189" s="289" t="s">
        <v>1172</v>
      </c>
      <c r="D189" s="283"/>
      <c r="E189" s="283"/>
      <c r="F189" s="304" t="s">
        <v>1081</v>
      </c>
      <c r="G189" s="283"/>
      <c r="H189" s="283" t="s">
        <v>1173</v>
      </c>
      <c r="I189" s="283" t="s">
        <v>1115</v>
      </c>
      <c r="J189" s="283"/>
      <c r="K189" s="326"/>
    </row>
    <row r="190" ht="15" customHeight="1">
      <c r="B190" s="305"/>
      <c r="C190" s="289" t="s">
        <v>1174</v>
      </c>
      <c r="D190" s="283"/>
      <c r="E190" s="283"/>
      <c r="F190" s="304" t="s">
        <v>1081</v>
      </c>
      <c r="G190" s="283"/>
      <c r="H190" s="283" t="s">
        <v>1175</v>
      </c>
      <c r="I190" s="283" t="s">
        <v>1115</v>
      </c>
      <c r="J190" s="283"/>
      <c r="K190" s="326"/>
    </row>
    <row r="191" ht="15" customHeight="1">
      <c r="B191" s="305"/>
      <c r="C191" s="289" t="s">
        <v>1176</v>
      </c>
      <c r="D191" s="283"/>
      <c r="E191" s="283"/>
      <c r="F191" s="304" t="s">
        <v>1087</v>
      </c>
      <c r="G191" s="283"/>
      <c r="H191" s="283" t="s">
        <v>1177</v>
      </c>
      <c r="I191" s="283" t="s">
        <v>1115</v>
      </c>
      <c r="J191" s="283"/>
      <c r="K191" s="326"/>
    </row>
    <row r="192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ht="18.75" customHeight="1">
      <c r="B193" s="279"/>
      <c r="C193" s="283"/>
      <c r="D193" s="283"/>
      <c r="E193" s="283"/>
      <c r="F193" s="304"/>
      <c r="G193" s="283"/>
      <c r="H193" s="283"/>
      <c r="I193" s="283"/>
      <c r="J193" s="283"/>
      <c r="K193" s="279"/>
    </row>
    <row r="194" ht="18.75" customHeight="1">
      <c r="B194" s="279"/>
      <c r="C194" s="283"/>
      <c r="D194" s="283"/>
      <c r="E194" s="283"/>
      <c r="F194" s="304"/>
      <c r="G194" s="283"/>
      <c r="H194" s="283"/>
      <c r="I194" s="283"/>
      <c r="J194" s="283"/>
      <c r="K194" s="279"/>
    </row>
    <row r="195" ht="18.75" customHeight="1">
      <c r="B195" s="290"/>
      <c r="C195" s="290"/>
      <c r="D195" s="290"/>
      <c r="E195" s="290"/>
      <c r="F195" s="290"/>
      <c r="G195" s="290"/>
      <c r="H195" s="290"/>
      <c r="I195" s="290"/>
      <c r="J195" s="290"/>
      <c r="K195" s="290"/>
    </row>
    <row r="196" ht="13.5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ht="21">
      <c r="B197" s="272"/>
      <c r="C197" s="273" t="s">
        <v>1178</v>
      </c>
      <c r="D197" s="273"/>
      <c r="E197" s="273"/>
      <c r="F197" s="273"/>
      <c r="G197" s="273"/>
      <c r="H197" s="273"/>
      <c r="I197" s="273"/>
      <c r="J197" s="273"/>
      <c r="K197" s="274"/>
    </row>
    <row r="198" ht="25.5" customHeight="1">
      <c r="B198" s="272"/>
      <c r="C198" s="341" t="s">
        <v>1179</v>
      </c>
      <c r="D198" s="341"/>
      <c r="E198" s="341"/>
      <c r="F198" s="341" t="s">
        <v>1180</v>
      </c>
      <c r="G198" s="342"/>
      <c r="H198" s="341" t="s">
        <v>1181</v>
      </c>
      <c r="I198" s="341"/>
      <c r="J198" s="341"/>
      <c r="K198" s="274"/>
    </row>
    <row r="199" ht="5.25" customHeight="1">
      <c r="B199" s="305"/>
      <c r="C199" s="302"/>
      <c r="D199" s="302"/>
      <c r="E199" s="302"/>
      <c r="F199" s="302"/>
      <c r="G199" s="283"/>
      <c r="H199" s="302"/>
      <c r="I199" s="302"/>
      <c r="J199" s="302"/>
      <c r="K199" s="326"/>
    </row>
    <row r="200" ht="15" customHeight="1">
      <c r="B200" s="305"/>
      <c r="C200" s="283" t="s">
        <v>1171</v>
      </c>
      <c r="D200" s="283"/>
      <c r="E200" s="283"/>
      <c r="F200" s="304" t="s">
        <v>44</v>
      </c>
      <c r="G200" s="283"/>
      <c r="H200" s="283" t="s">
        <v>1182</v>
      </c>
      <c r="I200" s="283"/>
      <c r="J200" s="283"/>
      <c r="K200" s="326"/>
    </row>
    <row r="201" ht="15" customHeight="1">
      <c r="B201" s="305"/>
      <c r="C201" s="311"/>
      <c r="D201" s="283"/>
      <c r="E201" s="283"/>
      <c r="F201" s="304" t="s">
        <v>45</v>
      </c>
      <c r="G201" s="283"/>
      <c r="H201" s="283" t="s">
        <v>1183</v>
      </c>
      <c r="I201" s="283"/>
      <c r="J201" s="283"/>
      <c r="K201" s="326"/>
    </row>
    <row r="202" ht="15" customHeight="1">
      <c r="B202" s="305"/>
      <c r="C202" s="311"/>
      <c r="D202" s="283"/>
      <c r="E202" s="283"/>
      <c r="F202" s="304" t="s">
        <v>48</v>
      </c>
      <c r="G202" s="283"/>
      <c r="H202" s="283" t="s">
        <v>1184</v>
      </c>
      <c r="I202" s="283"/>
      <c r="J202" s="283"/>
      <c r="K202" s="326"/>
    </row>
    <row r="203" ht="15" customHeight="1">
      <c r="B203" s="305"/>
      <c r="C203" s="283"/>
      <c r="D203" s="283"/>
      <c r="E203" s="283"/>
      <c r="F203" s="304" t="s">
        <v>46</v>
      </c>
      <c r="G203" s="283"/>
      <c r="H203" s="283" t="s">
        <v>1185</v>
      </c>
      <c r="I203" s="283"/>
      <c r="J203" s="283"/>
      <c r="K203" s="326"/>
    </row>
    <row r="204" ht="15" customHeight="1">
      <c r="B204" s="305"/>
      <c r="C204" s="283"/>
      <c r="D204" s="283"/>
      <c r="E204" s="283"/>
      <c r="F204" s="304" t="s">
        <v>47</v>
      </c>
      <c r="G204" s="283"/>
      <c r="H204" s="283" t="s">
        <v>1186</v>
      </c>
      <c r="I204" s="283"/>
      <c r="J204" s="283"/>
      <c r="K204" s="326"/>
    </row>
    <row r="205" ht="15" customHeight="1">
      <c r="B205" s="305"/>
      <c r="C205" s="283"/>
      <c r="D205" s="283"/>
      <c r="E205" s="283"/>
      <c r="F205" s="304"/>
      <c r="G205" s="283"/>
      <c r="H205" s="283"/>
      <c r="I205" s="283"/>
      <c r="J205" s="283"/>
      <c r="K205" s="326"/>
    </row>
    <row r="206" ht="15" customHeight="1">
      <c r="B206" s="305"/>
      <c r="C206" s="283" t="s">
        <v>1127</v>
      </c>
      <c r="D206" s="283"/>
      <c r="E206" s="283"/>
      <c r="F206" s="304" t="s">
        <v>80</v>
      </c>
      <c r="G206" s="283"/>
      <c r="H206" s="283" t="s">
        <v>1187</v>
      </c>
      <c r="I206" s="283"/>
      <c r="J206" s="283"/>
      <c r="K206" s="326"/>
    </row>
    <row r="207" ht="15" customHeight="1">
      <c r="B207" s="305"/>
      <c r="C207" s="311"/>
      <c r="D207" s="283"/>
      <c r="E207" s="283"/>
      <c r="F207" s="304" t="s">
        <v>1024</v>
      </c>
      <c r="G207" s="283"/>
      <c r="H207" s="283" t="s">
        <v>1025</v>
      </c>
      <c r="I207" s="283"/>
      <c r="J207" s="283"/>
      <c r="K207" s="326"/>
    </row>
    <row r="208" ht="15" customHeight="1">
      <c r="B208" s="305"/>
      <c r="C208" s="283"/>
      <c r="D208" s="283"/>
      <c r="E208" s="283"/>
      <c r="F208" s="304" t="s">
        <v>1022</v>
      </c>
      <c r="G208" s="283"/>
      <c r="H208" s="283" t="s">
        <v>1188</v>
      </c>
      <c r="I208" s="283"/>
      <c r="J208" s="283"/>
      <c r="K208" s="326"/>
    </row>
    <row r="209" ht="15" customHeight="1">
      <c r="B209" s="343"/>
      <c r="C209" s="311"/>
      <c r="D209" s="311"/>
      <c r="E209" s="311"/>
      <c r="F209" s="304" t="s">
        <v>1026</v>
      </c>
      <c r="G209" s="289"/>
      <c r="H209" s="330" t="s">
        <v>1027</v>
      </c>
      <c r="I209" s="330"/>
      <c r="J209" s="330"/>
      <c r="K209" s="344"/>
    </row>
    <row r="210" ht="15" customHeight="1">
      <c r="B210" s="343"/>
      <c r="C210" s="311"/>
      <c r="D210" s="311"/>
      <c r="E210" s="311"/>
      <c r="F210" s="304" t="s">
        <v>1028</v>
      </c>
      <c r="G210" s="289"/>
      <c r="H210" s="330" t="s">
        <v>1189</v>
      </c>
      <c r="I210" s="330"/>
      <c r="J210" s="330"/>
      <c r="K210" s="344"/>
    </row>
    <row r="211" ht="15" customHeight="1">
      <c r="B211" s="343"/>
      <c r="C211" s="311"/>
      <c r="D211" s="311"/>
      <c r="E211" s="311"/>
      <c r="F211" s="345"/>
      <c r="G211" s="289"/>
      <c r="H211" s="346"/>
      <c r="I211" s="346"/>
      <c r="J211" s="346"/>
      <c r="K211" s="344"/>
    </row>
    <row r="212" ht="15" customHeight="1">
      <c r="B212" s="343"/>
      <c r="C212" s="283" t="s">
        <v>1151</v>
      </c>
      <c r="D212" s="311"/>
      <c r="E212" s="311"/>
      <c r="F212" s="304">
        <v>1</v>
      </c>
      <c r="G212" s="289"/>
      <c r="H212" s="330" t="s">
        <v>1190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04">
        <v>2</v>
      </c>
      <c r="G213" s="289"/>
      <c r="H213" s="330" t="s">
        <v>1191</v>
      </c>
      <c r="I213" s="330"/>
      <c r="J213" s="330"/>
      <c r="K213" s="344"/>
    </row>
    <row r="214" ht="15" customHeight="1">
      <c r="B214" s="343"/>
      <c r="C214" s="311"/>
      <c r="D214" s="311"/>
      <c r="E214" s="311"/>
      <c r="F214" s="304">
        <v>3</v>
      </c>
      <c r="G214" s="289"/>
      <c r="H214" s="330" t="s">
        <v>1192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4</v>
      </c>
      <c r="G215" s="289"/>
      <c r="H215" s="330" t="s">
        <v>1193</v>
      </c>
      <c r="I215" s="330"/>
      <c r="J215" s="330"/>
      <c r="K215" s="344"/>
    </row>
    <row r="216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PETR-PC\Ing. Petr Vlasák</dc:creator>
  <cp:lastModifiedBy>PETR-PC\Ing. Petr Vlasák</cp:lastModifiedBy>
  <dcterms:created xsi:type="dcterms:W3CDTF">2018-04-25T07:59:03Z</dcterms:created>
  <dcterms:modified xsi:type="dcterms:W3CDTF">2018-04-25T07:59:13Z</dcterms:modified>
</cp:coreProperties>
</file>