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240" yWindow="375" windowWidth="25320" windowHeight="12300"/>
  </bookViews>
  <sheets>
    <sheet name="Uchazeč" sheetId="1" r:id="rId1"/>
    <sheet name="Stavba" sheetId="2" r:id="rId2"/>
    <sheet name="S006 01 " sheetId="3" r:id="rId3"/>
    <sheet name="SO06 02 " sheetId="4" r:id="rId4"/>
    <sheet name="SO09 01 " sheetId="5" r:id="rId5"/>
    <sheet name="SO10 01 " sheetId="6" r:id="rId6"/>
    <sheet name="SO12 01 " sheetId="7" r:id="rId7"/>
  </sheets>
  <externalReferences>
    <externalReference r:id="rId8"/>
  </externalReferences>
  <definedNames>
    <definedName name="cisloobjektu">#REF!</definedName>
    <definedName name="CisloStavby" localSheetId="1">Stavba!$D$5</definedName>
    <definedName name="cislostavby">#REF!</definedName>
    <definedName name="dadresa" localSheetId="3">[1]Stavba!#REF!</definedName>
    <definedName name="dadresa" localSheetId="4">[1]Stavba!#REF!</definedName>
    <definedName name="dadresa" localSheetId="5">[1]Stavba!#REF!</definedName>
    <definedName name="dadresa" localSheetId="6">[1]Stavba!#REF!</definedName>
    <definedName name="dadresa">Stavba!#REF!</definedName>
    <definedName name="Datum">#REF!</definedName>
    <definedName name="DIČ" localSheetId="3">[1]Stavba!#REF!</definedName>
    <definedName name="DIČ" localSheetId="4">[1]Stavba!#REF!</definedName>
    <definedName name="DIČ" localSheetId="5">[1]Stavba!#REF!</definedName>
    <definedName name="DIČ" localSheetId="6">[1]Stavba!#REF!</definedName>
    <definedName name="DIČ">Stavba!#REF!</definedName>
    <definedName name="Dil">#REF!</definedName>
    <definedName name="dmisto" localSheetId="3">[1]Stavba!#REF!</definedName>
    <definedName name="dmisto" localSheetId="4">[1]Stavba!#REF!</definedName>
    <definedName name="dmisto" localSheetId="5">[1]Stavba!#REF!</definedName>
    <definedName name="dmisto" localSheetId="6">[1]Stavba!#REF!</definedName>
    <definedName name="dmisto">Stavba!#REF!</definedName>
    <definedName name="Dodavka">#REF!</definedName>
    <definedName name="Dodavka0" localSheetId="3">'SO06 02 '!#REF!</definedName>
    <definedName name="Dodavka0" localSheetId="4">'SO09 01 '!#REF!</definedName>
    <definedName name="Dodavka0" localSheetId="5">'SO10 01 '!#REF!</definedName>
    <definedName name="Dodavka0" localSheetId="6">'SO12 01 '!#REF!</definedName>
    <definedName name="Dodavka0">'S006 01 '!#REF!</definedName>
    <definedName name="dpsc" localSheetId="3">[1]Stavba!#REF!</definedName>
    <definedName name="dpsc" localSheetId="4">[1]Stavba!#REF!</definedName>
    <definedName name="dpsc" localSheetId="5">[1]Stavba!#REF!</definedName>
    <definedName name="dpsc" localSheetId="6">[1]Stavba!#REF!</definedName>
    <definedName name="dpsc">Stavba!#REF!</definedName>
    <definedName name="HSV">#REF!</definedName>
    <definedName name="HSV0" localSheetId="3">'SO06 02 '!#REF!</definedName>
    <definedName name="HSV0" localSheetId="4">'SO09 01 '!#REF!</definedName>
    <definedName name="HSV0" localSheetId="5">'SO10 01 '!#REF!</definedName>
    <definedName name="HSV0" localSheetId="6">'SO12 01 '!#REF!</definedName>
    <definedName name="HSV0">'S006 01 '!#REF!</definedName>
    <definedName name="HZS">#REF!</definedName>
    <definedName name="HZS0" localSheetId="3">'SO06 02 '!#REF!</definedName>
    <definedName name="HZS0" localSheetId="4">'SO09 01 '!#REF!</definedName>
    <definedName name="HZS0" localSheetId="5">'SO10 01 '!#REF!</definedName>
    <definedName name="HZS0" localSheetId="6">'SO12 01 '!#REF!</definedName>
    <definedName name="HZS0">'S006 01 '!#REF!</definedName>
    <definedName name="IČO" localSheetId="3">[1]Stavba!#REF!</definedName>
    <definedName name="IČO" localSheetId="4">[1]Stavba!#REF!</definedName>
    <definedName name="IČO" localSheetId="5">[1]Stavba!#REF!</definedName>
    <definedName name="IČO" localSheetId="6">[1]Stavba!#REF!</definedName>
    <definedName name="IČO">Stavba!#REF!</definedName>
    <definedName name="JKSO">#REF!</definedName>
    <definedName name="MJ">#REF!</definedName>
    <definedName name="Mont">#REF!</definedName>
    <definedName name="Montaz0" localSheetId="3">'SO06 02 '!#REF!</definedName>
    <definedName name="Montaz0" localSheetId="4">'SO09 01 '!#REF!</definedName>
    <definedName name="Montaz0" localSheetId="5">'SO10 01 '!#REF!</definedName>
    <definedName name="Montaz0" localSheetId="6">'SO12 01 '!#REF!</definedName>
    <definedName name="Montaz0">'S006 01 '!#REF!</definedName>
    <definedName name="NazevDilu">#REF!</definedName>
    <definedName name="NazevObjektu" localSheetId="1">Stavba!$C$28</definedName>
    <definedName name="nazevobjektu">#REF!</definedName>
    <definedName name="NazevStavby" localSheetId="1">Stavba!$E$5</definedName>
    <definedName name="nazevstavby">#REF!</definedName>
    <definedName name="_xlnm.Print_Titles" localSheetId="2">'S006 01 '!$1:$6</definedName>
    <definedName name="_xlnm.Print_Titles" localSheetId="3">'SO06 02 '!$1:$6</definedName>
    <definedName name="_xlnm.Print_Titles" localSheetId="4">'SO09 01 '!$1:$6</definedName>
    <definedName name="_xlnm.Print_Titles" localSheetId="5">'SO10 01 '!$1:$6</definedName>
    <definedName name="_xlnm.Print_Titles" localSheetId="6">'SO12 01 '!$1:$6</definedName>
    <definedName name="Objednatel" localSheetId="1">Stavba!$D$8</definedName>
    <definedName name="Objednatel">#REF!</definedName>
    <definedName name="Objekt">Stavba!$B$28</definedName>
    <definedName name="_xlnm.Print_Area" localSheetId="2">'S006 01 '!$A$1:$K$81</definedName>
    <definedName name="_xlnm.Print_Area" localSheetId="3">'SO06 02 '!$A$1:$K$85</definedName>
    <definedName name="_xlnm.Print_Area" localSheetId="4">'SO09 01 '!$A$1:$K$103</definedName>
    <definedName name="_xlnm.Print_Area" localSheetId="5">'SO10 01 '!$A$1:$K$46</definedName>
    <definedName name="_xlnm.Print_Area" localSheetId="6">'SO12 01 '!$A$1:$K$68</definedName>
    <definedName name="_xlnm.Print_Area" localSheetId="1">Stavba!$A$1:$I$38</definedName>
    <definedName name="odic">Stavba!$J$9</definedName>
    <definedName name="oico">Stavba!$J$8</definedName>
    <definedName name="omisto">Stavba!$D$10</definedName>
    <definedName name="onazev">Stavba!$D$9</definedName>
    <definedName name="opsc">Stavba!$C$10</definedName>
    <definedName name="PocetMJ">#REF!</definedName>
    <definedName name="Poznamka">#REF!</definedName>
    <definedName name="Projektant">#REF!</definedName>
    <definedName name="PSV">#REF!</definedName>
    <definedName name="PSV0" localSheetId="3">'SO06 02 '!#REF!</definedName>
    <definedName name="PSV0" localSheetId="4">'SO09 01 '!#REF!</definedName>
    <definedName name="PSV0" localSheetId="5">'SO10 01 '!#REF!</definedName>
    <definedName name="PSV0" localSheetId="6">'SO12 01 '!#REF!</definedName>
    <definedName name="PSV0">'S006 01 '!#REF!</definedName>
    <definedName name="SloupecCC" localSheetId="3">'SO06 02 '!$G$6</definedName>
    <definedName name="SloupecCC" localSheetId="4">'SO09 01 '!$G$6</definedName>
    <definedName name="SloupecCC" localSheetId="5">'SO10 01 '!$G$6</definedName>
    <definedName name="SloupecCC" localSheetId="6">'SO12 01 '!$G$6</definedName>
    <definedName name="SloupecCC">'S006 01 '!$G$6</definedName>
    <definedName name="SloupecCDH" localSheetId="3">'SO06 02 '!$K$6</definedName>
    <definedName name="SloupecCDH" localSheetId="4">'SO09 01 '!$K$6</definedName>
    <definedName name="SloupecCDH" localSheetId="5">'SO10 01 '!$K$6</definedName>
    <definedName name="SloupecCDH" localSheetId="6">'SO12 01 '!$K$6</definedName>
    <definedName name="SloupecCDH">'S006 01 '!$K$6</definedName>
    <definedName name="SloupecCisloPol" localSheetId="3">'SO06 02 '!$B$6</definedName>
    <definedName name="SloupecCisloPol" localSheetId="4">'SO09 01 '!$B$6</definedName>
    <definedName name="SloupecCisloPol" localSheetId="5">'SO10 01 '!$B$6</definedName>
    <definedName name="SloupecCisloPol" localSheetId="6">'SO12 01 '!$B$6</definedName>
    <definedName name="SloupecCisloPol">'S006 01 '!$B$6</definedName>
    <definedName name="SloupecCH" localSheetId="3">'SO06 02 '!$I$6</definedName>
    <definedName name="SloupecCH" localSheetId="4">'SO09 01 '!$I$6</definedName>
    <definedName name="SloupecCH" localSheetId="5">'SO10 01 '!$I$6</definedName>
    <definedName name="SloupecCH" localSheetId="6">'SO12 01 '!$I$6</definedName>
    <definedName name="SloupecCH">'S006 01 '!$I$6</definedName>
    <definedName name="SloupecJC" localSheetId="3">'SO06 02 '!$F$6</definedName>
    <definedName name="SloupecJC" localSheetId="4">'SO09 01 '!$F$6</definedName>
    <definedName name="SloupecJC" localSheetId="5">'SO10 01 '!$F$6</definedName>
    <definedName name="SloupecJC" localSheetId="6">'SO12 01 '!$F$6</definedName>
    <definedName name="SloupecJC">'S006 01 '!$F$6</definedName>
    <definedName name="SloupecJDH" localSheetId="3">'SO06 02 '!$J$6</definedName>
    <definedName name="SloupecJDH" localSheetId="4">'SO09 01 '!$J$6</definedName>
    <definedName name="SloupecJDH" localSheetId="5">'SO10 01 '!$J$6</definedName>
    <definedName name="SloupecJDH" localSheetId="6">'SO12 01 '!$J$6</definedName>
    <definedName name="SloupecJDH">'S006 01 '!$J$6</definedName>
    <definedName name="SloupecJDM" localSheetId="3">'SO06 02 '!$J$6</definedName>
    <definedName name="SloupecJDM" localSheetId="4">'SO09 01 '!$J$6</definedName>
    <definedName name="SloupecJDM" localSheetId="5">'SO10 01 '!$J$6</definedName>
    <definedName name="SloupecJDM" localSheetId="6">'SO12 01 '!$J$6</definedName>
    <definedName name="SloupecJDM">'S006 01 '!$J$6</definedName>
    <definedName name="SloupecJH" localSheetId="3">'SO06 02 '!$H$6</definedName>
    <definedName name="SloupecJH" localSheetId="4">'SO09 01 '!$H$6</definedName>
    <definedName name="SloupecJH" localSheetId="5">'SO10 01 '!$H$6</definedName>
    <definedName name="SloupecJH" localSheetId="6">'SO12 01 '!$H$6</definedName>
    <definedName name="SloupecJH">'S006 01 '!$H$6</definedName>
    <definedName name="SloupecMJ" localSheetId="3">'SO06 02 '!$D$6</definedName>
    <definedName name="SloupecMJ" localSheetId="4">'SO09 01 '!$D$6</definedName>
    <definedName name="SloupecMJ" localSheetId="5">'SO10 01 '!$D$6</definedName>
    <definedName name="SloupecMJ" localSheetId="6">'SO12 01 '!$D$6</definedName>
    <definedName name="SloupecMJ">'S006 01 '!$D$6</definedName>
    <definedName name="SloupecMnozstvi" localSheetId="3">'SO06 02 '!$E$6</definedName>
    <definedName name="SloupecMnozstvi" localSheetId="4">'SO09 01 '!$E$6</definedName>
    <definedName name="SloupecMnozstvi" localSheetId="5">'SO10 01 '!$E$6</definedName>
    <definedName name="SloupecMnozstvi" localSheetId="6">'SO12 01 '!$E$6</definedName>
    <definedName name="SloupecMnozstvi">'S006 01 '!$E$6</definedName>
    <definedName name="SloupecNazPol" localSheetId="3">'SO06 02 '!$C$6</definedName>
    <definedName name="SloupecNazPol" localSheetId="4">'SO09 01 '!$C$6</definedName>
    <definedName name="SloupecNazPol" localSheetId="5">'SO10 01 '!$C$6</definedName>
    <definedName name="SloupecNazPol" localSheetId="6">'SO12 01 '!$C$6</definedName>
    <definedName name="SloupecNazPol">'S006 01 '!$C$6</definedName>
    <definedName name="SloupecPC" localSheetId="3">'SO06 02 '!$A$6</definedName>
    <definedName name="SloupecPC" localSheetId="4">'SO09 01 '!$A$6</definedName>
    <definedName name="SloupecPC" localSheetId="5">'SO10 01 '!$A$6</definedName>
    <definedName name="SloupecPC" localSheetId="6">'SO12 01 '!$A$6</definedName>
    <definedName name="SloupecPC">'S006 01 '!$A$6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lin" localSheetId="5" hidden="1">0</definedName>
    <definedName name="solver_lin" localSheetId="6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opt" localSheetId="2" hidden="1">'S006 01 '!#REF!</definedName>
    <definedName name="solver_opt" localSheetId="3" hidden="1">'SO06 02 '!#REF!</definedName>
    <definedName name="solver_opt" localSheetId="4" hidden="1">'SO09 01 '!#REF!</definedName>
    <definedName name="solver_opt" localSheetId="5" hidden="1">'SO10 01 '!#REF!</definedName>
    <definedName name="solver_opt" localSheetId="6" hidden="1">'SO12 01 '!#REF!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tavbaCelkem" localSheetId="3">[1]Stavba!$F$94</definedName>
    <definedName name="StavbaCelkem" localSheetId="4">[1]Stavba!$F$94</definedName>
    <definedName name="StavbaCelkem" localSheetId="5">[1]Stavba!$F$94</definedName>
    <definedName name="StavbaCelkem" localSheetId="6">[1]Stavba!$F$94</definedName>
    <definedName name="StavbaCelkem">Stavba!$F$34</definedName>
    <definedName name="Typ" localSheetId="3">'SO06 02 '!#REF!</definedName>
    <definedName name="Typ" localSheetId="4">'SO09 01 '!#REF!</definedName>
    <definedName name="Typ" localSheetId="5">'SO10 01 '!#REF!</definedName>
    <definedName name="Typ" localSheetId="6">'SO12 01 '!#REF!</definedName>
    <definedName name="Typ">'S006 01 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1">Stavba!#REF!</definedName>
    <definedName name="Zhotovitel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7"/>
  <c r="G10"/>
  <c r="G11"/>
  <c r="G12"/>
  <c r="G13"/>
  <c r="G14"/>
  <c r="G15"/>
  <c r="G16"/>
  <c r="G17"/>
  <c r="G18"/>
  <c r="G19"/>
  <c r="G20"/>
  <c r="G21"/>
  <c r="G22"/>
  <c r="G23"/>
  <c r="G24"/>
  <c r="G26"/>
  <c r="G27"/>
  <c r="G28"/>
  <c r="G29"/>
  <c r="Z29"/>
  <c r="G31"/>
  <c r="G32"/>
  <c r="G34"/>
  <c r="Z34"/>
  <c r="G36"/>
  <c r="G37"/>
  <c r="G40"/>
  <c r="G41"/>
  <c r="G42"/>
  <c r="G43"/>
  <c r="G47"/>
  <c r="G48"/>
  <c r="G49"/>
  <c r="G50"/>
  <c r="G51"/>
  <c r="G52"/>
  <c r="G54"/>
  <c r="Z54"/>
  <c r="G56"/>
  <c r="G57"/>
  <c r="G58"/>
  <c r="G59"/>
  <c r="G60"/>
  <c r="G61"/>
  <c r="G62"/>
  <c r="G63"/>
  <c r="G64"/>
  <c r="Z64"/>
  <c r="G65"/>
  <c r="F33" i="2"/>
  <c r="AZ63" i="7"/>
  <c r="K63"/>
  <c r="I63"/>
  <c r="AZ62"/>
  <c r="K62"/>
  <c r="I62"/>
  <c r="AZ61"/>
  <c r="K61"/>
  <c r="I61"/>
  <c r="AZ60"/>
  <c r="K60"/>
  <c r="I60"/>
  <c r="AZ59"/>
  <c r="K59"/>
  <c r="I59"/>
  <c r="AZ58"/>
  <c r="K58"/>
  <c r="I58"/>
  <c r="AZ57"/>
  <c r="K57"/>
  <c r="I57"/>
  <c r="AZ56"/>
  <c r="K56"/>
  <c r="I56"/>
  <c r="BD53"/>
  <c r="K52"/>
  <c r="I52"/>
  <c r="AZ52"/>
  <c r="AZ51"/>
  <c r="K51"/>
  <c r="I51"/>
  <c r="K50"/>
  <c r="I50"/>
  <c r="AZ50"/>
  <c r="K49"/>
  <c r="I49"/>
  <c r="AZ49"/>
  <c r="K48"/>
  <c r="I48"/>
  <c r="AZ48"/>
  <c r="K47"/>
  <c r="I47"/>
  <c r="AZ47"/>
  <c r="BD46"/>
  <c r="BD45"/>
  <c r="BD44"/>
  <c r="AZ43"/>
  <c r="K43"/>
  <c r="I43"/>
  <c r="AZ42"/>
  <c r="K42"/>
  <c r="I42"/>
  <c r="AZ41"/>
  <c r="K41"/>
  <c r="I41"/>
  <c r="AZ40"/>
  <c r="K40"/>
  <c r="I40"/>
  <c r="BD39"/>
  <c r="BD38"/>
  <c r="K37"/>
  <c r="I37"/>
  <c r="AZ37"/>
  <c r="K36"/>
  <c r="I36"/>
  <c r="AZ36"/>
  <c r="BD33"/>
  <c r="K32"/>
  <c r="I32"/>
  <c r="AZ32"/>
  <c r="K31"/>
  <c r="I31"/>
  <c r="AZ31"/>
  <c r="K28"/>
  <c r="I28"/>
  <c r="AZ28"/>
  <c r="K27"/>
  <c r="I27"/>
  <c r="AZ27"/>
  <c r="K26"/>
  <c r="I26"/>
  <c r="AZ26"/>
  <c r="BD25"/>
  <c r="K24"/>
  <c r="I24"/>
  <c r="AZ24"/>
  <c r="K23"/>
  <c r="I23"/>
  <c r="AZ23"/>
  <c r="K22"/>
  <c r="I22"/>
  <c r="AZ22"/>
  <c r="K21"/>
  <c r="I21"/>
  <c r="AZ21"/>
  <c r="K20"/>
  <c r="I20"/>
  <c r="AZ20"/>
  <c r="K19"/>
  <c r="I19"/>
  <c r="AZ19"/>
  <c r="K18"/>
  <c r="I18"/>
  <c r="AZ18"/>
  <c r="K17"/>
  <c r="I17"/>
  <c r="AZ17"/>
  <c r="K16"/>
  <c r="I16"/>
  <c r="AZ16"/>
  <c r="K15"/>
  <c r="I15"/>
  <c r="AZ15"/>
  <c r="K14"/>
  <c r="I14"/>
  <c r="AZ14"/>
  <c r="K13"/>
  <c r="I13"/>
  <c r="AZ13"/>
  <c r="K12"/>
  <c r="I12"/>
  <c r="AZ12"/>
  <c r="K11"/>
  <c r="I11"/>
  <c r="AZ11"/>
  <c r="K10"/>
  <c r="I10"/>
  <c r="AZ10"/>
  <c r="BD9"/>
  <c r="K8"/>
  <c r="I8"/>
  <c r="AZ8"/>
  <c r="G8" i="6"/>
  <c r="G10"/>
  <c r="G12"/>
  <c r="G13"/>
  <c r="G14"/>
  <c r="G15"/>
  <c r="G16"/>
  <c r="G18"/>
  <c r="G19"/>
  <c r="G20"/>
  <c r="Z20"/>
  <c r="G22"/>
  <c r="G23"/>
  <c r="G24"/>
  <c r="G25"/>
  <c r="G26"/>
  <c r="G27"/>
  <c r="G30"/>
  <c r="G32"/>
  <c r="Z32"/>
  <c r="G34"/>
  <c r="G35"/>
  <c r="G36"/>
  <c r="G37"/>
  <c r="G38"/>
  <c r="G39"/>
  <c r="G40"/>
  <c r="G41"/>
  <c r="G42"/>
  <c r="Z42"/>
  <c r="G43"/>
  <c r="F32" i="2"/>
  <c r="G32"/>
  <c r="AZ41" i="6"/>
  <c r="K41"/>
  <c r="I41"/>
  <c r="AZ40"/>
  <c r="K40"/>
  <c r="I40"/>
  <c r="AZ39"/>
  <c r="K39"/>
  <c r="I39"/>
  <c r="AZ38"/>
  <c r="K38"/>
  <c r="I38"/>
  <c r="AZ37"/>
  <c r="K37"/>
  <c r="I37"/>
  <c r="AZ36"/>
  <c r="K36"/>
  <c r="I36"/>
  <c r="AZ35"/>
  <c r="K35"/>
  <c r="I35"/>
  <c r="AZ34"/>
  <c r="K34"/>
  <c r="I34"/>
  <c r="BD31"/>
  <c r="K30"/>
  <c r="I30"/>
  <c r="AZ30"/>
  <c r="BD29"/>
  <c r="BD28"/>
  <c r="K27"/>
  <c r="I27"/>
  <c r="AZ27"/>
  <c r="K26"/>
  <c r="I26"/>
  <c r="AZ26"/>
  <c r="K25"/>
  <c r="I25"/>
  <c r="AZ25"/>
  <c r="K24"/>
  <c r="I24"/>
  <c r="AZ24"/>
  <c r="K23"/>
  <c r="I23"/>
  <c r="AZ23"/>
  <c r="K22"/>
  <c r="I22"/>
  <c r="AZ22"/>
  <c r="K19"/>
  <c r="I19"/>
  <c r="AZ19"/>
  <c r="K18"/>
  <c r="I18"/>
  <c r="AZ18"/>
  <c r="BD17"/>
  <c r="K16"/>
  <c r="I16"/>
  <c r="AZ16"/>
  <c r="K15"/>
  <c r="I15"/>
  <c r="AZ15"/>
  <c r="K14"/>
  <c r="I14"/>
  <c r="AZ14"/>
  <c r="K13"/>
  <c r="I13"/>
  <c r="AZ13"/>
  <c r="K12"/>
  <c r="I12"/>
  <c r="AZ12"/>
  <c r="BD11"/>
  <c r="K10"/>
  <c r="I10"/>
  <c r="AZ10"/>
  <c r="BD9"/>
  <c r="K8"/>
  <c r="I8"/>
  <c r="AZ8"/>
  <c r="G8" i="5"/>
  <c r="G11"/>
  <c r="G13"/>
  <c r="G15"/>
  <c r="G18"/>
  <c r="G20"/>
  <c r="G23"/>
  <c r="G26"/>
  <c r="G27"/>
  <c r="G29"/>
  <c r="G32"/>
  <c r="G34"/>
  <c r="G36"/>
  <c r="Z36"/>
  <c r="G38"/>
  <c r="G40"/>
  <c r="Z40"/>
  <c r="G42"/>
  <c r="G43"/>
  <c r="G44"/>
  <c r="G45"/>
  <c r="G46"/>
  <c r="G47"/>
  <c r="G48"/>
  <c r="Z48"/>
  <c r="G50"/>
  <c r="G51"/>
  <c r="Z51"/>
  <c r="G53"/>
  <c r="G55"/>
  <c r="G56"/>
  <c r="G57"/>
  <c r="G58"/>
  <c r="G59"/>
  <c r="G60"/>
  <c r="G61"/>
  <c r="G62"/>
  <c r="G63"/>
  <c r="G64"/>
  <c r="G65"/>
  <c r="G66"/>
  <c r="G67"/>
  <c r="G68"/>
  <c r="Z68"/>
  <c r="G70"/>
  <c r="G72"/>
  <c r="G74"/>
  <c r="Z74"/>
  <c r="G76"/>
  <c r="G77"/>
  <c r="G78"/>
  <c r="G79"/>
  <c r="G80"/>
  <c r="G81"/>
  <c r="G82"/>
  <c r="G83"/>
  <c r="G85"/>
  <c r="G86"/>
  <c r="G87"/>
  <c r="G88"/>
  <c r="G89"/>
  <c r="Z89"/>
  <c r="G91"/>
  <c r="G92"/>
  <c r="G93"/>
  <c r="G94"/>
  <c r="G95"/>
  <c r="G96"/>
  <c r="G97"/>
  <c r="G98"/>
  <c r="G99"/>
  <c r="Z99"/>
  <c r="G100"/>
  <c r="F31" i="2"/>
  <c r="G31"/>
  <c r="AZ98" i="5"/>
  <c r="K98"/>
  <c r="I98"/>
  <c r="AZ97"/>
  <c r="K97"/>
  <c r="I97"/>
  <c r="AZ96"/>
  <c r="K96"/>
  <c r="I96"/>
  <c r="AZ95"/>
  <c r="K95"/>
  <c r="I95"/>
  <c r="AZ94"/>
  <c r="K94"/>
  <c r="I94"/>
  <c r="K93"/>
  <c r="I93"/>
  <c r="AZ93"/>
  <c r="K92"/>
  <c r="I92"/>
  <c r="AZ92"/>
  <c r="K91"/>
  <c r="I91"/>
  <c r="I99"/>
  <c r="Y99"/>
  <c r="AZ91"/>
  <c r="K88"/>
  <c r="I88"/>
  <c r="AZ88"/>
  <c r="K87"/>
  <c r="I87"/>
  <c r="AZ87"/>
  <c r="K86"/>
  <c r="I86"/>
  <c r="AZ86"/>
  <c r="K85"/>
  <c r="I85"/>
  <c r="AZ85"/>
  <c r="BD84"/>
  <c r="K83"/>
  <c r="I83"/>
  <c r="AZ83"/>
  <c r="K82"/>
  <c r="I82"/>
  <c r="AZ82"/>
  <c r="K81"/>
  <c r="I81"/>
  <c r="AZ81"/>
  <c r="K80"/>
  <c r="I80"/>
  <c r="AZ80"/>
  <c r="K79"/>
  <c r="I79"/>
  <c r="AZ79"/>
  <c r="K78"/>
  <c r="I78"/>
  <c r="AZ78"/>
  <c r="K77"/>
  <c r="I77"/>
  <c r="AZ77"/>
  <c r="K76"/>
  <c r="I76"/>
  <c r="AZ76"/>
  <c r="BD73"/>
  <c r="K72"/>
  <c r="I72"/>
  <c r="AZ72"/>
  <c r="BD71"/>
  <c r="K70"/>
  <c r="I70"/>
  <c r="AZ70"/>
  <c r="K67"/>
  <c r="I67"/>
  <c r="AZ67"/>
  <c r="K66"/>
  <c r="I66"/>
  <c r="AZ66"/>
  <c r="K65"/>
  <c r="I65"/>
  <c r="AZ65"/>
  <c r="K64"/>
  <c r="I64"/>
  <c r="AZ64"/>
  <c r="K63"/>
  <c r="I63"/>
  <c r="AZ63"/>
  <c r="K62"/>
  <c r="I62"/>
  <c r="AZ62"/>
  <c r="K61"/>
  <c r="I61"/>
  <c r="AZ61"/>
  <c r="K60"/>
  <c r="I60"/>
  <c r="AZ60"/>
  <c r="K59"/>
  <c r="I59"/>
  <c r="AZ59"/>
  <c r="K58"/>
  <c r="I58"/>
  <c r="AZ58"/>
  <c r="K57"/>
  <c r="I57"/>
  <c r="AZ57"/>
  <c r="K56"/>
  <c r="I56"/>
  <c r="AZ56"/>
  <c r="K55"/>
  <c r="I55"/>
  <c r="AZ55"/>
  <c r="BD54"/>
  <c r="K53"/>
  <c r="I53"/>
  <c r="AZ53"/>
  <c r="K50"/>
  <c r="I50"/>
  <c r="AZ50"/>
  <c r="K47"/>
  <c r="I47"/>
  <c r="AZ47"/>
  <c r="K46"/>
  <c r="I46"/>
  <c r="AZ46"/>
  <c r="K45"/>
  <c r="I45"/>
  <c r="AZ45"/>
  <c r="K44"/>
  <c r="I44"/>
  <c r="AZ44"/>
  <c r="K43"/>
  <c r="I43"/>
  <c r="AZ43"/>
  <c r="K42"/>
  <c r="I42"/>
  <c r="AZ42"/>
  <c r="BD39"/>
  <c r="K38"/>
  <c r="I38"/>
  <c r="I40"/>
  <c r="Y40"/>
  <c r="AZ38"/>
  <c r="BD35"/>
  <c r="K34"/>
  <c r="I34"/>
  <c r="AZ34"/>
  <c r="BD33"/>
  <c r="K32"/>
  <c r="I32"/>
  <c r="AZ32"/>
  <c r="BD31"/>
  <c r="BD30"/>
  <c r="K29"/>
  <c r="I29"/>
  <c r="AZ29"/>
  <c r="BD28"/>
  <c r="K27"/>
  <c r="I27"/>
  <c r="K26"/>
  <c r="I26"/>
  <c r="AZ26"/>
  <c r="BD25"/>
  <c r="BD24"/>
  <c r="K23"/>
  <c r="I23"/>
  <c r="AZ23"/>
  <c r="BD22"/>
  <c r="BD21"/>
  <c r="K20"/>
  <c r="I20"/>
  <c r="AZ20"/>
  <c r="BD19"/>
  <c r="K18"/>
  <c r="I18"/>
  <c r="AZ18"/>
  <c r="BD17"/>
  <c r="BD16"/>
  <c r="K15"/>
  <c r="I15"/>
  <c r="AZ15"/>
  <c r="BD14"/>
  <c r="K13"/>
  <c r="I13"/>
  <c r="AZ13"/>
  <c r="BD12"/>
  <c r="K11"/>
  <c r="I11"/>
  <c r="AZ11"/>
  <c r="BD10"/>
  <c r="BD9"/>
  <c r="K8"/>
  <c r="I8"/>
  <c r="AZ8"/>
  <c r="G8" i="4"/>
  <c r="G10"/>
  <c r="G13"/>
  <c r="G16"/>
  <c r="G18"/>
  <c r="G21"/>
  <c r="G22"/>
  <c r="G25"/>
  <c r="G28"/>
  <c r="G29"/>
  <c r="G31"/>
  <c r="G34"/>
  <c r="G36"/>
  <c r="G38"/>
  <c r="G40"/>
  <c r="G42"/>
  <c r="G44"/>
  <c r="Z44"/>
  <c r="G46"/>
  <c r="G48"/>
  <c r="Z48"/>
  <c r="G50"/>
  <c r="G51"/>
  <c r="G52"/>
  <c r="G54"/>
  <c r="G56"/>
  <c r="G58"/>
  <c r="G60"/>
  <c r="G62"/>
  <c r="G64"/>
  <c r="G66"/>
  <c r="G68"/>
  <c r="Z68"/>
  <c r="G70"/>
  <c r="G71"/>
  <c r="Z71"/>
  <c r="G73"/>
  <c r="G74"/>
  <c r="G75"/>
  <c r="G76"/>
  <c r="G77"/>
  <c r="G78"/>
  <c r="G79"/>
  <c r="G80"/>
  <c r="G81"/>
  <c r="Z81"/>
  <c r="G82"/>
  <c r="F30" i="2"/>
  <c r="G30"/>
  <c r="K80" i="4"/>
  <c r="I80"/>
  <c r="AZ80"/>
  <c r="K79"/>
  <c r="I79"/>
  <c r="AZ79"/>
  <c r="K78"/>
  <c r="I78"/>
  <c r="AZ78"/>
  <c r="K77"/>
  <c r="I77"/>
  <c r="AZ77"/>
  <c r="K76"/>
  <c r="I76"/>
  <c r="AZ76"/>
  <c r="K75"/>
  <c r="I75"/>
  <c r="AZ75"/>
  <c r="AZ74"/>
  <c r="K74"/>
  <c r="I74"/>
  <c r="AZ73"/>
  <c r="K73"/>
  <c r="I73"/>
  <c r="AZ70"/>
  <c r="K70"/>
  <c r="I70"/>
  <c r="I71"/>
  <c r="Y71"/>
  <c r="BD67"/>
  <c r="K66"/>
  <c r="I66"/>
  <c r="AZ66"/>
  <c r="BD65"/>
  <c r="K64"/>
  <c r="I64"/>
  <c r="AZ64"/>
  <c r="BD63"/>
  <c r="K62"/>
  <c r="I62"/>
  <c r="AZ62"/>
  <c r="BD61"/>
  <c r="K60"/>
  <c r="I60"/>
  <c r="AZ60"/>
  <c r="BD59"/>
  <c r="K58"/>
  <c r="I58"/>
  <c r="AZ58"/>
  <c r="BD57"/>
  <c r="K56"/>
  <c r="I56"/>
  <c r="AZ56"/>
  <c r="BD55"/>
  <c r="K54"/>
  <c r="I54"/>
  <c r="AZ54"/>
  <c r="BD53"/>
  <c r="K52"/>
  <c r="I52"/>
  <c r="AZ52"/>
  <c r="K51"/>
  <c r="I51"/>
  <c r="AZ51"/>
  <c r="K50"/>
  <c r="I50"/>
  <c r="AZ50"/>
  <c r="BD47"/>
  <c r="K46"/>
  <c r="I46"/>
  <c r="I48"/>
  <c r="Y48"/>
  <c r="AZ46"/>
  <c r="BD43"/>
  <c r="K42"/>
  <c r="I42"/>
  <c r="AZ42"/>
  <c r="BD41"/>
  <c r="K40"/>
  <c r="I40"/>
  <c r="AZ40"/>
  <c r="BD39"/>
  <c r="K38"/>
  <c r="I38"/>
  <c r="AZ38"/>
  <c r="BD37"/>
  <c r="K36"/>
  <c r="I36"/>
  <c r="AZ36"/>
  <c r="BD35"/>
  <c r="K34"/>
  <c r="I34"/>
  <c r="AZ34"/>
  <c r="BD33"/>
  <c r="BD32"/>
  <c r="K31"/>
  <c r="I31"/>
  <c r="AZ31"/>
  <c r="BD30"/>
  <c r="K29"/>
  <c r="I29"/>
  <c r="AZ29"/>
  <c r="K28"/>
  <c r="I28"/>
  <c r="AZ28"/>
  <c r="BD27"/>
  <c r="BD26"/>
  <c r="K25"/>
  <c r="I25"/>
  <c r="AZ25"/>
  <c r="BD24"/>
  <c r="BD23"/>
  <c r="K22"/>
  <c r="I22"/>
  <c r="AZ22"/>
  <c r="K21"/>
  <c r="I21"/>
  <c r="AZ21"/>
  <c r="BD20"/>
  <c r="BD19"/>
  <c r="K18"/>
  <c r="I18"/>
  <c r="AZ18"/>
  <c r="BD17"/>
  <c r="K16"/>
  <c r="I16"/>
  <c r="AZ16"/>
  <c r="BD15"/>
  <c r="BD14"/>
  <c r="K13"/>
  <c r="I13"/>
  <c r="AZ13"/>
  <c r="BD12"/>
  <c r="BD11"/>
  <c r="K10"/>
  <c r="I10"/>
  <c r="AZ10"/>
  <c r="BD9"/>
  <c r="K8"/>
  <c r="I8"/>
  <c r="AZ8"/>
  <c r="G8" i="3"/>
  <c r="G10"/>
  <c r="G12"/>
  <c r="G15"/>
  <c r="G17"/>
  <c r="G18"/>
  <c r="G20"/>
  <c r="G25"/>
  <c r="G27"/>
  <c r="G29"/>
  <c r="Z29"/>
  <c r="G31"/>
  <c r="G33"/>
  <c r="Z33"/>
  <c r="G35"/>
  <c r="G37"/>
  <c r="G41"/>
  <c r="G43"/>
  <c r="G44"/>
  <c r="G45"/>
  <c r="G46"/>
  <c r="G47"/>
  <c r="G48"/>
  <c r="G50"/>
  <c r="G51"/>
  <c r="G52"/>
  <c r="G53"/>
  <c r="G54"/>
  <c r="G55"/>
  <c r="G56"/>
  <c r="G57"/>
  <c r="G58"/>
  <c r="G59"/>
  <c r="G60"/>
  <c r="G61"/>
  <c r="G62"/>
  <c r="G63"/>
  <c r="G64"/>
  <c r="Z64"/>
  <c r="G66"/>
  <c r="G67"/>
  <c r="Z67"/>
  <c r="G69"/>
  <c r="G70"/>
  <c r="G71"/>
  <c r="G72"/>
  <c r="G73"/>
  <c r="G74"/>
  <c r="G75"/>
  <c r="G76"/>
  <c r="G77"/>
  <c r="Z77"/>
  <c r="G78"/>
  <c r="F29" i="2"/>
  <c r="G29"/>
  <c r="AZ76" i="3"/>
  <c r="K76"/>
  <c r="I76"/>
  <c r="K75"/>
  <c r="I75"/>
  <c r="AZ75"/>
  <c r="K74"/>
  <c r="I74"/>
  <c r="AZ74"/>
  <c r="K73"/>
  <c r="I73"/>
  <c r="AZ73"/>
  <c r="K72"/>
  <c r="I72"/>
  <c r="AZ72"/>
  <c r="AZ71"/>
  <c r="K71"/>
  <c r="I71"/>
  <c r="K70"/>
  <c r="I70"/>
  <c r="AZ70"/>
  <c r="AZ69"/>
  <c r="K69"/>
  <c r="I69"/>
  <c r="AZ66"/>
  <c r="K66"/>
  <c r="I66"/>
  <c r="I67"/>
  <c r="Y67"/>
  <c r="K63"/>
  <c r="I63"/>
  <c r="AZ63"/>
  <c r="K62"/>
  <c r="I62"/>
  <c r="AZ62"/>
  <c r="K61"/>
  <c r="I61"/>
  <c r="AZ61"/>
  <c r="K60"/>
  <c r="I60"/>
  <c r="AZ60"/>
  <c r="K59"/>
  <c r="I59"/>
  <c r="AZ59"/>
  <c r="K58"/>
  <c r="I58"/>
  <c r="AZ58"/>
  <c r="K57"/>
  <c r="I57"/>
  <c r="AZ57"/>
  <c r="K56"/>
  <c r="I56"/>
  <c r="AZ56"/>
  <c r="K55"/>
  <c r="I55"/>
  <c r="AZ55"/>
  <c r="K54"/>
  <c r="I54"/>
  <c r="AZ54"/>
  <c r="K53"/>
  <c r="I53"/>
  <c r="AZ53"/>
  <c r="K52"/>
  <c r="I52"/>
  <c r="AZ52"/>
  <c r="K51"/>
  <c r="I51"/>
  <c r="AZ51"/>
  <c r="K50"/>
  <c r="I50"/>
  <c r="AZ50"/>
  <c r="BD49"/>
  <c r="K48"/>
  <c r="I48"/>
  <c r="AZ48"/>
  <c r="K47"/>
  <c r="I47"/>
  <c r="AZ47"/>
  <c r="K46"/>
  <c r="I46"/>
  <c r="AZ46"/>
  <c r="K45"/>
  <c r="I45"/>
  <c r="AZ45"/>
  <c r="K44"/>
  <c r="I44"/>
  <c r="AZ44"/>
  <c r="K43"/>
  <c r="I43"/>
  <c r="AZ43"/>
  <c r="BD42"/>
  <c r="K41"/>
  <c r="I41"/>
  <c r="AZ41"/>
  <c r="BD40"/>
  <c r="BD39"/>
  <c r="BD38"/>
  <c r="K37"/>
  <c r="I37"/>
  <c r="AZ37"/>
  <c r="BD36"/>
  <c r="K35"/>
  <c r="I35"/>
  <c r="BD32"/>
  <c r="K31"/>
  <c r="I31"/>
  <c r="AZ31"/>
  <c r="BD28"/>
  <c r="K27"/>
  <c r="I27"/>
  <c r="AZ27"/>
  <c r="BD26"/>
  <c r="K25"/>
  <c r="I25"/>
  <c r="AZ25"/>
  <c r="BD24"/>
  <c r="BD23"/>
  <c r="BD22"/>
  <c r="BD21"/>
  <c r="K20"/>
  <c r="I20"/>
  <c r="AZ20"/>
  <c r="BD19"/>
  <c r="K18"/>
  <c r="I18"/>
  <c r="AZ18"/>
  <c r="K17"/>
  <c r="I17"/>
  <c r="AZ17"/>
  <c r="BD16"/>
  <c r="K15"/>
  <c r="I15"/>
  <c r="AZ15"/>
  <c r="BD14"/>
  <c r="BD13"/>
  <c r="K12"/>
  <c r="I12"/>
  <c r="AZ12"/>
  <c r="BD11"/>
  <c r="K10"/>
  <c r="I10"/>
  <c r="BD9"/>
  <c r="K8"/>
  <c r="I8"/>
  <c r="AZ8"/>
  <c r="I34" i="2"/>
  <c r="H20"/>
  <c r="H21"/>
  <c r="H34"/>
  <c r="H18"/>
  <c r="G33"/>
  <c r="D21"/>
  <c r="I64" i="7"/>
  <c r="Y64"/>
  <c r="K64"/>
  <c r="X64"/>
  <c r="I54"/>
  <c r="Y54"/>
  <c r="K54"/>
  <c r="X54"/>
  <c r="K34"/>
  <c r="X34"/>
  <c r="I34"/>
  <c r="Y34"/>
  <c r="I29"/>
  <c r="Y29"/>
  <c r="K29"/>
  <c r="X29"/>
  <c r="I42" i="6"/>
  <c r="Y42"/>
  <c r="K42"/>
  <c r="X42"/>
  <c r="K32"/>
  <c r="X32"/>
  <c r="I32"/>
  <c r="Y32"/>
  <c r="K20"/>
  <c r="X20"/>
  <c r="I20"/>
  <c r="Y20"/>
  <c r="H19" i="2"/>
  <c r="K99" i="5"/>
  <c r="X99"/>
  <c r="K89"/>
  <c r="X89"/>
  <c r="I89"/>
  <c r="Y89"/>
  <c r="K74"/>
  <c r="X74"/>
  <c r="I74"/>
  <c r="Y74"/>
  <c r="I68"/>
  <c r="Y68"/>
  <c r="K68"/>
  <c r="X68"/>
  <c r="K51"/>
  <c r="X51"/>
  <c r="I51"/>
  <c r="Y51"/>
  <c r="I48"/>
  <c r="Y48"/>
  <c r="K48"/>
  <c r="X48"/>
  <c r="K40"/>
  <c r="X40"/>
  <c r="AZ27"/>
  <c r="I36"/>
  <c r="Y36"/>
  <c r="K36"/>
  <c r="X36"/>
  <c r="G34" i="2"/>
  <c r="H16"/>
  <c r="I81" i="4"/>
  <c r="Y81"/>
  <c r="K81"/>
  <c r="X81"/>
  <c r="K71"/>
  <c r="X71"/>
  <c r="K68"/>
  <c r="X68"/>
  <c r="I68"/>
  <c r="Y68"/>
  <c r="K48"/>
  <c r="X48"/>
  <c r="K44"/>
  <c r="X44"/>
  <c r="I44"/>
  <c r="Y44"/>
  <c r="F34" i="2"/>
  <c r="I77" i="3"/>
  <c r="Y77"/>
  <c r="K77"/>
  <c r="X77"/>
  <c r="K67"/>
  <c r="X67"/>
  <c r="I64"/>
  <c r="Y64"/>
  <c r="K64"/>
  <c r="X64"/>
  <c r="AZ35"/>
  <c r="K33"/>
  <c r="X33"/>
  <c r="I33"/>
  <c r="Y33"/>
  <c r="AZ10"/>
  <c r="K29"/>
  <c r="X29"/>
  <c r="I29"/>
  <c r="Y29"/>
  <c r="K65" i="7"/>
  <c r="I65"/>
  <c r="I43" i="6"/>
  <c r="K43"/>
  <c r="I100" i="5"/>
  <c r="K100"/>
  <c r="H17" i="2"/>
  <c r="H22"/>
  <c r="I82" i="4"/>
  <c r="K82"/>
  <c r="E32" i="2"/>
  <c r="E34"/>
  <c r="E33"/>
  <c r="E31"/>
  <c r="E29"/>
  <c r="E30"/>
  <c r="I78" i="3"/>
  <c r="K78"/>
</calcChain>
</file>

<file path=xl/sharedStrings.xml><?xml version="1.0" encoding="utf-8"?>
<sst xmlns="http://schemas.openxmlformats.org/spreadsheetml/2006/main" count="1104" uniqueCount="451">
  <si>
    <t>Vyplňte  následující údaje o Vaší společnosti</t>
  </si>
  <si>
    <t>Obchodní název</t>
  </si>
  <si>
    <t xml:space="preserve"> 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</si>
  <si>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</si>
  <si>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</si>
  <si>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</si>
  <si>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</si>
  <si>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</si>
  <si>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</si>
  <si>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</si>
  <si>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</si>
  <si>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</si>
  <si>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se žlutým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</si>
  <si>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r>
      <t xml:space="preserve">Veškeré mezisoučty se počítají automaticky. Hodnotu </t>
    </r>
    <r>
      <rPr>
        <b/>
        <sz val="9"/>
        <rFont val="Arial CE"/>
        <family val="2"/>
        <charset val="238"/>
      </rPr>
      <t>základu DPH</t>
    </r>
    <r>
      <rPr>
        <sz val="9"/>
        <rFont val="Arial CE"/>
        <family val="2"/>
        <charset val="238"/>
      </rPr>
      <t xml:space="preserve"> zadejte ručně do příslušného sloupce v listu OBJEKT.</t>
    </r>
  </si>
  <si>
    <t>RTS</t>
  </si>
  <si>
    <t>Krycí list zakázky</t>
  </si>
  <si>
    <t>Stavba :</t>
  </si>
  <si>
    <t>Objednatel :</t>
  </si>
  <si>
    <t>IČO :</t>
  </si>
  <si>
    <t>DIČ :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</si>
  <si>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</si>
  <si>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</si>
  <si>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</si>
  <si>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</si>
  <si>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</si>
  <si>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</si>
  <si>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</si>
  <si>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Celkem</t>
  </si>
  <si>
    <t>Základ DPH 0 %</t>
  </si>
  <si>
    <t>z</t>
  </si>
  <si>
    <t>Celkem za stavbu</t>
  </si>
  <si>
    <t>Poznámky uchazeče k zadání</t>
  </si>
  <si>
    <t xml:space="preserve">Položkové zadání 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</si>
  <si>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</si>
  <si>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</si>
  <si>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</si>
  <si>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</si>
  <si>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</si>
  <si>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</si>
  <si>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</si>
  <si>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</si>
  <si>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</si>
  <si>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</si>
  <si>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</si>
  <si>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</si>
  <si>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</si>
  <si>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</si>
  <si>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</si>
  <si>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</si>
  <si>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</si>
  <si>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</si>
  <si>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Celkem za objekt</t>
  </si>
  <si>
    <t>132201202R00</t>
  </si>
  <si>
    <t xml:space="preserve">Hloubení rýh šířky do 200 cm v hor.3 do 1000 m3 </t>
  </si>
  <si>
    <t>m3</t>
  </si>
  <si>
    <t>1,10*(1,50+1,12)/2*105</t>
  </si>
  <si>
    <t>132201209R00</t>
  </si>
  <si>
    <t xml:space="preserve">Příplatek za lepivost - hloubení rýh 200cm v hor.3 </t>
  </si>
  <si>
    <t>151,305*0,30</t>
  </si>
  <si>
    <t>162701105R00</t>
  </si>
  <si>
    <t xml:space="preserve">Vodorovné přemístění výkopku z hor.1-4 do 10000 m </t>
  </si>
  <si>
    <t>výkopek:151,305</t>
  </si>
  <si>
    <t>odpočet - zásyp:-93,539</t>
  </si>
  <si>
    <t>167101101R00</t>
  </si>
  <si>
    <t xml:space="preserve">Nakládání výkopku z hor.1-4 v množství do 100 m3 </t>
  </si>
  <si>
    <t>57,766</t>
  </si>
  <si>
    <t>171201201R00</t>
  </si>
  <si>
    <t xml:space="preserve">Uložení sypaniny na skl.-modelace na výšku přes 2m </t>
  </si>
  <si>
    <t>171201211U00</t>
  </si>
  <si>
    <t xml:space="preserve">Skládkovné zemina </t>
  </si>
  <si>
    <t>t</t>
  </si>
  <si>
    <t>57,766*1,45</t>
  </si>
  <si>
    <t>174101101R00</t>
  </si>
  <si>
    <t xml:space="preserve">Zásyp jam, rýh, šachet se zhutněním </t>
  </si>
  <si>
    <t>odpočty:</t>
  </si>
  <si>
    <t>písek:-(0,11+0,43)*105,0</t>
  </si>
  <si>
    <t>štěrkopísek:-1,066</t>
  </si>
  <si>
    <t>175101101R00</t>
  </si>
  <si>
    <t>Obsyp potrubí bez prohození sypaniny obsyp pískem - bez dodání</t>
  </si>
  <si>
    <t>0,43*105,0</t>
  </si>
  <si>
    <t>583312014</t>
  </si>
  <si>
    <t>Kamenivo těžené frakce  0/4  B Královéhr. kraj</t>
  </si>
  <si>
    <t>T</t>
  </si>
  <si>
    <t>45,15*1,132</t>
  </si>
  <si>
    <t>4</t>
  </si>
  <si>
    <t>Vodorovné konstrukce</t>
  </si>
  <si>
    <t>451572111RK4</t>
  </si>
  <si>
    <t>Lože pod potrubí z kameniva těženého 0 - 4 mm kraj Královehradecký</t>
  </si>
  <si>
    <t>0,11*105</t>
  </si>
  <si>
    <t>8</t>
  </si>
  <si>
    <t>Trubní vedení</t>
  </si>
  <si>
    <t>857242121R00</t>
  </si>
  <si>
    <t xml:space="preserve">Montáž tvarovek litin. jednoos.přír. výkop DN 80 </t>
  </si>
  <si>
    <t>kus</t>
  </si>
  <si>
    <t>koleno s patkou:1</t>
  </si>
  <si>
    <t>857262121R00</t>
  </si>
  <si>
    <t xml:space="preserve">Montáž tvarovek litin. jednoos. přír. výkop DN 100 </t>
  </si>
  <si>
    <t>příruba č. 0400:5</t>
  </si>
  <si>
    <t xml:space="preserve">koleno:3 </t>
  </si>
  <si>
    <t>přechod FFR:1</t>
  </si>
  <si>
    <t>871251111R00</t>
  </si>
  <si>
    <t xml:space="preserve">Montáž trubek z tvrdého PVC ve výkopu d 110 mm </t>
  </si>
  <si>
    <t>m</t>
  </si>
  <si>
    <t>105</t>
  </si>
  <si>
    <t>879262199R00</t>
  </si>
  <si>
    <t xml:space="preserve">Příplatek za montáž vodovod. přípojek DN 100-150 </t>
  </si>
  <si>
    <t>891241111R00</t>
  </si>
  <si>
    <t xml:space="preserve">Montáž vodovodních šoupátek ve výkopu DN 80 </t>
  </si>
  <si>
    <t>891247111R00</t>
  </si>
  <si>
    <t xml:space="preserve">Montáž hydrantů podzemních DN 80 </t>
  </si>
  <si>
    <t>899401112R00</t>
  </si>
  <si>
    <t xml:space="preserve">Osazení poklopů litinových šoupátkových </t>
  </si>
  <si>
    <t>899401113R00</t>
  </si>
  <si>
    <t xml:space="preserve">Osazení poklopů litinových hydrantových </t>
  </si>
  <si>
    <t>28612510</t>
  </si>
  <si>
    <t>Trubka MO-PVC vodovodní tlaková D 110x3,8 mm</t>
  </si>
  <si>
    <t>105*1,093</t>
  </si>
  <si>
    <t>28650154</t>
  </si>
  <si>
    <t>Tvarovka tlaková MO-PVC odbočka  D 110/110 mm</t>
  </si>
  <si>
    <t>42227204</t>
  </si>
  <si>
    <t>Šoupátko přírubové č. 4000, DN 80</t>
  </si>
  <si>
    <t>42227205</t>
  </si>
  <si>
    <t>Šoupátko přírubové č. 4000, DN 100</t>
  </si>
  <si>
    <t>422736068</t>
  </si>
  <si>
    <t>Hydrant AVK podz. V DUO K240, krytí 1,5m</t>
  </si>
  <si>
    <t>42274515</t>
  </si>
  <si>
    <t>Kompenzátor pryžový přírubový, DN 100</t>
  </si>
  <si>
    <t>42291352</t>
  </si>
  <si>
    <t>Poklop litinový Y 4504 - šoupátkový</t>
  </si>
  <si>
    <t>42291460</t>
  </si>
  <si>
    <t>Poklop AVK uliční hydrantový 7.2.15</t>
  </si>
  <si>
    <t>42291505</t>
  </si>
  <si>
    <t>Deska podkladová AVK pod poklopy 7.2.9</t>
  </si>
  <si>
    <t>42291515</t>
  </si>
  <si>
    <t>Deska podkladová AVK pod poklopy 7.2.17</t>
  </si>
  <si>
    <t>42293250</t>
  </si>
  <si>
    <t>Souprava zemní 9500 DN50 -100, 1,3-1,8m</t>
  </si>
  <si>
    <t>55250173.V</t>
  </si>
  <si>
    <t>Tvarovka přírubová č. 0400  DN 100</t>
  </si>
  <si>
    <t>55255720.A</t>
  </si>
  <si>
    <t>Koleno přírubové s patkou N DN   80-100 mm</t>
  </si>
  <si>
    <t>55255964</t>
  </si>
  <si>
    <t>Přechod přírubový  DN 100mm/1´´</t>
  </si>
  <si>
    <t>55259452</t>
  </si>
  <si>
    <t>Koleno hrdlové MMK-KS DN100/30°</t>
  </si>
  <si>
    <t>99</t>
  </si>
  <si>
    <t>Staveništní přesun hmot</t>
  </si>
  <si>
    <t>998276101R00</t>
  </si>
  <si>
    <t xml:space="preserve">Přesun hmot, trubní vedení plastová, otevř. výkop </t>
  </si>
  <si>
    <t/>
  </si>
  <si>
    <t>Vedlejší rozpočtové náklady</t>
  </si>
  <si>
    <t>VRN1</t>
  </si>
  <si>
    <t>Ztížené výrobní podmínky</t>
  </si>
  <si>
    <t>VRN2</t>
  </si>
  <si>
    <t>Oborová přirážka</t>
  </si>
  <si>
    <t>VRN3</t>
  </si>
  <si>
    <t>Přesun stavebních kapacit</t>
  </si>
  <si>
    <t>VRN4</t>
  </si>
  <si>
    <t>Mimostaveništní doprava</t>
  </si>
  <si>
    <t>VRN5</t>
  </si>
  <si>
    <t>Zařízení staveniště</t>
  </si>
  <si>
    <t>VRN6</t>
  </si>
  <si>
    <t>Provoz investora</t>
  </si>
  <si>
    <t>VRN7</t>
  </si>
  <si>
    <t>Kompletační činnost (IČD)</t>
  </si>
  <si>
    <t>VRN8</t>
  </si>
  <si>
    <t>Rezerva rozpočtu</t>
  </si>
  <si>
    <t>S006</t>
  </si>
  <si>
    <t>Vodovodní přípojka, příp. na splašk. kanalizaci</t>
  </si>
  <si>
    <t>S006 Vodovodní přípojka, příp. na splašk. kanalizaci</t>
  </si>
  <si>
    <t>01 vodovodní přípojka</t>
  </si>
  <si>
    <t>121101100R00</t>
  </si>
  <si>
    <t xml:space="preserve">Sejmutí ornice, pl. do 400 m2, přemístění do 50 m </t>
  </si>
  <si>
    <t>71,46*1,10*0,15</t>
  </si>
  <si>
    <t>130001101R00</t>
  </si>
  <si>
    <t xml:space="preserve">Příplatek za ztížené hloubení v blízkosti vedení </t>
  </si>
  <si>
    <t>1,10*2,48*2,0</t>
  </si>
  <si>
    <t>1,10*(2,08+2,27)/2*5,0</t>
  </si>
  <si>
    <t>1,10*(2,33+1,93)/2*49,50</t>
  </si>
  <si>
    <t>1,10*(1,93+2,07)/2*21,96</t>
  </si>
  <si>
    <t>164,291*0,30</t>
  </si>
  <si>
    <t>151101102R00</t>
  </si>
  <si>
    <t xml:space="preserve">Pažení a rozepření stěn rýh - příložné - hl. do 4m </t>
  </si>
  <si>
    <t>(2,48+2,08)/2*2*49,50</t>
  </si>
  <si>
    <t>(2,08+2,27)/2*2*21,96</t>
  </si>
  <si>
    <t>151101112R00</t>
  </si>
  <si>
    <t xml:space="preserve">Odstranění pažení stěn rýh - příložné - hl. do 4 m </t>
  </si>
  <si>
    <t>výkopek:164,291</t>
  </si>
  <si>
    <t>odpočet - zásyp:-113,801</t>
  </si>
  <si>
    <t>50,49*1,45</t>
  </si>
  <si>
    <t>1,10*(1,68+1,28)/2*49,50</t>
  </si>
  <si>
    <t>1,10*(1,28+1,47)/2*21,96</t>
  </si>
  <si>
    <t xml:space="preserve">Obsyp potrubí bez prohození sypaniny </t>
  </si>
  <si>
    <t>štěrkopísek:0,61*71,46</t>
  </si>
  <si>
    <t>181301102R00</t>
  </si>
  <si>
    <t xml:space="preserve">Rozprostření ornice, rovina, tl. 10-15 cm,do 500m2 </t>
  </si>
  <si>
    <t>71,46*1,10</t>
  </si>
  <si>
    <t>182001131R00</t>
  </si>
  <si>
    <t xml:space="preserve">Plošná úprava terénu, nerovnosti do 20 cm v rovině </t>
  </si>
  <si>
    <t>75,0*3,0</t>
  </si>
  <si>
    <t>182393111T00</t>
  </si>
  <si>
    <t xml:space="preserve">Doplnění ornice, dosetí trav. semenem </t>
  </si>
  <si>
    <t>58337332</t>
  </si>
  <si>
    <t>Štěrkopísek frakce 0-22 C</t>
  </si>
  <si>
    <t>43,591*1,70</t>
  </si>
  <si>
    <t>0,11*71,46</t>
  </si>
  <si>
    <t>817364111R00</t>
  </si>
  <si>
    <t xml:space="preserve">Zaústění potrubí PVC DN 250 do beton. šachty </t>
  </si>
  <si>
    <t>871365221U00</t>
  </si>
  <si>
    <t xml:space="preserve">Potr.PVC-systém KG třídy SN8 DN250 </t>
  </si>
  <si>
    <t>894812321U00</t>
  </si>
  <si>
    <t xml:space="preserve">Šachta PP dno DN 600/250 průtočné </t>
  </si>
  <si>
    <t>šachta Š1:1</t>
  </si>
  <si>
    <t>894812332U00</t>
  </si>
  <si>
    <t xml:space="preserve">Šachta PP DN600 roura korug hl 2000 </t>
  </si>
  <si>
    <t>894812339U00</t>
  </si>
  <si>
    <t xml:space="preserve">Přípl šach PP roura DN 600 uříznutí </t>
  </si>
  <si>
    <t>894812352U00</t>
  </si>
  <si>
    <t xml:space="preserve">Šachta PP DN600 poklop+ada -1,5t </t>
  </si>
  <si>
    <t>894812418U00</t>
  </si>
  <si>
    <t xml:space="preserve">Šachta PP dno DN 1000/250 průtočné </t>
  </si>
  <si>
    <t>šachta Š2:1</t>
  </si>
  <si>
    <t>894812432U00</t>
  </si>
  <si>
    <t xml:space="preserve">Šachta PP DN1000 roura korug hl 2000 </t>
  </si>
  <si>
    <t>894812439U00</t>
  </si>
  <si>
    <t xml:space="preserve">Přípl šach PP roura DN1000 uříznutí </t>
  </si>
  <si>
    <t>894812451U00</t>
  </si>
  <si>
    <t xml:space="preserve">Šachta PP DN1000 poklop+ada -1,5 t </t>
  </si>
  <si>
    <t>SO06</t>
  </si>
  <si>
    <t>SO06 Vodovodní přípojka, příp. na splašk. kanalizaci</t>
  </si>
  <si>
    <t>02 kanalizační přípojka</t>
  </si>
  <si>
    <t>1,20*1,50*1,40</t>
  </si>
  <si>
    <t>0,50*1,20*2,0</t>
  </si>
  <si>
    <t>132201101R00</t>
  </si>
  <si>
    <t xml:space="preserve">Hloubení rýh šířky do 60 cm v hor.3 do 100 m3 </t>
  </si>
  <si>
    <t>0,50*1,50*100,0</t>
  </si>
  <si>
    <t>132201109R00</t>
  </si>
  <si>
    <t xml:space="preserve">Příplatek za lepivost - hloubení rýh 60 cm v hor.3 </t>
  </si>
  <si>
    <t>75,0*0,30</t>
  </si>
  <si>
    <t>133202011U00</t>
  </si>
  <si>
    <t xml:space="preserve">Hloub šachet 4 m2 soudr hor 3 ručně </t>
  </si>
  <si>
    <t>montážní šachta pro napojení na stáv. řad:</t>
  </si>
  <si>
    <t>133202019U00</t>
  </si>
  <si>
    <t xml:space="preserve">Příplatek za lepivost hornina 3 </t>
  </si>
  <si>
    <t>2,43*0,30</t>
  </si>
  <si>
    <t>výkopek:75,0+2,52</t>
  </si>
  <si>
    <t>odpočet - zásyp:-55,02</t>
  </si>
  <si>
    <t>22,50*1,45</t>
  </si>
  <si>
    <t>odpočet - písek:-(5,0+17,50)</t>
  </si>
  <si>
    <t>0,50*0,35*100,0</t>
  </si>
  <si>
    <t>17,50*1,132</t>
  </si>
  <si>
    <t>0,50*0,10*100,0</t>
  </si>
  <si>
    <t>850315121R00</t>
  </si>
  <si>
    <t xml:space="preserve">Výřez nebo výsek na potrubí DN 160 </t>
  </si>
  <si>
    <t>877211121U00</t>
  </si>
  <si>
    <t xml:space="preserve">MTŽ eltv výkop tr PE sv DN 63 </t>
  </si>
  <si>
    <t>899721112R00</t>
  </si>
  <si>
    <t xml:space="preserve">Zakrytí plynovodu výstražnou folií PVC šířka 33 cm </t>
  </si>
  <si>
    <t>28613078.M</t>
  </si>
  <si>
    <t>T-kus odbočkový navrtávací 160-63 mm PE 100 ELGEF</t>
  </si>
  <si>
    <t>28615344.V</t>
  </si>
  <si>
    <t>Odbočka DN 63/63 mm 87,5° PE</t>
  </si>
  <si>
    <t>552702420</t>
  </si>
  <si>
    <t>Příruba zaslepovací</t>
  </si>
  <si>
    <t>723</t>
  </si>
  <si>
    <t>Vnitřní plynovod</t>
  </si>
  <si>
    <t>723110208R00</t>
  </si>
  <si>
    <t xml:space="preserve">Potrubí ocel. závitové černé šroubované DN 65 </t>
  </si>
  <si>
    <t>ukončení přípojky:2,30</t>
  </si>
  <si>
    <t>723160207R00</t>
  </si>
  <si>
    <t xml:space="preserve">Přípojka k plynoměru, závitová bez ochozu G 2 </t>
  </si>
  <si>
    <t>soubor</t>
  </si>
  <si>
    <t>723160337R00</t>
  </si>
  <si>
    <t xml:space="preserve">Rozpěrka přípojky plynoměru G 2 </t>
  </si>
  <si>
    <t>723190907R00</t>
  </si>
  <si>
    <t xml:space="preserve">Odvzdušnění a napuštění plynového potrubí </t>
  </si>
  <si>
    <t>723214114R00</t>
  </si>
  <si>
    <t xml:space="preserve">Armatura přír.- filtr plynový C 26-601-525, DN 25 </t>
  </si>
  <si>
    <t>723230234T00</t>
  </si>
  <si>
    <t xml:space="preserve">Kulový uzávěr plynu R 950 DN 25 </t>
  </si>
  <si>
    <t>723230236T00</t>
  </si>
  <si>
    <t xml:space="preserve">Kulový uzávěr plynu R 950 DN 40 </t>
  </si>
  <si>
    <t>723230238T00</t>
  </si>
  <si>
    <t xml:space="preserve">Kulový uzávěr plynu R 950 DN 50 </t>
  </si>
  <si>
    <t>723234221R00</t>
  </si>
  <si>
    <t xml:space="preserve">Regulátor středotlaký, bez armatur </t>
  </si>
  <si>
    <t>723239107R00</t>
  </si>
  <si>
    <t xml:space="preserve">Montáž plynovodních armatur, 2 závity, G 2 1/2 </t>
  </si>
  <si>
    <t>28655351</t>
  </si>
  <si>
    <t>Přechod PE - kov vnitřní závit 63 x 2"</t>
  </si>
  <si>
    <t>31941109</t>
  </si>
  <si>
    <t>Koleno jednoznačné 90° č. 90 DN 2" černé</t>
  </si>
  <si>
    <t>31941691</t>
  </si>
  <si>
    <t>Přechodka č. 241 redukovaná DN 2 1/2"x1" černá</t>
  </si>
  <si>
    <t>38822277.V</t>
  </si>
  <si>
    <t>Plynoměr membránový G25</t>
  </si>
  <si>
    <t>M22</t>
  </si>
  <si>
    <t>Montáž sdělovací a zabezp. techniky</t>
  </si>
  <si>
    <t>220270602R00</t>
  </si>
  <si>
    <t xml:space="preserve">Mont vodiče ay,cy,cya 1,5 pevně </t>
  </si>
  <si>
    <t>signalizační vodič:100,0</t>
  </si>
  <si>
    <t>34141300</t>
  </si>
  <si>
    <t>Vodič silový pevné uložení CYY 1,5 mm2</t>
  </si>
  <si>
    <t>100,0*1,05</t>
  </si>
  <si>
    <t>M23</t>
  </si>
  <si>
    <t>Montáže potrubí</t>
  </si>
  <si>
    <t>230180022R00</t>
  </si>
  <si>
    <t xml:space="preserve">Montáž trub z plastických hmot PE, PP, 63 x 5,8 </t>
  </si>
  <si>
    <t>230190006T00</t>
  </si>
  <si>
    <t>Skříň pro měření a regulaci 800/600/300 mm dvířka s větracími otvory vč. základu</t>
  </si>
  <si>
    <t>230220001R00</t>
  </si>
  <si>
    <t xml:space="preserve">Montáž zemní soupravy pro šoupátka, DN 13 6580 </t>
  </si>
  <si>
    <t>230220006R00</t>
  </si>
  <si>
    <t xml:space="preserve">Montáž litinového poklopu - plynovod </t>
  </si>
  <si>
    <t>230230002R00</t>
  </si>
  <si>
    <t xml:space="preserve">Předběžná tlaková zkouška vodou, DN 80 </t>
  </si>
  <si>
    <t>230230032R00</t>
  </si>
  <si>
    <t xml:space="preserve">Hlavní tlaková zkouška vzduchem 2,5 MPa, DN 80 </t>
  </si>
  <si>
    <t>230250002R00</t>
  </si>
  <si>
    <t xml:space="preserve">Montáž kontrolních vývodů, napěť. zemního KVZ </t>
  </si>
  <si>
    <t>286136315</t>
  </si>
  <si>
    <t>Trubka SDR 11  63 x 5,8 mm L 100 m plyn</t>
  </si>
  <si>
    <t>42200700</t>
  </si>
  <si>
    <t>Poklop šoupátkový nadzemní ze šedé litiny 18 kg</t>
  </si>
  <si>
    <t>42200850</t>
  </si>
  <si>
    <t>Kolo ruční  DN 50</t>
  </si>
  <si>
    <t>42229100</t>
  </si>
  <si>
    <t>Šoupátko 4045 E2 DN 50/63 hrdla-plyn</t>
  </si>
  <si>
    <t>Souprava zemní 9500E2 DN50 -100, 1,3-1,8m</t>
  </si>
  <si>
    <t>SO09</t>
  </si>
  <si>
    <t>Plynovodní přípojka</t>
  </si>
  <si>
    <t>SO09 Plynovodní přípojka</t>
  </si>
  <si>
    <t xml:space="preserve">01 </t>
  </si>
  <si>
    <t>M21</t>
  </si>
  <si>
    <t>Elektromontáže</t>
  </si>
  <si>
    <t>210100007R00</t>
  </si>
  <si>
    <t xml:space="preserve">Ukončení vodičů v rozvaděči + zapojení do 70 mm2 </t>
  </si>
  <si>
    <t>4*3</t>
  </si>
  <si>
    <t>210172109R00</t>
  </si>
  <si>
    <t xml:space="preserve">Montáž přípojnice NN do 400 kVA </t>
  </si>
  <si>
    <t>na stáv. sloupu vrchního vedení:1</t>
  </si>
  <si>
    <t>210172209T00</t>
  </si>
  <si>
    <t xml:space="preserve">Montáž pojistkové skříně do společ. pilíře </t>
  </si>
  <si>
    <t>210270821R00</t>
  </si>
  <si>
    <t xml:space="preserve">Příplatek za protah.kabelů průchodkou </t>
  </si>
  <si>
    <t>210280353U00</t>
  </si>
  <si>
    <t xml:space="preserve">Zkoušky kabel silový -1kV -4x95mm2 </t>
  </si>
  <si>
    <t>210810083R00</t>
  </si>
  <si>
    <t xml:space="preserve">Kabel CYKY-m 1 kV 3 x 70 mm2 volně uložený </t>
  </si>
  <si>
    <t>34111643</t>
  </si>
  <si>
    <t>Kabel silový s Cu jádrem 1 kV 1-CYKY 3 x 70 + 50</t>
  </si>
  <si>
    <t>180,0*1,01</t>
  </si>
  <si>
    <t>35711724</t>
  </si>
  <si>
    <t>Skříň přípojková plastová na sloup</t>
  </si>
  <si>
    <t>35712900</t>
  </si>
  <si>
    <t>Skříň pojistková pro osazení do společ. pilíře</t>
  </si>
  <si>
    <t>M46</t>
  </si>
  <si>
    <t>Zemní práce při montážích</t>
  </si>
  <si>
    <t>460010011RT2</t>
  </si>
  <si>
    <t>Vytýčení trasy nn vedení v přehled.terénu, v obci délka trasy do 500 m</t>
  </si>
  <si>
    <t>km</t>
  </si>
  <si>
    <t>460200163RT2</t>
  </si>
  <si>
    <t>Výkop kabelové rýhy 35/80 cm  hor.3 ruční výkop rýhy</t>
  </si>
  <si>
    <t>460420022RT1</t>
  </si>
  <si>
    <t>Zřízení kabelového lože v rýze š. do 65 cm z písku lože tloušťky 10 cm</t>
  </si>
  <si>
    <t>460490012R00</t>
  </si>
  <si>
    <t xml:space="preserve">Zakrytí kabelu výstražnou folií PVC, šířka 33 cm </t>
  </si>
  <si>
    <t>460560163RT1</t>
  </si>
  <si>
    <t>Zához rýhy 35/80 cm, hornina třídy 3 ruční zához rýhy</t>
  </si>
  <si>
    <t>460600001RT1</t>
  </si>
  <si>
    <t>Naložení a odvoz zeminy odvoz na vzdálenost 500 m</t>
  </si>
  <si>
    <t>přebytečný výkopek:</t>
  </si>
  <si>
    <t>pískový podsyp:0,35*0,10*167,0</t>
  </si>
  <si>
    <t>460620013RT1</t>
  </si>
  <si>
    <t>Provizorní úprava terénu v přírodní hornině 3 ruční vyrovnání a zhutnění</t>
  </si>
  <si>
    <t>167,0*1,0</t>
  </si>
  <si>
    <t>SO10</t>
  </si>
  <si>
    <t>Venkovní rozvody NN</t>
  </si>
  <si>
    <t>SO10 Venkovní rozvody NN</t>
  </si>
  <si>
    <t>210100005R00</t>
  </si>
  <si>
    <t xml:space="preserve">Ukončení vodičů v rozvaděči + zapojení do 35 mm2 </t>
  </si>
  <si>
    <t>4*2</t>
  </si>
  <si>
    <t>210190009U00</t>
  </si>
  <si>
    <t xml:space="preserve">Mtž rozvodnic osvětlení </t>
  </si>
  <si>
    <t>210202010R00</t>
  </si>
  <si>
    <t xml:space="preserve">Svítidlo výbojkové   70W SHC ramenové </t>
  </si>
  <si>
    <t>210202015R00</t>
  </si>
  <si>
    <t xml:space="preserve">Svítidlo výbojkové   50W SHL parkové </t>
  </si>
  <si>
    <t>210204002R00</t>
  </si>
  <si>
    <t xml:space="preserve">Stožár osvětlovací sadový - ocelový 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</si>
  <si>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</si>
  <si>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</si>
  <si>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</si>
  <si>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</si>
  <si>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210204202R00</t>
  </si>
  <si>
    <t xml:space="preserve">Elektrovýzbroj stožáru pro 2 okruhy </t>
  </si>
  <si>
    <t>210220021RT1</t>
  </si>
  <si>
    <t>Vedení uzemňovací v zemi FeZn do 120 mm2 včetně pásku FeZn 30 x 4 mm</t>
  </si>
  <si>
    <t>210280352U00</t>
  </si>
  <si>
    <t xml:space="preserve">Zkoušky kabel silový -1kV -4x50mm2 </t>
  </si>
  <si>
    <t>210901062R00</t>
  </si>
  <si>
    <t xml:space="preserve">Kabel silový AYKY 1kV 3 x 35 mm2 volně uložený </t>
  </si>
  <si>
    <t>31672150.V</t>
  </si>
  <si>
    <t>Stožár osvětlovací sadový h=2,0 m horní D60 mm</t>
  </si>
  <si>
    <t>31673550</t>
  </si>
  <si>
    <t>Stožár osvětlovací uliční</t>
  </si>
  <si>
    <t>31677718</t>
  </si>
  <si>
    <t>Výložník C  R315  typ V 1C - 60</t>
  </si>
  <si>
    <t>31678615.A</t>
  </si>
  <si>
    <t>Svorkovnice stožárová</t>
  </si>
  <si>
    <t>34113204</t>
  </si>
  <si>
    <t>Kabel silový s Al jádrem 1 kV 1-AYKY  4B x 35 mm2</t>
  </si>
  <si>
    <t>229,0*1,01</t>
  </si>
  <si>
    <t>34844561</t>
  </si>
  <si>
    <t>Svítidlo venk. výložníkové výbojkové  70W</t>
  </si>
  <si>
    <t>34844660</t>
  </si>
  <si>
    <t>Svítidlo venk. sloupové výbojkové  50W</t>
  </si>
  <si>
    <t>357116449</t>
  </si>
  <si>
    <t>Rozvaděč veřejného osvětlení</t>
  </si>
  <si>
    <t>230191007R00</t>
  </si>
  <si>
    <t xml:space="preserve">Uložení chráničky ve výkopu PE 63x3,0mm </t>
  </si>
  <si>
    <t>28613413</t>
  </si>
  <si>
    <t>Trubka tlaková PipeLife PE100 63 x 3,8 mm PN10 náv</t>
  </si>
  <si>
    <t>130,0*1,01</t>
  </si>
  <si>
    <t>460050703RT1</t>
  </si>
  <si>
    <t>Jáma do 2 m3 pro stožár veřejného osvětlení, hor.3 ruční výkop jámy</t>
  </si>
  <si>
    <t>1,20*1,20*0,90*12</t>
  </si>
  <si>
    <t>1,10*1,10*0,90*7</t>
  </si>
  <si>
    <t>460100063R00</t>
  </si>
  <si>
    <t xml:space="preserve">Pouzdrový základ  600x600, v.525 </t>
  </si>
  <si>
    <t>460100064R00</t>
  </si>
  <si>
    <t xml:space="preserve">Pouzdrový základ  800x800, v.675 </t>
  </si>
  <si>
    <t>460120002RT1</t>
  </si>
  <si>
    <t>Zához jámy, hornina třídy 3 - 4 upěchování a úprava povrchu</t>
  </si>
  <si>
    <t>460120016U00</t>
  </si>
  <si>
    <t xml:space="preserve">Naložení výkopku ručně hor tř 1-4 </t>
  </si>
  <si>
    <t>základy:0,60*0,60*0,525*7+0,80*0,80*0,675*12</t>
  </si>
  <si>
    <t>písek:0,35*0,10*276,0</t>
  </si>
  <si>
    <t>460120061R00</t>
  </si>
  <si>
    <t xml:space="preserve">Odvoz zeminy </t>
  </si>
  <si>
    <t>229,0*0,70</t>
  </si>
  <si>
    <t>SO12</t>
  </si>
  <si>
    <t>Vnitroareálové osvětlení</t>
  </si>
  <si>
    <t>SO12 Vnitroareálové osvětlení</t>
  </si>
  <si>
    <t>Park Golf a.s.</t>
  </si>
  <si>
    <t>Pod Lesem 38/1</t>
  </si>
  <si>
    <t>Hradec Králové</t>
  </si>
  <si>
    <t>50002</t>
  </si>
  <si>
    <t>Základ DPH 21 %</t>
  </si>
  <si>
    <t>Základ DPH 15 %</t>
  </si>
  <si>
    <t>Sportovně relaxační areál Hradec Králové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</si>
</sst>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00"/>
  </numFmts>
  <fonts count="31">
    <font>
      <sz val="10"/>
      <name val="Arial CE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4"/>
      <color indexed="22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4"/>
      <color indexed="9"/>
      <name val="Arial"/>
      <family val="2"/>
      <charset val="238"/>
    </font>
    <font>
      <sz val="4"/>
      <color indexed="2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7" fillId="0" borderId="0"/>
  </cellStyleXfs>
  <cellXfs count="197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/>
    <xf numFmtId="0" fontId="4" fillId="2" borderId="4" xfId="0" applyFont="1" applyFill="1" applyBorder="1"/>
    <xf numFmtId="0" fontId="4" fillId="2" borderId="10" xfId="0" applyFont="1" applyFill="1" applyBorder="1"/>
    <xf numFmtId="0" fontId="5" fillId="2" borderId="0" xfId="0" applyFont="1" applyFill="1"/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14" fontId="11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49" fontId="9" fillId="0" borderId="0" xfId="0" applyNumberFormat="1" applyFont="1"/>
    <xf numFmtId="0" fontId="13" fillId="0" borderId="0" xfId="0" applyFont="1" applyAlignment="1">
      <alignment horizontal="right"/>
    </xf>
    <xf numFmtId="49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4" borderId="7" xfId="0" applyFont="1" applyFill="1" applyBorder="1" applyAlignment="1">
      <alignment wrapText="1"/>
    </xf>
    <xf numFmtId="0" fontId="12" fillId="4" borderId="8" xfId="0" applyFont="1" applyFill="1" applyBorder="1" applyAlignment="1">
      <alignment wrapText="1"/>
    </xf>
    <xf numFmtId="0" fontId="12" fillId="4" borderId="13" xfId="0" applyFont="1" applyFill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0" fontId="9" fillId="4" borderId="8" xfId="0" applyFont="1" applyFill="1" applyBorder="1" applyAlignment="1"/>
    <xf numFmtId="0" fontId="12" fillId="4" borderId="8" xfId="0" applyFont="1" applyFill="1" applyBorder="1" applyAlignment="1">
      <alignment horizontal="right" wrapText="1"/>
    </xf>
    <xf numFmtId="0" fontId="12" fillId="4" borderId="13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2" borderId="0" xfId="0" applyNumberFormat="1" applyFont="1" applyFill="1" applyBorder="1" applyAlignment="1">
      <alignment vertical="center"/>
    </xf>
    <xf numFmtId="4" fontId="9" fillId="0" borderId="14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0" fontId="9" fillId="3" borderId="0" xfId="0" applyFont="1" applyFill="1" applyBorder="1" applyAlignment="1" applyProtection="1">
      <alignment horizontal="right" vertical="center"/>
      <protection locked="0"/>
    </xf>
    <xf numFmtId="4" fontId="9" fillId="0" borderId="19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0" fontId="14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horizontal="right" vertical="center"/>
    </xf>
    <xf numFmtId="4" fontId="14" fillId="4" borderId="23" xfId="0" applyNumberFormat="1" applyFont="1" applyFill="1" applyBorder="1" applyAlignment="1">
      <alignment horizontal="right" vertical="center"/>
    </xf>
    <xf numFmtId="4" fontId="15" fillId="2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4" fontId="9" fillId="0" borderId="0" xfId="0" applyNumberFormat="1" applyFont="1"/>
    <xf numFmtId="0" fontId="12" fillId="4" borderId="7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Border="1" applyAlignment="1">
      <alignment horizontal="left"/>
    </xf>
    <xf numFmtId="164" fontId="11" fillId="0" borderId="26" xfId="0" applyNumberFormat="1" applyFont="1" applyBorder="1"/>
    <xf numFmtId="3" fontId="12" fillId="0" borderId="16" xfId="0" applyNumberFormat="1" applyFont="1" applyBorder="1" applyAlignment="1">
      <alignment horizontal="right"/>
    </xf>
    <xf numFmtId="3" fontId="11" fillId="0" borderId="27" xfId="0" applyNumberFormat="1" applyFont="1" applyBorder="1" applyAlignment="1">
      <alignment horizontal="right"/>
    </xf>
    <xf numFmtId="3" fontId="11" fillId="3" borderId="26" xfId="0" applyNumberFormat="1" applyFont="1" applyFill="1" applyBorder="1" applyAlignment="1" applyProtection="1">
      <alignment horizontal="right"/>
      <protection locked="0"/>
    </xf>
    <xf numFmtId="0" fontId="12" fillId="2" borderId="7" xfId="0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left" vertical="center"/>
    </xf>
    <xf numFmtId="0" fontId="12" fillId="2" borderId="13" xfId="0" applyFont="1" applyFill="1" applyBorder="1" applyAlignment="1">
      <alignment vertical="center"/>
    </xf>
    <xf numFmtId="164" fontId="11" fillId="0" borderId="5" xfId="0" applyNumberFormat="1" applyFont="1" applyBorder="1"/>
    <xf numFmtId="3" fontId="12" fillId="2" borderId="28" xfId="0" applyNumberFormat="1" applyFont="1" applyFill="1" applyBorder="1" applyAlignment="1">
      <alignment horizontal="right" vertical="center"/>
    </xf>
    <xf numFmtId="3" fontId="12" fillId="2" borderId="25" xfId="0" applyNumberFormat="1" applyFont="1" applyFill="1" applyBorder="1" applyAlignment="1">
      <alignment horizontal="right" vertical="center"/>
    </xf>
    <xf numFmtId="3" fontId="12" fillId="2" borderId="7" xfId="0" applyNumberFormat="1" applyFont="1" applyFill="1" applyBorder="1" applyAlignment="1">
      <alignment horizontal="right" vertical="center"/>
    </xf>
    <xf numFmtId="3" fontId="12" fillId="2" borderId="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1" applyFont="1"/>
    <xf numFmtId="0" fontId="18" fillId="0" borderId="0" xfId="1" applyFont="1" applyAlignment="1">
      <alignment horizontal="centerContinuous"/>
    </xf>
    <xf numFmtId="0" fontId="19" fillId="0" borderId="0" xfId="1" applyFont="1" applyAlignment="1">
      <alignment horizontal="centerContinuous"/>
    </xf>
    <xf numFmtId="0" fontId="19" fillId="0" borderId="0" xfId="1" applyFont="1" applyAlignment="1">
      <alignment horizontal="right"/>
    </xf>
    <xf numFmtId="0" fontId="9" fillId="2" borderId="29" xfId="1" applyFont="1" applyFill="1" applyBorder="1" applyAlignment="1">
      <alignment horizontal="left"/>
    </xf>
    <xf numFmtId="0" fontId="9" fillId="2" borderId="30" xfId="1" applyFont="1" applyFill="1" applyBorder="1" applyAlignment="1">
      <alignment horizontal="center"/>
    </xf>
    <xf numFmtId="0" fontId="20" fillId="2" borderId="30" xfId="1" applyFont="1" applyFill="1" applyBorder="1"/>
    <xf numFmtId="49" fontId="9" fillId="2" borderId="31" xfId="1" applyNumberFormat="1" applyFont="1" applyFill="1" applyBorder="1"/>
    <xf numFmtId="0" fontId="9" fillId="2" borderId="30" xfId="1" applyFont="1" applyFill="1" applyBorder="1" applyAlignment="1">
      <alignment horizontal="right"/>
    </xf>
    <xf numFmtId="0" fontId="9" fillId="2" borderId="30" xfId="1" applyFont="1" applyFill="1" applyBorder="1"/>
    <xf numFmtId="0" fontId="9" fillId="2" borderId="32" xfId="1" applyFont="1" applyFill="1" applyBorder="1"/>
    <xf numFmtId="49" fontId="9" fillId="2" borderId="33" xfId="1" applyNumberFormat="1" applyFont="1" applyFill="1" applyBorder="1" applyAlignment="1">
      <alignment horizontal="left"/>
    </xf>
    <xf numFmtId="0" fontId="9" fillId="2" borderId="34" xfId="1" applyFont="1" applyFill="1" applyBorder="1" applyAlignment="1">
      <alignment horizontal="center"/>
    </xf>
    <xf numFmtId="0" fontId="20" fillId="2" borderId="34" xfId="1" applyFont="1" applyFill="1" applyBorder="1"/>
    <xf numFmtId="49" fontId="9" fillId="2" borderId="35" xfId="1" applyNumberFormat="1" applyFont="1" applyFill="1" applyBorder="1"/>
    <xf numFmtId="0" fontId="9" fillId="2" borderId="34" xfId="1" applyFont="1" applyFill="1" applyBorder="1" applyAlignment="1">
      <alignment horizontal="right"/>
    </xf>
    <xf numFmtId="0" fontId="9" fillId="2" borderId="34" xfId="1" applyFont="1" applyFill="1" applyBorder="1"/>
    <xf numFmtId="0" fontId="9" fillId="2" borderId="36" xfId="1" applyFont="1" applyFill="1" applyBorder="1"/>
    <xf numFmtId="0" fontId="11" fillId="0" borderId="0" xfId="1" applyFont="1"/>
    <xf numFmtId="0" fontId="9" fillId="0" borderId="0" xfId="1" applyFont="1" applyAlignment="1">
      <alignment horizontal="right"/>
    </xf>
    <xf numFmtId="0" fontId="9" fillId="0" borderId="0" xfId="1" applyFont="1" applyAlignment="1"/>
    <xf numFmtId="49" fontId="11" fillId="2" borderId="5" xfId="1" applyNumberFormat="1" applyFont="1" applyFill="1" applyBorder="1" applyAlignment="1">
      <alignment wrapText="1"/>
    </xf>
    <xf numFmtId="0" fontId="11" fillId="2" borderId="13" xfId="1" applyFont="1" applyFill="1" applyBorder="1" applyAlignment="1">
      <alignment horizontal="center" wrapText="1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wrapText="1" shrinkToFit="1"/>
    </xf>
    <xf numFmtId="0" fontId="9" fillId="0" borderId="0" xfId="1" applyFont="1" applyAlignment="1">
      <alignment wrapText="1"/>
    </xf>
    <xf numFmtId="0" fontId="21" fillId="4" borderId="14" xfId="1" applyFont="1" applyFill="1" applyBorder="1" applyAlignment="1">
      <alignment horizontal="center"/>
    </xf>
    <xf numFmtId="49" fontId="15" fillId="4" borderId="17" xfId="1" applyNumberFormat="1" applyFont="1" applyFill="1" applyBorder="1" applyAlignment="1">
      <alignment horizontal="left"/>
    </xf>
    <xf numFmtId="0" fontId="15" fillId="4" borderId="17" xfId="1" applyFont="1" applyFill="1" applyBorder="1"/>
    <xf numFmtId="0" fontId="9" fillId="4" borderId="17" xfId="1" applyFont="1" applyFill="1" applyBorder="1" applyAlignment="1">
      <alignment horizontal="center"/>
    </xf>
    <xf numFmtId="0" fontId="9" fillId="4" borderId="17" xfId="1" applyNumberFormat="1" applyFont="1" applyFill="1" applyBorder="1" applyAlignment="1">
      <alignment horizontal="right"/>
    </xf>
    <xf numFmtId="0" fontId="9" fillId="4" borderId="15" xfId="1" applyNumberFormat="1" applyFont="1" applyFill="1" applyBorder="1"/>
    <xf numFmtId="0" fontId="9" fillId="4" borderId="16" xfId="1" applyNumberFormat="1" applyFont="1" applyFill="1" applyBorder="1"/>
    <xf numFmtId="0" fontId="9" fillId="4" borderId="18" xfId="1" applyNumberFormat="1" applyFont="1" applyFill="1" applyBorder="1"/>
    <xf numFmtId="0" fontId="9" fillId="4" borderId="16" xfId="1" applyFont="1" applyFill="1" applyBorder="1"/>
    <xf numFmtId="0" fontId="9" fillId="4" borderId="18" xfId="1" applyFont="1" applyFill="1" applyBorder="1"/>
    <xf numFmtId="0" fontId="22" fillId="0" borderId="0" xfId="1" applyFont="1"/>
    <xf numFmtId="0" fontId="23" fillId="0" borderId="37" xfId="1" applyFont="1" applyBorder="1" applyAlignment="1">
      <alignment horizontal="center" vertical="top"/>
    </xf>
    <xf numFmtId="49" fontId="24" fillId="0" borderId="37" xfId="1" applyNumberFormat="1" applyFont="1" applyBorder="1" applyAlignment="1">
      <alignment horizontal="left" vertical="top" shrinkToFit="1"/>
    </xf>
    <xf numFmtId="0" fontId="24" fillId="0" borderId="37" xfId="1" applyFont="1" applyBorder="1" applyAlignment="1">
      <alignment vertical="top" wrapText="1"/>
    </xf>
    <xf numFmtId="49" fontId="23" fillId="0" borderId="37" xfId="1" applyNumberFormat="1" applyFont="1" applyBorder="1" applyAlignment="1">
      <alignment horizontal="center" shrinkToFit="1"/>
    </xf>
    <xf numFmtId="4" fontId="24" fillId="0" borderId="37" xfId="1" applyNumberFormat="1" applyFont="1" applyBorder="1" applyAlignment="1">
      <alignment horizontal="right" shrinkToFit="1"/>
    </xf>
    <xf numFmtId="4" fontId="23" fillId="3" borderId="37" xfId="1" applyNumberFormat="1" applyFont="1" applyFill="1" applyBorder="1" applyAlignment="1" applyProtection="1">
      <alignment horizontal="right"/>
      <protection locked="0"/>
    </xf>
    <xf numFmtId="4" fontId="23" fillId="0" borderId="37" xfId="1" applyNumberFormat="1" applyFont="1" applyBorder="1"/>
    <xf numFmtId="165" fontId="23" fillId="0" borderId="37" xfId="1" applyNumberFormat="1" applyFont="1" applyBorder="1"/>
    <xf numFmtId="4" fontId="23" fillId="0" borderId="15" xfId="1" applyNumberFormat="1" applyFont="1" applyBorder="1"/>
    <xf numFmtId="4" fontId="22" fillId="0" borderId="0" xfId="1" applyNumberFormat="1" applyFont="1"/>
    <xf numFmtId="0" fontId="11" fillId="0" borderId="37" xfId="1" applyFont="1" applyBorder="1" applyAlignment="1">
      <alignment horizontal="center"/>
    </xf>
    <xf numFmtId="49" fontId="11" fillId="0" borderId="37" xfId="1" applyNumberFormat="1" applyFont="1" applyBorder="1" applyAlignment="1">
      <alignment horizontal="left"/>
    </xf>
    <xf numFmtId="4" fontId="9" fillId="0" borderId="15" xfId="1" applyNumberFormat="1" applyFont="1" applyBorder="1"/>
    <xf numFmtId="0" fontId="25" fillId="0" borderId="0" xfId="1" applyFont="1" applyAlignment="1">
      <alignment wrapText="1"/>
    </xf>
    <xf numFmtId="4" fontId="23" fillId="5" borderId="37" xfId="1" applyNumberFormat="1" applyFont="1" applyFill="1" applyBorder="1" applyAlignment="1">
      <alignment horizontal="right" wrapText="1"/>
    </xf>
    <xf numFmtId="0" fontId="26" fillId="5" borderId="14" xfId="1" applyFont="1" applyFill="1" applyBorder="1" applyAlignment="1">
      <alignment horizontal="left" wrapText="1"/>
    </xf>
    <xf numFmtId="0" fontId="26" fillId="0" borderId="15" xfId="0" applyFont="1" applyBorder="1" applyAlignment="1">
      <alignment horizontal="right"/>
    </xf>
    <xf numFmtId="0" fontId="9" fillId="0" borderId="14" xfId="1" applyFont="1" applyBorder="1"/>
    <xf numFmtId="0" fontId="9" fillId="0" borderId="0" xfId="1" applyFont="1" applyBorder="1"/>
    <xf numFmtId="0" fontId="22" fillId="0" borderId="0" xfId="1" applyFont="1" applyAlignment="1">
      <alignment wrapText="1"/>
    </xf>
    <xf numFmtId="0" fontId="27" fillId="2" borderId="7" xfId="1" applyFont="1" applyFill="1" applyBorder="1" applyAlignment="1">
      <alignment horizontal="center"/>
    </xf>
    <xf numFmtId="49" fontId="20" fillId="2" borderId="8" xfId="1" applyNumberFormat="1" applyFont="1" applyFill="1" applyBorder="1" applyAlignment="1">
      <alignment horizontal="left"/>
    </xf>
    <xf numFmtId="0" fontId="20" fillId="2" borderId="8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center"/>
    </xf>
    <xf numFmtId="4" fontId="9" fillId="2" borderId="8" xfId="1" applyNumberFormat="1" applyFont="1" applyFill="1" applyBorder="1" applyAlignment="1">
      <alignment horizontal="right"/>
    </xf>
    <xf numFmtId="4" fontId="15" fillId="2" borderId="13" xfId="1" applyNumberFormat="1" applyFont="1" applyFill="1" applyBorder="1"/>
    <xf numFmtId="0" fontId="9" fillId="2" borderId="7" xfId="1" applyFont="1" applyFill="1" applyBorder="1"/>
    <xf numFmtId="0" fontId="9" fillId="2" borderId="8" xfId="1" applyFont="1" applyFill="1" applyBorder="1"/>
    <xf numFmtId="4" fontId="9" fillId="0" borderId="0" xfId="1" applyNumberFormat="1" applyFont="1"/>
    <xf numFmtId="3" fontId="22" fillId="0" borderId="0" xfId="1" applyNumberFormat="1" applyFont="1"/>
    <xf numFmtId="0" fontId="28" fillId="4" borderId="7" xfId="1" applyFont="1" applyFill="1" applyBorder="1" applyAlignment="1">
      <alignment horizontal="center"/>
    </xf>
    <xf numFmtId="49" fontId="20" fillId="4" borderId="8" xfId="1" applyNumberFormat="1" applyFont="1" applyFill="1" applyBorder="1" applyAlignment="1">
      <alignment horizontal="left"/>
    </xf>
    <xf numFmtId="0" fontId="20" fillId="4" borderId="8" xfId="1" applyFont="1" applyFill="1" applyBorder="1"/>
    <xf numFmtId="0" fontId="9" fillId="4" borderId="8" xfId="1" applyFont="1" applyFill="1" applyBorder="1" applyAlignment="1">
      <alignment horizontal="center"/>
    </xf>
    <xf numFmtId="4" fontId="9" fillId="4" borderId="8" xfId="1" applyNumberFormat="1" applyFont="1" applyFill="1" applyBorder="1" applyAlignment="1">
      <alignment horizontal="right"/>
    </xf>
    <xf numFmtId="4" fontId="15" fillId="4" borderId="13" xfId="1" applyNumberFormat="1" applyFont="1" applyFill="1" applyBorder="1"/>
    <xf numFmtId="0" fontId="9" fillId="4" borderId="8" xfId="1" applyFont="1" applyFill="1" applyBorder="1"/>
    <xf numFmtId="3" fontId="9" fillId="0" borderId="0" xfId="1" applyNumberFormat="1" applyFont="1"/>
    <xf numFmtId="0" fontId="15" fillId="0" borderId="0" xfId="1" applyFont="1"/>
    <xf numFmtId="0" fontId="29" fillId="0" borderId="0" xfId="1" applyFont="1" applyAlignment="1"/>
    <xf numFmtId="0" fontId="30" fillId="0" borderId="0" xfId="1" applyFont="1" applyBorder="1"/>
    <xf numFmtId="3" fontId="30" fillId="0" borderId="0" xfId="1" applyNumberFormat="1" applyFont="1" applyBorder="1" applyAlignment="1">
      <alignment horizontal="right"/>
    </xf>
    <xf numFmtId="4" fontId="30" fillId="0" borderId="0" xfId="1" applyNumberFormat="1" applyFont="1" applyBorder="1"/>
    <xf numFmtId="0" fontId="29" fillId="0" borderId="0" xfId="1" applyFont="1" applyBorder="1" applyAlignment="1"/>
    <xf numFmtId="0" fontId="9" fillId="0" borderId="0" xfId="1" applyFont="1" applyBorder="1" applyAlignment="1">
      <alignment horizontal="right"/>
    </xf>
    <xf numFmtId="3" fontId="25" fillId="0" borderId="0" xfId="1" applyNumberFormat="1" applyFont="1" applyAlignment="1">
      <alignment wrapText="1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left" wrapText="1"/>
    </xf>
    <xf numFmtId="4" fontId="9" fillId="0" borderId="20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6" fillId="3" borderId="7" xfId="0" applyFont="1" applyFill="1" applyBorder="1" applyAlignment="1" applyProtection="1">
      <alignment vertical="top" wrapText="1"/>
      <protection locked="0"/>
    </xf>
    <xf numFmtId="0" fontId="16" fillId="3" borderId="8" xfId="0" applyFont="1" applyFill="1" applyBorder="1" applyAlignment="1" applyProtection="1">
      <alignment vertical="top" wrapText="1"/>
      <protection locked="0"/>
    </xf>
    <xf numFmtId="0" fontId="16" fillId="3" borderId="13" xfId="0" applyFont="1" applyFill="1" applyBorder="1" applyAlignment="1" applyProtection="1">
      <alignment vertical="top" wrapText="1"/>
      <protection locked="0"/>
    </xf>
    <xf numFmtId="4" fontId="14" fillId="4" borderId="23" xfId="0" applyNumberFormat="1" applyFont="1" applyFill="1" applyBorder="1" applyAlignment="1">
      <alignment horizontal="right" vertical="center"/>
    </xf>
    <xf numFmtId="0" fontId="9" fillId="4" borderId="24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left" shrinkToFit="1"/>
    </xf>
    <xf numFmtId="0" fontId="11" fillId="0" borderId="13" xfId="0" applyFont="1" applyBorder="1" applyAlignment="1">
      <alignment horizontal="left" shrinkToFit="1"/>
    </xf>
    <xf numFmtId="49" fontId="23" fillId="5" borderId="14" xfId="1" applyNumberFormat="1" applyFont="1" applyFill="1" applyBorder="1" applyAlignment="1">
      <alignment horizontal="left" wrapText="1"/>
    </xf>
    <xf numFmtId="49" fontId="9" fillId="0" borderId="0" xfId="0" applyNumberFormat="1" applyFont="1" applyAlignment="1">
      <alignment horizontal="left" wrapText="1"/>
    </xf>
    <xf numFmtId="0" fontId="14" fillId="0" borderId="0" xfId="1" applyFont="1" applyAlignment="1">
      <alignment horizontal="left"/>
    </xf>
    <xf numFmtId="0" fontId="16" fillId="3" borderId="7" xfId="1" applyFont="1" applyFill="1" applyBorder="1" applyAlignment="1" applyProtection="1">
      <alignment vertical="top" wrapText="1"/>
      <protection locked="0"/>
    </xf>
    <xf numFmtId="0" fontId="16" fillId="3" borderId="8" xfId="1" applyFont="1" applyFill="1" applyBorder="1" applyAlignment="1" applyProtection="1">
      <alignment vertical="top" wrapText="1"/>
      <protection locked="0"/>
    </xf>
    <xf numFmtId="0" fontId="16" fillId="3" borderId="13" xfId="1" applyFont="1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/BuildPower/MSOffice/RKPOP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chazeč"/>
      <sheetName val="Stavba"/>
      <sheetName val="Rekapitulace"/>
      <sheetName val="Objekt"/>
    </sheetNames>
    <sheetDataSet>
      <sheetData sheetId="0" refreshError="1"/>
      <sheetData sheetId="1">
        <row r="94">
          <cell r="F94">
            <v>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 enableFormatConditionsCalculation="0"/>
  <dimension ref="A1:P134"/>
  <sheetViews>
    <sheetView tabSelected="1" topLeftCell="A7" workbookViewId="0">
      <selection activeCell="A24" sqref="A24"/>
    </sheetView>
  </sheetViews>
  <sheetFormatPr defaultColWidth="8.7109375" defaultRowHeight="12.75"/>
  <cols>
    <col min="1" max="1" width="23.140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2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.5" customHeight="1">
      <c r="A3" s="2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7.5" customHeight="1" thickBot="1">
      <c r="A4" s="4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5" t="s">
        <v>1</v>
      </c>
      <c r="B5" s="167" t="s">
        <v>2</v>
      </c>
      <c r="C5" s="167"/>
      <c r="D5" s="167"/>
      <c r="E5" s="167"/>
      <c r="F5" s="167"/>
      <c r="G5" s="168"/>
      <c r="H5" s="1"/>
      <c r="I5" s="1"/>
      <c r="J5" s="1"/>
      <c r="K5" s="1"/>
      <c r="L5" s="1"/>
      <c r="M5" s="1"/>
      <c r="N5" s="1"/>
      <c r="O5" s="1"/>
      <c r="P5" s="1"/>
    </row>
    <row r="6" spans="1:16">
      <c r="A6" s="6" t="s">
        <v>3</v>
      </c>
      <c r="B6" s="165"/>
      <c r="C6" s="165"/>
      <c r="D6" s="165"/>
      <c r="E6" s="165"/>
      <c r="F6" s="165"/>
      <c r="G6" s="166"/>
      <c r="H6" s="1"/>
      <c r="I6" s="1"/>
      <c r="J6" s="1"/>
      <c r="K6" s="1"/>
      <c r="L6" s="1"/>
      <c r="M6" s="1"/>
      <c r="N6" s="1"/>
      <c r="O6" s="1"/>
      <c r="P6" s="1"/>
    </row>
    <row r="7" spans="1:16">
      <c r="A7" s="6" t="s">
        <v>4</v>
      </c>
      <c r="B7" s="165"/>
      <c r="C7" s="165"/>
      <c r="D7" s="165"/>
      <c r="E7" s="165"/>
      <c r="F7" s="165"/>
      <c r="G7" s="166"/>
      <c r="H7" s="1"/>
      <c r="I7" s="1"/>
      <c r="J7" s="1"/>
      <c r="K7" s="1"/>
      <c r="L7" s="1"/>
      <c r="M7" s="1"/>
      <c r="N7" s="1"/>
      <c r="O7" s="1"/>
      <c r="P7" s="1"/>
    </row>
    <row r="8" spans="1:16">
      <c r="A8" s="6" t="s">
        <v>5</v>
      </c>
      <c r="B8" s="165"/>
      <c r="C8" s="165"/>
      <c r="D8" s="165"/>
      <c r="E8" s="165"/>
      <c r="F8" s="165"/>
      <c r="G8" s="166"/>
      <c r="H8" s="1"/>
      <c r="I8" s="1"/>
      <c r="J8" s="1"/>
      <c r="K8" s="1"/>
      <c r="L8" s="1"/>
      <c r="M8" s="1"/>
      <c r="N8" s="1"/>
      <c r="O8" s="1"/>
      <c r="P8" s="1"/>
    </row>
    <row r="9" spans="1:16">
      <c r="A9" s="6" t="s">
        <v>6</v>
      </c>
      <c r="B9" s="165"/>
      <c r="C9" s="165"/>
      <c r="D9" s="165"/>
      <c r="E9" s="165"/>
      <c r="F9" s="165"/>
      <c r="G9" s="166"/>
      <c r="H9" s="1"/>
      <c r="I9" s="1"/>
      <c r="J9" s="1"/>
      <c r="K9" s="1"/>
      <c r="L9" s="1"/>
      <c r="M9" s="1"/>
      <c r="N9" s="1"/>
      <c r="O9" s="1"/>
      <c r="P9" s="1"/>
    </row>
    <row r="10" spans="1:16">
      <c r="A10" s="6" t="s">
        <v>7</v>
      </c>
      <c r="B10" s="165"/>
      <c r="C10" s="165"/>
      <c r="D10" s="165"/>
      <c r="E10" s="165"/>
      <c r="F10" s="165"/>
      <c r="G10" s="166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6" t="s">
        <v>8</v>
      </c>
      <c r="B11" s="169"/>
      <c r="C11" s="169"/>
      <c r="D11" s="169"/>
      <c r="E11" s="169"/>
      <c r="F11" s="169"/>
      <c r="G11" s="170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6" t="s">
        <v>9</v>
      </c>
      <c r="B12" s="171"/>
      <c r="C12" s="172"/>
      <c r="D12" s="172"/>
      <c r="E12" s="172"/>
      <c r="F12" s="172"/>
      <c r="G12" s="173"/>
      <c r="H12" s="1"/>
      <c r="I12" s="1"/>
      <c r="J12" s="1"/>
      <c r="K12" s="1"/>
      <c r="L12" s="1"/>
      <c r="M12" s="1"/>
      <c r="N12" s="1"/>
      <c r="O12" s="1"/>
      <c r="P12" s="1"/>
    </row>
    <row r="13" spans="1:16" ht="13.5" thickBot="1">
      <c r="A13" s="7" t="s">
        <v>10</v>
      </c>
      <c r="B13" s="174"/>
      <c r="C13" s="174"/>
      <c r="D13" s="174"/>
      <c r="E13" s="174"/>
      <c r="F13" s="174"/>
      <c r="G13" s="175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8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72.75" customHeight="1">
      <c r="A17" s="176" t="s">
        <v>12</v>
      </c>
      <c r="B17" s="176"/>
      <c r="C17" s="176"/>
      <c r="D17" s="176"/>
      <c r="E17" s="176"/>
      <c r="F17" s="176"/>
      <c r="G17" s="176"/>
      <c r="H17" s="1"/>
      <c r="I17" s="1"/>
      <c r="J17" s="1"/>
      <c r="K17" s="1"/>
      <c r="L17" s="1"/>
      <c r="M17" s="1"/>
      <c r="N17" s="1"/>
      <c r="O17" s="1"/>
      <c r="P17" s="1"/>
    </row>
    <row r="18" spans="1:16" ht="28.5" customHeight="1">
      <c r="A18" s="176" t="s">
        <v>13</v>
      </c>
      <c r="B18" s="176"/>
      <c r="C18" s="176"/>
      <c r="D18" s="176"/>
      <c r="E18" s="176"/>
      <c r="F18" s="176"/>
      <c r="G18" s="176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</sheetData>
  <sheetProtection password="C7B2" sheet="1"/>
  <mergeCells count="11">
    <mergeCell ref="B11:G11"/>
    <mergeCell ref="B12:G12"/>
    <mergeCell ref="B13:G13"/>
    <mergeCell ref="A17:G17"/>
    <mergeCell ref="A18:G18"/>
    <mergeCell ref="B10:G10"/>
    <mergeCell ref="B5:G5"/>
    <mergeCell ref="B6:G6"/>
    <mergeCell ref="B7:G7"/>
    <mergeCell ref="B8:G8"/>
    <mergeCell ref="B9:G9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/>
  <headerFooter alignWithMargins="0">
    <oddFooter>&amp;L&amp;9Zpracováno programem &amp;"Arial CE,Tučné"BUILDpower,  © RTS, a.s.&amp;R&amp;9Stránka &amp;P z &amp;N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1" enableFormatConditionsCalculation="0"/>
  <dimension ref="A1:N44"/>
  <sheetViews>
    <sheetView showGridLines="0" zoomScale="75" zoomScaleNormal="75" zoomScaleSheetLayoutView="75" zoomScalePageLayoutView="75" workbookViewId="0">
      <selection activeCell="D6" sqref="D6"/>
    </sheetView>
  </sheetViews>
  <sheetFormatPr defaultColWidth="8.7109375" defaultRowHeight="12.75"/>
  <cols>
    <col min="1" max="1" width="0.5703125" style="10" customWidth="1"/>
    <col min="2" max="2" width="7.140625" style="10" customWidth="1"/>
    <col min="3" max="3" width="8.7109375" style="10"/>
    <col min="4" max="4" width="19.7109375" style="10" customWidth="1"/>
    <col min="5" max="5" width="7" style="10" customWidth="1"/>
    <col min="6" max="6" width="12.7109375" style="10" customWidth="1"/>
    <col min="7" max="7" width="12.5703125" style="11" customWidth="1"/>
    <col min="8" max="8" width="10.7109375" style="10" customWidth="1"/>
    <col min="9" max="9" width="10.7109375" style="11" customWidth="1"/>
    <col min="10" max="14" width="10.7109375" style="10" customWidth="1"/>
    <col min="15" max="16384" width="8.7109375" style="10"/>
  </cols>
  <sheetData>
    <row r="1" spans="1:14" ht="12" customHeight="1">
      <c r="A1" s="9" t="s">
        <v>14</v>
      </c>
    </row>
    <row r="2" spans="1:14" ht="17.25" customHeight="1">
      <c r="B2" s="12"/>
      <c r="C2" s="13" t="s">
        <v>15</v>
      </c>
      <c r="E2" s="14"/>
      <c r="F2" s="13"/>
      <c r="G2" s="15"/>
      <c r="H2" s="16"/>
      <c r="I2" s="17"/>
      <c r="J2" s="12"/>
    </row>
    <row r="3" spans="1:14" ht="6" customHeight="1">
      <c r="C3" s="18"/>
      <c r="D3" s="19" t="s">
        <v>2</v>
      </c>
    </row>
    <row r="4" spans="1:14" ht="4.5" customHeight="1"/>
    <row r="5" spans="1:14" ht="13.5" customHeight="1">
      <c r="C5" s="20" t="s">
        <v>16</v>
      </c>
      <c r="D5" s="21" t="s">
        <v>450</v>
      </c>
      <c r="E5" s="22"/>
      <c r="F5" s="23"/>
      <c r="G5" s="24"/>
      <c r="N5" s="17"/>
    </row>
    <row r="7" spans="1:14">
      <c r="I7" s="25"/>
    </row>
    <row r="8" spans="1:14">
      <c r="C8" s="26" t="s">
        <v>17</v>
      </c>
      <c r="D8" s="27" t="s">
        <v>444</v>
      </c>
      <c r="H8" s="25" t="s">
        <v>18</v>
      </c>
      <c r="I8" s="27"/>
      <c r="J8" s="28"/>
    </row>
    <row r="9" spans="1:14">
      <c r="D9" s="27" t="s">
        <v>445</v>
      </c>
      <c r="H9" s="25" t="s">
        <v>19</v>
      </c>
      <c r="I9" s="27"/>
      <c r="J9" s="28"/>
    </row>
    <row r="10" spans="1:14" ht="12.75" customHeight="1">
      <c r="C10" s="25" t="s">
        <v>447</v>
      </c>
      <c r="D10" s="27" t="s">
        <v>446</v>
      </c>
      <c r="I10" s="25"/>
    </row>
    <row r="11" spans="1:14" ht="0.75" hidden="1" customHeight="1">
      <c r="I11" s="25"/>
    </row>
    <row r="12" spans="1:14" ht="4.5" customHeight="1">
      <c r="I12" s="25"/>
    </row>
    <row r="13" spans="1:14" ht="4.5" customHeight="1"/>
    <row r="14" spans="1:14" ht="3.75" customHeight="1"/>
    <row r="15" spans="1:14" ht="13.5" customHeight="1">
      <c r="B15" s="29"/>
      <c r="C15" s="30"/>
      <c r="D15" s="30"/>
      <c r="E15" s="31"/>
      <c r="F15" s="32"/>
      <c r="G15" s="33"/>
      <c r="H15" s="34"/>
      <c r="I15" s="35" t="s">
        <v>20</v>
      </c>
      <c r="J15" s="36"/>
    </row>
    <row r="16" spans="1:14" ht="15" customHeight="1">
      <c r="B16" s="37" t="s">
        <v>21</v>
      </c>
      <c r="C16" s="38"/>
      <c r="D16" s="39">
        <v>0</v>
      </c>
      <c r="E16" s="40" t="s">
        <v>22</v>
      </c>
      <c r="F16" s="41"/>
      <c r="G16" s="42"/>
      <c r="H16" s="179">
        <f>ROUND(G34,1)</f>
        <v>0</v>
      </c>
      <c r="I16" s="180"/>
      <c r="J16" s="43"/>
    </row>
    <row r="17" spans="2:11">
      <c r="B17" s="37" t="s">
        <v>23</v>
      </c>
      <c r="C17" s="38"/>
      <c r="D17" s="39">
        <v>0</v>
      </c>
      <c r="E17" s="40" t="s">
        <v>22</v>
      </c>
      <c r="F17" s="44"/>
      <c r="G17" s="45"/>
      <c r="H17" s="181">
        <f>ROUND(H16*D17/100,0)</f>
        <v>0</v>
      </c>
      <c r="I17" s="182"/>
      <c r="J17" s="43"/>
    </row>
    <row r="18" spans="2:11" ht="15" customHeight="1">
      <c r="B18" s="37" t="s">
        <v>21</v>
      </c>
      <c r="C18" s="38"/>
      <c r="D18" s="46">
        <v>0</v>
      </c>
      <c r="E18" s="40" t="s">
        <v>22</v>
      </c>
      <c r="F18" s="44"/>
      <c r="G18" s="45"/>
      <c r="H18" s="181">
        <f>ROUND(H34,1)</f>
        <v>0</v>
      </c>
      <c r="I18" s="182"/>
      <c r="J18" s="43"/>
    </row>
    <row r="19" spans="2:11">
      <c r="B19" s="37" t="s">
        <v>23</v>
      </c>
      <c r="C19" s="38"/>
      <c r="D19" s="46">
        <v>0</v>
      </c>
      <c r="E19" s="40" t="s">
        <v>22</v>
      </c>
      <c r="F19" s="44"/>
      <c r="G19" s="45"/>
      <c r="H19" s="181">
        <f>ROUND(H18*D19/100,0)</f>
        <v>0</v>
      </c>
      <c r="I19" s="182"/>
      <c r="J19" s="43"/>
    </row>
    <row r="20" spans="2:11">
      <c r="B20" s="37" t="s">
        <v>21</v>
      </c>
      <c r="C20" s="38"/>
      <c r="D20" s="46">
        <v>15</v>
      </c>
      <c r="E20" s="40" t="s">
        <v>22</v>
      </c>
      <c r="F20" s="44"/>
      <c r="G20" s="45"/>
      <c r="H20" s="181">
        <f>ROUND(I34,1)</f>
        <v>0</v>
      </c>
      <c r="I20" s="183"/>
      <c r="J20" s="43"/>
    </row>
    <row r="21" spans="2:11" ht="13.5" thickBot="1">
      <c r="B21" s="37" t="s">
        <v>23</v>
      </c>
      <c r="C21" s="38"/>
      <c r="D21" s="46">
        <f>D20</f>
        <v>15</v>
      </c>
      <c r="E21" s="40" t="s">
        <v>22</v>
      </c>
      <c r="F21" s="47"/>
      <c r="G21" s="48"/>
      <c r="H21" s="177">
        <f>ROUND(H20*D20/100,0)</f>
        <v>0</v>
      </c>
      <c r="I21" s="178"/>
      <c r="J21" s="43"/>
    </row>
    <row r="22" spans="2:11" ht="16.5" thickBot="1">
      <c r="B22" s="49" t="s">
        <v>24</v>
      </c>
      <c r="C22" s="50"/>
      <c r="D22" s="50"/>
      <c r="E22" s="51"/>
      <c r="F22" s="52"/>
      <c r="G22" s="53"/>
      <c r="H22" s="187">
        <f>SUM(H16:H21)</f>
        <v>0</v>
      </c>
      <c r="I22" s="188"/>
      <c r="J22" s="54"/>
    </row>
    <row r="25" spans="2:11" ht="1.5" customHeight="1"/>
    <row r="26" spans="2:11" ht="15.75" customHeight="1">
      <c r="B26" s="22" t="s">
        <v>25</v>
      </c>
      <c r="C26" s="55"/>
      <c r="D26" s="55"/>
      <c r="E26" s="55"/>
      <c r="F26" s="55"/>
      <c r="G26" s="55"/>
      <c r="H26" s="55"/>
      <c r="I26" s="55"/>
      <c r="J26" s="55"/>
      <c r="K26" s="56"/>
    </row>
    <row r="27" spans="2:11" ht="5.25" customHeight="1">
      <c r="K27" s="56"/>
    </row>
    <row r="28" spans="2:11" ht="27" customHeight="1">
      <c r="B28" s="57" t="s">
        <v>26</v>
      </c>
      <c r="C28" s="50"/>
      <c r="D28" s="50"/>
      <c r="E28" s="58"/>
      <c r="F28" s="59" t="s">
        <v>27</v>
      </c>
      <c r="G28" s="60" t="s">
        <v>28</v>
      </c>
      <c r="H28" s="61" t="s">
        <v>449</v>
      </c>
      <c r="I28" s="61" t="s">
        <v>448</v>
      </c>
    </row>
    <row r="29" spans="2:11">
      <c r="B29" s="62" t="s">
        <v>167</v>
      </c>
      <c r="C29" s="189" t="s">
        <v>168</v>
      </c>
      <c r="D29" s="190"/>
      <c r="E29" s="63" t="str">
        <f>IF(StavbaCelkem=0," ",F29/StavbaCelkem)</f>
        <v xml:space="preserve"> </v>
      </c>
      <c r="F29" s="64">
        <f>+ 'S006 01 '!G78</f>
        <v>0</v>
      </c>
      <c r="G29" s="65">
        <f t="shared" ref="G29:G33" si="0">0+F29-H29-I29</f>
        <v>0</v>
      </c>
      <c r="H29" s="66">
        <v>0</v>
      </c>
      <c r="I29" s="66">
        <v>0</v>
      </c>
    </row>
    <row r="30" spans="2:11">
      <c r="B30" s="62" t="s">
        <v>228</v>
      </c>
      <c r="C30" s="189" t="s">
        <v>168</v>
      </c>
      <c r="D30" s="190"/>
      <c r="E30" s="63" t="str">
        <f t="shared" ref="E30:E34" si="1">IF(StavbaCelkem=0," ",F30/StavbaCelkem)</f>
        <v xml:space="preserve"> </v>
      </c>
      <c r="F30" s="64">
        <f>+ 'SO06 02 '!G82</f>
        <v>0</v>
      </c>
      <c r="G30" s="65">
        <f t="shared" si="0"/>
        <v>0</v>
      </c>
      <c r="H30" s="66">
        <v>0</v>
      </c>
      <c r="I30" s="66">
        <v>0</v>
      </c>
    </row>
    <row r="31" spans="2:11">
      <c r="B31" s="62" t="s">
        <v>329</v>
      </c>
      <c r="C31" s="189" t="s">
        <v>330</v>
      </c>
      <c r="D31" s="190"/>
      <c r="E31" s="63" t="str">
        <f t="shared" si="1"/>
        <v xml:space="preserve"> </v>
      </c>
      <c r="F31" s="64">
        <f>+ 'SO09 01 '!G100</f>
        <v>0</v>
      </c>
      <c r="G31" s="65">
        <f t="shared" si="0"/>
        <v>0</v>
      </c>
      <c r="H31" s="66">
        <v>0</v>
      </c>
      <c r="I31" s="66">
        <v>0</v>
      </c>
    </row>
    <row r="32" spans="2:11">
      <c r="B32" s="62" t="s">
        <v>376</v>
      </c>
      <c r="C32" s="189" t="s">
        <v>377</v>
      </c>
      <c r="D32" s="190"/>
      <c r="E32" s="63" t="str">
        <f t="shared" si="1"/>
        <v xml:space="preserve"> </v>
      </c>
      <c r="F32" s="64">
        <f>+ 'SO10 01 '!G43</f>
        <v>0</v>
      </c>
      <c r="G32" s="65">
        <f t="shared" si="0"/>
        <v>0</v>
      </c>
      <c r="H32" s="66">
        <v>0</v>
      </c>
      <c r="I32" s="66">
        <v>0</v>
      </c>
    </row>
    <row r="33" spans="1:10">
      <c r="B33" s="62" t="s">
        <v>441</v>
      </c>
      <c r="C33" s="189" t="s">
        <v>442</v>
      </c>
      <c r="D33" s="190"/>
      <c r="E33" s="63" t="str">
        <f t="shared" si="1"/>
        <v xml:space="preserve"> </v>
      </c>
      <c r="F33" s="64">
        <f>+ 'SO12 01 '!G65</f>
        <v>0</v>
      </c>
      <c r="G33" s="65">
        <f t="shared" si="0"/>
        <v>0</v>
      </c>
      <c r="H33" s="66">
        <v>0</v>
      </c>
      <c r="I33" s="66">
        <v>0</v>
      </c>
    </row>
    <row r="34" spans="1:10" ht="17.25" customHeight="1">
      <c r="A34" s="9" t="s">
        <v>29</v>
      </c>
      <c r="B34" s="67" t="s">
        <v>30</v>
      </c>
      <c r="C34" s="68"/>
      <c r="D34" s="69"/>
      <c r="E34" s="70" t="str">
        <f t="shared" si="1"/>
        <v xml:space="preserve"> </v>
      </c>
      <c r="F34" s="71">
        <f>SUM(F29:F33)</f>
        <v>0</v>
      </c>
      <c r="G34" s="72">
        <f>SUM(G29:G33)</f>
        <v>0</v>
      </c>
      <c r="H34" s="73">
        <f>SUM(H29:H33)</f>
        <v>0</v>
      </c>
      <c r="I34" s="74">
        <f>SUM(I29:I33)</f>
        <v>0</v>
      </c>
    </row>
    <row r="35" spans="1:10">
      <c r="B35" s="75"/>
      <c r="C35" s="75"/>
      <c r="D35" s="75"/>
      <c r="E35" s="75"/>
      <c r="F35" s="75"/>
      <c r="G35" s="75"/>
      <c r="H35" s="75"/>
      <c r="I35" s="75"/>
      <c r="J35" s="75"/>
    </row>
    <row r="36" spans="1:10">
      <c r="B36" s="75"/>
      <c r="C36" s="75"/>
      <c r="D36" s="75"/>
      <c r="E36" s="75"/>
      <c r="F36" s="75"/>
      <c r="G36" s="75"/>
      <c r="H36" s="75"/>
      <c r="I36" s="75"/>
      <c r="J36" s="75"/>
    </row>
    <row r="37" spans="1:10">
      <c r="B37" s="76" t="s">
        <v>31</v>
      </c>
      <c r="C37" s="75"/>
      <c r="D37" s="75"/>
      <c r="E37" s="75"/>
      <c r="F37" s="75"/>
      <c r="G37" s="75"/>
      <c r="H37" s="75"/>
      <c r="I37" s="75"/>
      <c r="J37" s="75"/>
    </row>
    <row r="38" spans="1:10" ht="125.25" customHeight="1">
      <c r="B38" s="184"/>
      <c r="C38" s="185"/>
      <c r="D38" s="185"/>
      <c r="E38" s="185"/>
      <c r="F38" s="185"/>
      <c r="G38" s="185"/>
      <c r="H38" s="185"/>
      <c r="I38" s="186"/>
      <c r="J38" s="75"/>
    </row>
    <row r="39" spans="1:10">
      <c r="B39" s="75"/>
      <c r="C39" s="75"/>
      <c r="D39" s="75"/>
      <c r="E39" s="75"/>
      <c r="F39" s="75"/>
      <c r="G39" s="75"/>
      <c r="H39" s="75"/>
      <c r="I39" s="75"/>
      <c r="J39" s="75"/>
    </row>
    <row r="43" spans="1:10">
      <c r="B43" s="77"/>
      <c r="C43" s="77"/>
      <c r="D43" s="77"/>
      <c r="E43" s="77"/>
      <c r="F43" s="77"/>
      <c r="G43" s="78"/>
      <c r="H43" s="77"/>
      <c r="I43" s="78"/>
      <c r="J43" s="77"/>
    </row>
    <row r="44" spans="1:10">
      <c r="C44" s="79"/>
      <c r="D44" s="80"/>
      <c r="E44" s="79"/>
      <c r="F44" s="79"/>
      <c r="G44" s="78"/>
      <c r="H44" s="79"/>
      <c r="I44" s="78"/>
      <c r="J44" s="11"/>
    </row>
  </sheetData>
  <sheetProtection password="C7B2" sheet="1"/>
  <mergeCells count="13">
    <mergeCell ref="B38:I38"/>
    <mergeCell ref="H22:I22"/>
    <mergeCell ref="C29:D29"/>
    <mergeCell ref="C30:D30"/>
    <mergeCell ref="C31:D31"/>
    <mergeCell ref="C32:D32"/>
    <mergeCell ref="C33:D33"/>
    <mergeCell ref="H21:I21"/>
    <mergeCell ref="H16:I16"/>
    <mergeCell ref="H17:I17"/>
    <mergeCell ref="H18:I18"/>
    <mergeCell ref="H19:I19"/>
    <mergeCell ref="H20:I20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/>
  <headerFooter alignWithMargins="0">
    <oddFooter>&amp;L&amp;9Zpracováno programem &amp;"Arial CE,Tučné"BUILDpower,  © RTS, a.s.&amp;R&amp;9Stránka 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 enableFormatConditionsCalculation="0"/>
  <dimension ref="A1:CZ151"/>
  <sheetViews>
    <sheetView showGridLines="0" showZeros="0" zoomScale="75" workbookViewId="0">
      <selection activeCell="C23" sqref="C23:D23"/>
    </sheetView>
  </sheetViews>
  <sheetFormatPr defaultColWidth="8.7109375" defaultRowHeight="12.75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0" customWidth="1"/>
    <col min="6" max="6" width="9.85546875" style="81" customWidth="1"/>
    <col min="7" max="7" width="13.85546875" style="81" customWidth="1"/>
    <col min="8" max="8" width="11" style="81" customWidth="1"/>
    <col min="9" max="9" width="9.7109375" style="8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8.7109375" style="81"/>
    <col min="56" max="56" width="62.28515625" style="81" customWidth="1"/>
    <col min="57" max="16384" width="8.7109375" style="81"/>
  </cols>
  <sheetData>
    <row r="1" spans="1:104" ht="15" customHeight="1">
      <c r="A1" s="193" t="s">
        <v>32</v>
      </c>
      <c r="B1" s="193"/>
      <c r="C1" s="193"/>
      <c r="D1" s="193"/>
      <c r="E1" s="193"/>
      <c r="F1" s="193"/>
      <c r="G1" s="193"/>
    </row>
    <row r="2" spans="1:104" ht="3" customHeight="1" thickBot="1">
      <c r="B2" s="82"/>
      <c r="C2" s="83"/>
      <c r="D2" s="83"/>
      <c r="E2" s="84"/>
      <c r="F2" s="83"/>
      <c r="G2" s="83"/>
    </row>
    <row r="3" spans="1:104" ht="13.5" customHeight="1" thickTop="1">
      <c r="A3" s="85" t="s">
        <v>33</v>
      </c>
      <c r="B3" s="86"/>
      <c r="C3" s="87"/>
      <c r="D3" s="88" t="s">
        <v>169</v>
      </c>
      <c r="E3" s="89"/>
      <c r="F3" s="90"/>
      <c r="G3" s="91"/>
    </row>
    <row r="4" spans="1:104" ht="13.5" customHeight="1" thickBot="1">
      <c r="A4" s="92" t="s">
        <v>34</v>
      </c>
      <c r="B4" s="93"/>
      <c r="C4" s="94"/>
      <c r="D4" s="95" t="s">
        <v>170</v>
      </c>
      <c r="E4" s="96"/>
      <c r="F4" s="97"/>
      <c r="G4" s="98"/>
    </row>
    <row r="5" spans="1:104" ht="13.5" thickTop="1">
      <c r="A5" s="99"/>
      <c r="G5" s="101"/>
    </row>
    <row r="6" spans="1:104" s="107" customFormat="1" ht="26.25" customHeight="1">
      <c r="A6" s="102" t="s">
        <v>35</v>
      </c>
      <c r="B6" s="103" t="s">
        <v>36</v>
      </c>
      <c r="C6" s="103" t="s">
        <v>37</v>
      </c>
      <c r="D6" s="103" t="s">
        <v>38</v>
      </c>
      <c r="E6" s="104" t="s">
        <v>39</v>
      </c>
      <c r="F6" s="103" t="s">
        <v>40</v>
      </c>
      <c r="G6" s="105" t="s">
        <v>41</v>
      </c>
      <c r="H6" s="106" t="s">
        <v>42</v>
      </c>
      <c r="I6" s="106" t="s">
        <v>43</v>
      </c>
      <c r="J6" s="106" t="s">
        <v>44</v>
      </c>
      <c r="K6" s="106" t="s">
        <v>45</v>
      </c>
    </row>
    <row r="7" spans="1:104" ht="14.25" customHeight="1">
      <c r="A7" s="108" t="s">
        <v>46</v>
      </c>
      <c r="B7" s="109" t="s">
        <v>47</v>
      </c>
      <c r="C7" s="110" t="s">
        <v>48</v>
      </c>
      <c r="D7" s="111"/>
      <c r="E7" s="112"/>
      <c r="F7" s="112"/>
      <c r="G7" s="113"/>
      <c r="H7" s="114"/>
      <c r="I7" s="115"/>
      <c r="J7" s="116"/>
      <c r="K7" s="117"/>
      <c r="O7" s="118"/>
    </row>
    <row r="8" spans="1:104">
      <c r="A8" s="119">
        <v>1</v>
      </c>
      <c r="B8" s="120" t="s">
        <v>52</v>
      </c>
      <c r="C8" s="121" t="s">
        <v>53</v>
      </c>
      <c r="D8" s="122" t="s">
        <v>54</v>
      </c>
      <c r="E8" s="123">
        <v>151.30500000000001</v>
      </c>
      <c r="F8" s="124">
        <v>0</v>
      </c>
      <c r="G8" s="125">
        <f>E8*F8</f>
        <v>0</v>
      </c>
      <c r="H8" s="126">
        <v>0</v>
      </c>
      <c r="I8" s="127">
        <f>E8*H8</f>
        <v>0</v>
      </c>
      <c r="J8" s="126">
        <v>0</v>
      </c>
      <c r="K8" s="127">
        <f>E8*J8</f>
        <v>0</v>
      </c>
      <c r="O8" s="118"/>
      <c r="Z8" s="118"/>
      <c r="AA8" s="118">
        <v>1</v>
      </c>
      <c r="AB8" s="118">
        <v>1</v>
      </c>
      <c r="AC8" s="118">
        <v>1</v>
      </c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28">
        <f>G8</f>
        <v>0</v>
      </c>
      <c r="BA8" s="118"/>
      <c r="BB8" s="118"/>
      <c r="BC8" s="118"/>
      <c r="BD8" s="118"/>
      <c r="BE8" s="118"/>
      <c r="BF8" s="118"/>
      <c r="BG8" s="118"/>
      <c r="BH8" s="118"/>
      <c r="BI8" s="118"/>
      <c r="CA8" s="118">
        <v>1</v>
      </c>
      <c r="CB8" s="118">
        <v>1</v>
      </c>
      <c r="CZ8" s="81">
        <v>1</v>
      </c>
    </row>
    <row r="9" spans="1:104">
      <c r="A9" s="129"/>
      <c r="B9" s="130"/>
      <c r="C9" s="191" t="s">
        <v>55</v>
      </c>
      <c r="D9" s="192"/>
      <c r="E9" s="133">
        <v>151.30500000000001</v>
      </c>
      <c r="F9" s="134"/>
      <c r="G9" s="135"/>
      <c r="H9" s="136"/>
      <c r="I9" s="131"/>
      <c r="J9" s="137"/>
      <c r="K9" s="131"/>
      <c r="M9" s="132" t="s">
        <v>55</v>
      </c>
      <c r="O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38" t="str">
        <f>C8</f>
        <v xml:space="preserve">Hloubení rýh šířky do 200 cm v hor.3 do 1000 m3 </v>
      </c>
      <c r="BE9" s="118"/>
      <c r="BF9" s="118"/>
      <c r="BG9" s="118"/>
      <c r="BH9" s="118"/>
      <c r="BI9" s="118"/>
    </row>
    <row r="10" spans="1:104">
      <c r="A10" s="119">
        <v>2</v>
      </c>
      <c r="B10" s="120" t="s">
        <v>56</v>
      </c>
      <c r="C10" s="121" t="s">
        <v>57</v>
      </c>
      <c r="D10" s="122" t="s">
        <v>54</v>
      </c>
      <c r="E10" s="123">
        <v>45.391500000000001</v>
      </c>
      <c r="F10" s="124">
        <v>0</v>
      </c>
      <c r="G10" s="125">
        <f>E10*F10</f>
        <v>0</v>
      </c>
      <c r="H10" s="126">
        <v>0</v>
      </c>
      <c r="I10" s="127">
        <f>E10*H10</f>
        <v>0</v>
      </c>
      <c r="J10" s="126">
        <v>0</v>
      </c>
      <c r="K10" s="127">
        <f>E10*J10</f>
        <v>0</v>
      </c>
      <c r="O10" s="118"/>
      <c r="Z10" s="118"/>
      <c r="AA10" s="118">
        <v>1</v>
      </c>
      <c r="AB10" s="118">
        <v>1</v>
      </c>
      <c r="AC10" s="118">
        <v>1</v>
      </c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28">
        <f>G10</f>
        <v>0</v>
      </c>
      <c r="BA10" s="118"/>
      <c r="BB10" s="118"/>
      <c r="BC10" s="118"/>
      <c r="BD10" s="118"/>
      <c r="BE10" s="118"/>
      <c r="BF10" s="118"/>
      <c r="BG10" s="118"/>
      <c r="BH10" s="118"/>
      <c r="BI10" s="118"/>
      <c r="CA10" s="118">
        <v>1</v>
      </c>
      <c r="CB10" s="118">
        <v>1</v>
      </c>
      <c r="CZ10" s="81">
        <v>1</v>
      </c>
    </row>
    <row r="11" spans="1:104">
      <c r="A11" s="129"/>
      <c r="B11" s="130"/>
      <c r="C11" s="191" t="s">
        <v>58</v>
      </c>
      <c r="D11" s="192"/>
      <c r="E11" s="133">
        <v>45.391500000000001</v>
      </c>
      <c r="F11" s="134"/>
      <c r="G11" s="135"/>
      <c r="H11" s="136"/>
      <c r="I11" s="131"/>
      <c r="J11" s="137"/>
      <c r="K11" s="131"/>
      <c r="M11" s="132" t="s">
        <v>58</v>
      </c>
      <c r="O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38" t="str">
        <f>C10</f>
        <v xml:space="preserve">Příplatek za lepivost - hloubení rýh 200cm v hor.3 </v>
      </c>
      <c r="BE11" s="118"/>
      <c r="BF11" s="118"/>
      <c r="BG11" s="118"/>
      <c r="BH11" s="118"/>
      <c r="BI11" s="118"/>
    </row>
    <row r="12" spans="1:104" ht="22.5">
      <c r="A12" s="119">
        <v>3</v>
      </c>
      <c r="B12" s="120" t="s">
        <v>59</v>
      </c>
      <c r="C12" s="121" t="s">
        <v>60</v>
      </c>
      <c r="D12" s="122" t="s">
        <v>54</v>
      </c>
      <c r="E12" s="123">
        <v>57.765999999999998</v>
      </c>
      <c r="F12" s="124">
        <v>0</v>
      </c>
      <c r="G12" s="125">
        <f>E12*F12</f>
        <v>0</v>
      </c>
      <c r="H12" s="126">
        <v>0</v>
      </c>
      <c r="I12" s="127">
        <f>E12*H12</f>
        <v>0</v>
      </c>
      <c r="J12" s="126">
        <v>0</v>
      </c>
      <c r="K12" s="127">
        <f>E12*J12</f>
        <v>0</v>
      </c>
      <c r="O12" s="118"/>
      <c r="Z12" s="118"/>
      <c r="AA12" s="118">
        <v>1</v>
      </c>
      <c r="AB12" s="118">
        <v>1</v>
      </c>
      <c r="AC12" s="118">
        <v>1</v>
      </c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28">
        <f>G12</f>
        <v>0</v>
      </c>
      <c r="BA12" s="118"/>
      <c r="BB12" s="118"/>
      <c r="BC12" s="118"/>
      <c r="BD12" s="118"/>
      <c r="BE12" s="118"/>
      <c r="BF12" s="118"/>
      <c r="BG12" s="118"/>
      <c r="BH12" s="118"/>
      <c r="BI12" s="118"/>
      <c r="CA12" s="118">
        <v>1</v>
      </c>
      <c r="CB12" s="118">
        <v>1</v>
      </c>
      <c r="CZ12" s="81">
        <v>1</v>
      </c>
    </row>
    <row r="13" spans="1:104">
      <c r="A13" s="129"/>
      <c r="B13" s="130"/>
      <c r="C13" s="191" t="s">
        <v>61</v>
      </c>
      <c r="D13" s="192"/>
      <c r="E13" s="133">
        <v>151.30500000000001</v>
      </c>
      <c r="F13" s="134"/>
      <c r="G13" s="135"/>
      <c r="H13" s="136"/>
      <c r="I13" s="131"/>
      <c r="J13" s="137"/>
      <c r="K13" s="131"/>
      <c r="M13" s="132" t="s">
        <v>61</v>
      </c>
      <c r="O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38" t="str">
        <f>C12</f>
        <v xml:space="preserve">Vodorovné přemístění výkopku z hor.1-4 do 10000 m </v>
      </c>
      <c r="BE13" s="118"/>
      <c r="BF13" s="118"/>
      <c r="BG13" s="118"/>
      <c r="BH13" s="118"/>
      <c r="BI13" s="118"/>
    </row>
    <row r="14" spans="1:104">
      <c r="A14" s="129"/>
      <c r="B14" s="130"/>
      <c r="C14" s="191" t="s">
        <v>62</v>
      </c>
      <c r="D14" s="192"/>
      <c r="E14" s="133">
        <v>-93.539000000000001</v>
      </c>
      <c r="F14" s="134"/>
      <c r="G14" s="135"/>
      <c r="H14" s="136"/>
      <c r="I14" s="131"/>
      <c r="J14" s="137"/>
      <c r="K14" s="131"/>
      <c r="M14" s="132" t="s">
        <v>62</v>
      </c>
      <c r="O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38" t="str">
        <f>C13</f>
        <v>výkopek:151,305</v>
      </c>
      <c r="BE14" s="118"/>
      <c r="BF14" s="118"/>
      <c r="BG14" s="118"/>
      <c r="BH14" s="118"/>
      <c r="BI14" s="118"/>
    </row>
    <row r="15" spans="1:104" ht="22.5">
      <c r="A15" s="119">
        <v>4</v>
      </c>
      <c r="B15" s="120" t="s">
        <v>63</v>
      </c>
      <c r="C15" s="121" t="s">
        <v>64</v>
      </c>
      <c r="D15" s="122" t="s">
        <v>54</v>
      </c>
      <c r="E15" s="123">
        <v>57.765999999999998</v>
      </c>
      <c r="F15" s="124">
        <v>0</v>
      </c>
      <c r="G15" s="125">
        <f>E15*F15</f>
        <v>0</v>
      </c>
      <c r="H15" s="126">
        <v>0</v>
      </c>
      <c r="I15" s="127">
        <f>E15*H15</f>
        <v>0</v>
      </c>
      <c r="J15" s="126">
        <v>0</v>
      </c>
      <c r="K15" s="127">
        <f>E15*J15</f>
        <v>0</v>
      </c>
      <c r="O15" s="118"/>
      <c r="Z15" s="118"/>
      <c r="AA15" s="118">
        <v>1</v>
      </c>
      <c r="AB15" s="118">
        <v>1</v>
      </c>
      <c r="AC15" s="118">
        <v>1</v>
      </c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28">
        <f>G15</f>
        <v>0</v>
      </c>
      <c r="BA15" s="118"/>
      <c r="BB15" s="118"/>
      <c r="BC15" s="118"/>
      <c r="BD15" s="118"/>
      <c r="BE15" s="118"/>
      <c r="BF15" s="118"/>
      <c r="BG15" s="118"/>
      <c r="BH15" s="118"/>
      <c r="BI15" s="118"/>
      <c r="CA15" s="118">
        <v>1</v>
      </c>
      <c r="CB15" s="118">
        <v>1</v>
      </c>
      <c r="CZ15" s="81">
        <v>1</v>
      </c>
    </row>
    <row r="16" spans="1:104">
      <c r="A16" s="129"/>
      <c r="B16" s="130"/>
      <c r="C16" s="191" t="s">
        <v>65</v>
      </c>
      <c r="D16" s="192"/>
      <c r="E16" s="133">
        <v>57.765999999999998</v>
      </c>
      <c r="F16" s="134"/>
      <c r="G16" s="135"/>
      <c r="H16" s="136"/>
      <c r="I16" s="131"/>
      <c r="J16" s="137"/>
      <c r="K16" s="131"/>
      <c r="M16" s="164">
        <v>57766</v>
      </c>
      <c r="O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38" t="str">
        <f>C15</f>
        <v xml:space="preserve">Nakládání výkopku z hor.1-4 v množství do 100 m3 </v>
      </c>
      <c r="BE16" s="118"/>
      <c r="BF16" s="118"/>
      <c r="BG16" s="118"/>
      <c r="BH16" s="118"/>
      <c r="BI16" s="118"/>
    </row>
    <row r="17" spans="1:104" ht="22.5">
      <c r="A17" s="119">
        <v>5</v>
      </c>
      <c r="B17" s="120" t="s">
        <v>66</v>
      </c>
      <c r="C17" s="121" t="s">
        <v>67</v>
      </c>
      <c r="D17" s="122" t="s">
        <v>54</v>
      </c>
      <c r="E17" s="123">
        <v>57.765999999999998</v>
      </c>
      <c r="F17" s="124">
        <v>0</v>
      </c>
      <c r="G17" s="125">
        <f>E17*F17</f>
        <v>0</v>
      </c>
      <c r="H17" s="126">
        <v>0</v>
      </c>
      <c r="I17" s="127">
        <f>E17*H17</f>
        <v>0</v>
      </c>
      <c r="J17" s="126">
        <v>0</v>
      </c>
      <c r="K17" s="127">
        <f>E17*J17</f>
        <v>0</v>
      </c>
      <c r="O17" s="118"/>
      <c r="Z17" s="118"/>
      <c r="AA17" s="118">
        <v>1</v>
      </c>
      <c r="AB17" s="118">
        <v>1</v>
      </c>
      <c r="AC17" s="118">
        <v>1</v>
      </c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28">
        <f>G17</f>
        <v>0</v>
      </c>
      <c r="BA17" s="118"/>
      <c r="BB17" s="118"/>
      <c r="BC17" s="118"/>
      <c r="BD17" s="118"/>
      <c r="BE17" s="118"/>
      <c r="BF17" s="118"/>
      <c r="BG17" s="118"/>
      <c r="BH17" s="118"/>
      <c r="BI17" s="118"/>
      <c r="CA17" s="118">
        <v>1</v>
      </c>
      <c r="CB17" s="118">
        <v>1</v>
      </c>
      <c r="CZ17" s="81">
        <v>1</v>
      </c>
    </row>
    <row r="18" spans="1:104">
      <c r="A18" s="119">
        <v>6</v>
      </c>
      <c r="B18" s="120" t="s">
        <v>68</v>
      </c>
      <c r="C18" s="121" t="s">
        <v>69</v>
      </c>
      <c r="D18" s="122" t="s">
        <v>70</v>
      </c>
      <c r="E18" s="123">
        <v>83.7607</v>
      </c>
      <c r="F18" s="124">
        <v>0</v>
      </c>
      <c r="G18" s="125">
        <f>E18*F18</f>
        <v>0</v>
      </c>
      <c r="H18" s="126">
        <v>0</v>
      </c>
      <c r="I18" s="127">
        <f>E18*H18</f>
        <v>0</v>
      </c>
      <c r="J18" s="126">
        <v>0</v>
      </c>
      <c r="K18" s="127">
        <f>E18*J18</f>
        <v>0</v>
      </c>
      <c r="O18" s="118"/>
      <c r="Z18" s="118"/>
      <c r="AA18" s="118">
        <v>1</v>
      </c>
      <c r="AB18" s="118">
        <v>1</v>
      </c>
      <c r="AC18" s="118">
        <v>1</v>
      </c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28">
        <f>G18</f>
        <v>0</v>
      </c>
      <c r="BA18" s="118"/>
      <c r="BB18" s="118"/>
      <c r="BC18" s="118"/>
      <c r="BD18" s="118"/>
      <c r="BE18" s="118"/>
      <c r="BF18" s="118"/>
      <c r="BG18" s="118"/>
      <c r="BH18" s="118"/>
      <c r="BI18" s="118"/>
      <c r="CA18" s="118">
        <v>1</v>
      </c>
      <c r="CB18" s="118">
        <v>1</v>
      </c>
      <c r="CZ18" s="81">
        <v>1</v>
      </c>
    </row>
    <row r="19" spans="1:104">
      <c r="A19" s="129"/>
      <c r="B19" s="130"/>
      <c r="C19" s="191" t="s">
        <v>71</v>
      </c>
      <c r="D19" s="192"/>
      <c r="E19" s="133">
        <v>83.7607</v>
      </c>
      <c r="F19" s="134"/>
      <c r="G19" s="135"/>
      <c r="H19" s="136"/>
      <c r="I19" s="131"/>
      <c r="J19" s="137"/>
      <c r="K19" s="131"/>
      <c r="M19" s="132" t="s">
        <v>71</v>
      </c>
      <c r="O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38" t="str">
        <f>C18</f>
        <v xml:space="preserve">Skládkovné zemina </v>
      </c>
      <c r="BE19" s="118"/>
      <c r="BF19" s="118"/>
      <c r="BG19" s="118"/>
      <c r="BH19" s="118"/>
      <c r="BI19" s="118"/>
    </row>
    <row r="20" spans="1:104">
      <c r="A20" s="119">
        <v>7</v>
      </c>
      <c r="B20" s="120" t="s">
        <v>72</v>
      </c>
      <c r="C20" s="121" t="s">
        <v>73</v>
      </c>
      <c r="D20" s="122" t="s">
        <v>54</v>
      </c>
      <c r="E20" s="123">
        <v>93.539000000000001</v>
      </c>
      <c r="F20" s="124">
        <v>0</v>
      </c>
      <c r="G20" s="125">
        <f>E20*F20</f>
        <v>0</v>
      </c>
      <c r="H20" s="126">
        <v>0</v>
      </c>
      <c r="I20" s="127">
        <f>E20*H20</f>
        <v>0</v>
      </c>
      <c r="J20" s="126">
        <v>0</v>
      </c>
      <c r="K20" s="127">
        <f>E20*J20</f>
        <v>0</v>
      </c>
      <c r="O20" s="118"/>
      <c r="Z20" s="118"/>
      <c r="AA20" s="118">
        <v>1</v>
      </c>
      <c r="AB20" s="118">
        <v>1</v>
      </c>
      <c r="AC20" s="118">
        <v>1</v>
      </c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28">
        <f>G20</f>
        <v>0</v>
      </c>
      <c r="BA20" s="118"/>
      <c r="BB20" s="118"/>
      <c r="BC20" s="118"/>
      <c r="BD20" s="118"/>
      <c r="BE20" s="118"/>
      <c r="BF20" s="118"/>
      <c r="BG20" s="118"/>
      <c r="BH20" s="118"/>
      <c r="BI20" s="118"/>
      <c r="CA20" s="118">
        <v>1</v>
      </c>
      <c r="CB20" s="118">
        <v>1</v>
      </c>
      <c r="CZ20" s="81">
        <v>1</v>
      </c>
    </row>
    <row r="21" spans="1:104">
      <c r="A21" s="129"/>
      <c r="B21" s="130"/>
      <c r="C21" s="191" t="s">
        <v>61</v>
      </c>
      <c r="D21" s="192"/>
      <c r="E21" s="133">
        <v>151.30500000000001</v>
      </c>
      <c r="F21" s="134"/>
      <c r="G21" s="135"/>
      <c r="H21" s="136"/>
      <c r="I21" s="131"/>
      <c r="J21" s="137"/>
      <c r="K21" s="131"/>
      <c r="M21" s="132" t="s">
        <v>61</v>
      </c>
      <c r="O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38" t="str">
        <f>C20</f>
        <v xml:space="preserve">Zásyp jam, rýh, šachet se zhutněním </v>
      </c>
      <c r="BE21" s="118"/>
      <c r="BF21" s="118"/>
      <c r="BG21" s="118"/>
      <c r="BH21" s="118"/>
      <c r="BI21" s="118"/>
    </row>
    <row r="22" spans="1:104">
      <c r="A22" s="129"/>
      <c r="B22" s="130"/>
      <c r="C22" s="191" t="s">
        <v>74</v>
      </c>
      <c r="D22" s="192"/>
      <c r="E22" s="133">
        <v>0</v>
      </c>
      <c r="F22" s="134"/>
      <c r="G22" s="135"/>
      <c r="H22" s="136"/>
      <c r="I22" s="131"/>
      <c r="J22" s="137"/>
      <c r="K22" s="131"/>
      <c r="M22" s="132" t="s">
        <v>74</v>
      </c>
      <c r="O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38" t="str">
        <f>C21</f>
        <v>výkopek:151,305</v>
      </c>
      <c r="BE22" s="118"/>
      <c r="BF22" s="118"/>
      <c r="BG22" s="118"/>
      <c r="BH22" s="118"/>
      <c r="BI22" s="118"/>
    </row>
    <row r="23" spans="1:104">
      <c r="A23" s="129"/>
      <c r="B23" s="130"/>
      <c r="C23" s="191" t="s">
        <v>75</v>
      </c>
      <c r="D23" s="192"/>
      <c r="E23" s="133">
        <v>-56.7</v>
      </c>
      <c r="F23" s="134"/>
      <c r="G23" s="135"/>
      <c r="H23" s="136"/>
      <c r="I23" s="131"/>
      <c r="J23" s="137"/>
      <c r="K23" s="131"/>
      <c r="M23" s="132" t="s">
        <v>75</v>
      </c>
      <c r="O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38" t="str">
        <f>C22</f>
        <v>odpočty:</v>
      </c>
      <c r="BE23" s="118"/>
      <c r="BF23" s="118"/>
      <c r="BG23" s="118"/>
      <c r="BH23" s="118"/>
      <c r="BI23" s="118"/>
    </row>
    <row r="24" spans="1:104">
      <c r="A24" s="129"/>
      <c r="B24" s="130"/>
      <c r="C24" s="191" t="s">
        <v>76</v>
      </c>
      <c r="D24" s="192"/>
      <c r="E24" s="133">
        <v>-1.0660000000000001</v>
      </c>
      <c r="F24" s="134"/>
      <c r="G24" s="135"/>
      <c r="H24" s="136"/>
      <c r="I24" s="131"/>
      <c r="J24" s="137"/>
      <c r="K24" s="131"/>
      <c r="M24" s="132" t="s">
        <v>76</v>
      </c>
      <c r="O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38" t="str">
        <f>C23</f>
        <v>písek:-(0,11+0,43)*105,0</v>
      </c>
      <c r="BE24" s="118"/>
      <c r="BF24" s="118"/>
      <c r="BG24" s="118"/>
      <c r="BH24" s="118"/>
      <c r="BI24" s="118"/>
    </row>
    <row r="25" spans="1:104" ht="22.5">
      <c r="A25" s="119">
        <v>8</v>
      </c>
      <c r="B25" s="120" t="s">
        <v>77</v>
      </c>
      <c r="C25" s="121" t="s">
        <v>78</v>
      </c>
      <c r="D25" s="122" t="s">
        <v>54</v>
      </c>
      <c r="E25" s="123">
        <v>45.15</v>
      </c>
      <c r="F25" s="124">
        <v>0</v>
      </c>
      <c r="G25" s="125">
        <f>E25*F25</f>
        <v>0</v>
      </c>
      <c r="H25" s="126">
        <v>0</v>
      </c>
      <c r="I25" s="127">
        <f>E25*H25</f>
        <v>0</v>
      </c>
      <c r="J25" s="126">
        <v>0</v>
      </c>
      <c r="K25" s="127">
        <f>E25*J25</f>
        <v>0</v>
      </c>
      <c r="O25" s="118"/>
      <c r="Z25" s="118"/>
      <c r="AA25" s="118">
        <v>1</v>
      </c>
      <c r="AB25" s="118">
        <v>1</v>
      </c>
      <c r="AC25" s="118">
        <v>1</v>
      </c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28">
        <f>G25</f>
        <v>0</v>
      </c>
      <c r="BA25" s="118"/>
      <c r="BB25" s="118"/>
      <c r="BC25" s="118"/>
      <c r="BD25" s="118"/>
      <c r="BE25" s="118"/>
      <c r="BF25" s="118"/>
      <c r="BG25" s="118"/>
      <c r="BH25" s="118"/>
      <c r="BI25" s="118"/>
      <c r="CA25" s="118">
        <v>1</v>
      </c>
      <c r="CB25" s="118">
        <v>1</v>
      </c>
      <c r="CZ25" s="81">
        <v>1</v>
      </c>
    </row>
    <row r="26" spans="1:104">
      <c r="A26" s="129"/>
      <c r="B26" s="130"/>
      <c r="C26" s="191" t="s">
        <v>79</v>
      </c>
      <c r="D26" s="192"/>
      <c r="E26" s="133">
        <v>45.15</v>
      </c>
      <c r="F26" s="134"/>
      <c r="G26" s="135"/>
      <c r="H26" s="136"/>
      <c r="I26" s="131"/>
      <c r="J26" s="137"/>
      <c r="K26" s="131"/>
      <c r="M26" s="132" t="s">
        <v>79</v>
      </c>
      <c r="O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38" t="str">
        <f>C25</f>
        <v>Obsyp potrubí bez prohození sypaniny obsyp pískem - bez dodání</v>
      </c>
      <c r="BE26" s="118"/>
      <c r="BF26" s="118"/>
      <c r="BG26" s="118"/>
      <c r="BH26" s="118"/>
      <c r="BI26" s="118"/>
    </row>
    <row r="27" spans="1:104">
      <c r="A27" s="119">
        <v>9</v>
      </c>
      <c r="B27" s="120" t="s">
        <v>80</v>
      </c>
      <c r="C27" s="121" t="s">
        <v>81</v>
      </c>
      <c r="D27" s="122" t="s">
        <v>82</v>
      </c>
      <c r="E27" s="123">
        <v>51.1098</v>
      </c>
      <c r="F27" s="124">
        <v>0</v>
      </c>
      <c r="G27" s="125">
        <f>E27*F27</f>
        <v>0</v>
      </c>
      <c r="H27" s="126">
        <v>1</v>
      </c>
      <c r="I27" s="127">
        <f>E27*H27</f>
        <v>51.1098</v>
      </c>
      <c r="J27" s="126"/>
      <c r="K27" s="127">
        <f>E27*J27</f>
        <v>0</v>
      </c>
      <c r="O27" s="118"/>
      <c r="Z27" s="118"/>
      <c r="AA27" s="118">
        <v>3</v>
      </c>
      <c r="AB27" s="118">
        <v>1</v>
      </c>
      <c r="AC27" s="118">
        <v>583312014</v>
      </c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28">
        <f>G27</f>
        <v>0</v>
      </c>
      <c r="BA27" s="118"/>
      <c r="BB27" s="118"/>
      <c r="BC27" s="118"/>
      <c r="BD27" s="118"/>
      <c r="BE27" s="118"/>
      <c r="BF27" s="118"/>
      <c r="BG27" s="118"/>
      <c r="BH27" s="118"/>
      <c r="BI27" s="118"/>
      <c r="CA27" s="118">
        <v>3</v>
      </c>
      <c r="CB27" s="118">
        <v>1</v>
      </c>
      <c r="CZ27" s="81">
        <v>1</v>
      </c>
    </row>
    <row r="28" spans="1:104">
      <c r="A28" s="129"/>
      <c r="B28" s="130"/>
      <c r="C28" s="191" t="s">
        <v>83</v>
      </c>
      <c r="D28" s="192"/>
      <c r="E28" s="133">
        <v>51.1098</v>
      </c>
      <c r="F28" s="134"/>
      <c r="G28" s="135"/>
      <c r="H28" s="136"/>
      <c r="I28" s="131"/>
      <c r="J28" s="137"/>
      <c r="K28" s="131"/>
      <c r="M28" s="132" t="s">
        <v>83</v>
      </c>
      <c r="O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38" t="str">
        <f>C27</f>
        <v>Kamenivo těžené frakce  0/4  B Královéhr. kraj</v>
      </c>
      <c r="BE28" s="118"/>
      <c r="BF28" s="118"/>
      <c r="BG28" s="118"/>
      <c r="BH28" s="118"/>
      <c r="BI28" s="118"/>
    </row>
    <row r="29" spans="1:104">
      <c r="A29" s="139" t="s">
        <v>50</v>
      </c>
      <c r="B29" s="140" t="s">
        <v>47</v>
      </c>
      <c r="C29" s="141" t="s">
        <v>48</v>
      </c>
      <c r="D29" s="142"/>
      <c r="E29" s="143"/>
      <c r="F29" s="143"/>
      <c r="G29" s="144">
        <f>SUM(G7:G28)</f>
        <v>0</v>
      </c>
      <c r="H29" s="145"/>
      <c r="I29" s="144">
        <f>SUM(I7:I28)</f>
        <v>51.1098</v>
      </c>
      <c r="J29" s="146"/>
      <c r="K29" s="144">
        <f>SUM(K7:K28)</f>
        <v>0</v>
      </c>
      <c r="O29" s="118"/>
      <c r="X29" s="147">
        <f>K29</f>
        <v>0</v>
      </c>
      <c r="Y29" s="147">
        <f>I29</f>
        <v>51.1098</v>
      </c>
      <c r="Z29" s="128">
        <f>G29</f>
        <v>0</v>
      </c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48"/>
      <c r="BB29" s="148"/>
      <c r="BC29" s="148"/>
      <c r="BD29" s="148"/>
      <c r="BE29" s="148"/>
      <c r="BF29" s="148"/>
      <c r="BG29" s="118"/>
      <c r="BH29" s="118"/>
      <c r="BI29" s="118"/>
    </row>
    <row r="30" spans="1:104" ht="14.25" customHeight="1">
      <c r="A30" s="108" t="s">
        <v>46</v>
      </c>
      <c r="B30" s="109" t="s">
        <v>84</v>
      </c>
      <c r="C30" s="110" t="s">
        <v>85</v>
      </c>
      <c r="D30" s="111"/>
      <c r="E30" s="112"/>
      <c r="F30" s="112"/>
      <c r="G30" s="113"/>
      <c r="H30" s="114"/>
      <c r="I30" s="115"/>
      <c r="J30" s="116"/>
      <c r="K30" s="117"/>
      <c r="O30" s="118"/>
    </row>
    <row r="31" spans="1:104" ht="22.5">
      <c r="A31" s="119">
        <v>10</v>
      </c>
      <c r="B31" s="120" t="s">
        <v>86</v>
      </c>
      <c r="C31" s="121" t="s">
        <v>87</v>
      </c>
      <c r="D31" s="122" t="s">
        <v>54</v>
      </c>
      <c r="E31" s="123">
        <v>11.55</v>
      </c>
      <c r="F31" s="124">
        <v>0</v>
      </c>
      <c r="G31" s="125">
        <f>E31*F31</f>
        <v>0</v>
      </c>
      <c r="H31" s="126">
        <v>1.1322000000000001</v>
      </c>
      <c r="I31" s="127">
        <f>E31*H31</f>
        <v>13.076910000000002</v>
      </c>
      <c r="J31" s="126">
        <v>0</v>
      </c>
      <c r="K31" s="127">
        <f>E31*J31</f>
        <v>0</v>
      </c>
      <c r="O31" s="118"/>
      <c r="Z31" s="118"/>
      <c r="AA31" s="118">
        <v>1</v>
      </c>
      <c r="AB31" s="118">
        <v>0</v>
      </c>
      <c r="AC31" s="118">
        <v>0</v>
      </c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28">
        <f>G31</f>
        <v>0</v>
      </c>
      <c r="BA31" s="118"/>
      <c r="BB31" s="118"/>
      <c r="BC31" s="118"/>
      <c r="BD31" s="118"/>
      <c r="BE31" s="118"/>
      <c r="BF31" s="118"/>
      <c r="BG31" s="118"/>
      <c r="BH31" s="118"/>
      <c r="BI31" s="118"/>
      <c r="CA31" s="118">
        <v>1</v>
      </c>
      <c r="CB31" s="118">
        <v>0</v>
      </c>
      <c r="CZ31" s="81">
        <v>1</v>
      </c>
    </row>
    <row r="32" spans="1:104">
      <c r="A32" s="129"/>
      <c r="B32" s="130"/>
      <c r="C32" s="191" t="s">
        <v>88</v>
      </c>
      <c r="D32" s="192"/>
      <c r="E32" s="133">
        <v>11.55</v>
      </c>
      <c r="F32" s="134"/>
      <c r="G32" s="135"/>
      <c r="H32" s="136"/>
      <c r="I32" s="131"/>
      <c r="J32" s="137"/>
      <c r="K32" s="131"/>
      <c r="M32" s="132" t="s">
        <v>88</v>
      </c>
      <c r="O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38" t="str">
        <f>C31</f>
        <v>Lože pod potrubí z kameniva těženého 0 - 4 mm kraj Královehradecký</v>
      </c>
      <c r="BE32" s="118"/>
      <c r="BF32" s="118"/>
      <c r="BG32" s="118"/>
      <c r="BH32" s="118"/>
      <c r="BI32" s="118"/>
    </row>
    <row r="33" spans="1:104">
      <c r="A33" s="139" t="s">
        <v>50</v>
      </c>
      <c r="B33" s="140" t="s">
        <v>84</v>
      </c>
      <c r="C33" s="141" t="s">
        <v>85</v>
      </c>
      <c r="D33" s="142"/>
      <c r="E33" s="143"/>
      <c r="F33" s="143"/>
      <c r="G33" s="144">
        <f>SUM(G30:G32)</f>
        <v>0</v>
      </c>
      <c r="H33" s="145"/>
      <c r="I33" s="144">
        <f>SUM(I30:I32)</f>
        <v>13.076910000000002</v>
      </c>
      <c r="J33" s="146"/>
      <c r="K33" s="144">
        <f>SUM(K30:K32)</f>
        <v>0</v>
      </c>
      <c r="O33" s="118"/>
      <c r="X33" s="147">
        <f>K33</f>
        <v>0</v>
      </c>
      <c r="Y33" s="147">
        <f>I33</f>
        <v>13.076910000000002</v>
      </c>
      <c r="Z33" s="128">
        <f>G33</f>
        <v>0</v>
      </c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48"/>
      <c r="BB33" s="148"/>
      <c r="BC33" s="148"/>
      <c r="BD33" s="148"/>
      <c r="BE33" s="148"/>
      <c r="BF33" s="148"/>
      <c r="BG33" s="118"/>
      <c r="BH33" s="118"/>
      <c r="BI33" s="118"/>
    </row>
    <row r="34" spans="1:104" ht="14.25" customHeight="1">
      <c r="A34" s="108" t="s">
        <v>46</v>
      </c>
      <c r="B34" s="109" t="s">
        <v>89</v>
      </c>
      <c r="C34" s="110" t="s">
        <v>90</v>
      </c>
      <c r="D34" s="111"/>
      <c r="E34" s="112"/>
      <c r="F34" s="112"/>
      <c r="G34" s="113"/>
      <c r="H34" s="114"/>
      <c r="I34" s="115"/>
      <c r="J34" s="116"/>
      <c r="K34" s="117"/>
      <c r="O34" s="118"/>
    </row>
    <row r="35" spans="1:104">
      <c r="A35" s="119">
        <v>11</v>
      </c>
      <c r="B35" s="120" t="s">
        <v>91</v>
      </c>
      <c r="C35" s="121" t="s">
        <v>92</v>
      </c>
      <c r="D35" s="122" t="s">
        <v>93</v>
      </c>
      <c r="E35" s="123">
        <v>1</v>
      </c>
      <c r="F35" s="124">
        <v>0</v>
      </c>
      <c r="G35" s="125">
        <f>E35*F35</f>
        <v>0</v>
      </c>
      <c r="H35" s="126">
        <v>2.2000000000000001E-4</v>
      </c>
      <c r="I35" s="127">
        <f>E35*H35</f>
        <v>2.2000000000000001E-4</v>
      </c>
      <c r="J35" s="126">
        <v>0</v>
      </c>
      <c r="K35" s="127">
        <f>E35*J35</f>
        <v>0</v>
      </c>
      <c r="O35" s="118"/>
      <c r="Z35" s="118"/>
      <c r="AA35" s="118">
        <v>1</v>
      </c>
      <c r="AB35" s="118">
        <v>1</v>
      </c>
      <c r="AC35" s="118">
        <v>1</v>
      </c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28">
        <f>G35</f>
        <v>0</v>
      </c>
      <c r="BA35" s="118"/>
      <c r="BB35" s="118"/>
      <c r="BC35" s="118"/>
      <c r="BD35" s="118"/>
      <c r="BE35" s="118"/>
      <c r="BF35" s="118"/>
      <c r="BG35" s="118"/>
      <c r="BH35" s="118"/>
      <c r="BI35" s="118"/>
      <c r="CA35" s="118">
        <v>1</v>
      </c>
      <c r="CB35" s="118">
        <v>1</v>
      </c>
      <c r="CZ35" s="81">
        <v>1</v>
      </c>
    </row>
    <row r="36" spans="1:104">
      <c r="A36" s="129"/>
      <c r="B36" s="130"/>
      <c r="C36" s="191" t="s">
        <v>94</v>
      </c>
      <c r="D36" s="192"/>
      <c r="E36" s="133">
        <v>1</v>
      </c>
      <c r="F36" s="134"/>
      <c r="G36" s="135"/>
      <c r="H36" s="136"/>
      <c r="I36" s="131"/>
      <c r="J36" s="137"/>
      <c r="K36" s="131"/>
      <c r="M36" s="132" t="s">
        <v>94</v>
      </c>
      <c r="O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38" t="str">
        <f>C35</f>
        <v xml:space="preserve">Montáž tvarovek litin. jednoos.přír. výkop DN 80 </v>
      </c>
      <c r="BE36" s="118"/>
      <c r="BF36" s="118"/>
      <c r="BG36" s="118"/>
      <c r="BH36" s="118"/>
      <c r="BI36" s="118"/>
    </row>
    <row r="37" spans="1:104">
      <c r="A37" s="119">
        <v>12</v>
      </c>
      <c r="B37" s="120" t="s">
        <v>95</v>
      </c>
      <c r="C37" s="121" t="s">
        <v>96</v>
      </c>
      <c r="D37" s="122" t="s">
        <v>93</v>
      </c>
      <c r="E37" s="123">
        <v>9</v>
      </c>
      <c r="F37" s="124">
        <v>0</v>
      </c>
      <c r="G37" s="125">
        <f>E37*F37</f>
        <v>0</v>
      </c>
      <c r="H37" s="126">
        <v>4.0999999999999999E-4</v>
      </c>
      <c r="I37" s="127">
        <f>E37*H37</f>
        <v>3.6899999999999997E-3</v>
      </c>
      <c r="J37" s="126">
        <v>0</v>
      </c>
      <c r="K37" s="127">
        <f>E37*J37</f>
        <v>0</v>
      </c>
      <c r="O37" s="118"/>
      <c r="Z37" s="118"/>
      <c r="AA37" s="118">
        <v>1</v>
      </c>
      <c r="AB37" s="118">
        <v>1</v>
      </c>
      <c r="AC37" s="118">
        <v>1</v>
      </c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28">
        <f>G37</f>
        <v>0</v>
      </c>
      <c r="BA37" s="118"/>
      <c r="BB37" s="118"/>
      <c r="BC37" s="118"/>
      <c r="BD37" s="118"/>
      <c r="BE37" s="118"/>
      <c r="BF37" s="118"/>
      <c r="BG37" s="118"/>
      <c r="BH37" s="118"/>
      <c r="BI37" s="118"/>
      <c r="CA37" s="118">
        <v>1</v>
      </c>
      <c r="CB37" s="118">
        <v>1</v>
      </c>
      <c r="CZ37" s="81">
        <v>1</v>
      </c>
    </row>
    <row r="38" spans="1:104">
      <c r="A38" s="129"/>
      <c r="B38" s="130"/>
      <c r="C38" s="191" t="s">
        <v>97</v>
      </c>
      <c r="D38" s="192"/>
      <c r="E38" s="133">
        <v>5</v>
      </c>
      <c r="F38" s="134"/>
      <c r="G38" s="135"/>
      <c r="H38" s="136"/>
      <c r="I38" s="131"/>
      <c r="J38" s="137"/>
      <c r="K38" s="131"/>
      <c r="M38" s="132" t="s">
        <v>97</v>
      </c>
      <c r="O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38" t="str">
        <f>C37</f>
        <v xml:space="preserve">Montáž tvarovek litin. jednoos. přír. výkop DN 100 </v>
      </c>
      <c r="BE38" s="118"/>
      <c r="BF38" s="118"/>
      <c r="BG38" s="118"/>
      <c r="BH38" s="118"/>
      <c r="BI38" s="118"/>
    </row>
    <row r="39" spans="1:104">
      <c r="A39" s="129"/>
      <c r="B39" s="130"/>
      <c r="C39" s="191" t="s">
        <v>98</v>
      </c>
      <c r="D39" s="192"/>
      <c r="E39" s="133">
        <v>3</v>
      </c>
      <c r="F39" s="134"/>
      <c r="G39" s="135"/>
      <c r="H39" s="136"/>
      <c r="I39" s="131"/>
      <c r="J39" s="137"/>
      <c r="K39" s="131"/>
      <c r="M39" s="132" t="s">
        <v>98</v>
      </c>
      <c r="O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38" t="str">
        <f>C38</f>
        <v>příruba č. 0400:5</v>
      </c>
      <c r="BE39" s="118"/>
      <c r="BF39" s="118"/>
      <c r="BG39" s="118"/>
      <c r="BH39" s="118"/>
      <c r="BI39" s="118"/>
    </row>
    <row r="40" spans="1:104">
      <c r="A40" s="129"/>
      <c r="B40" s="130"/>
      <c r="C40" s="191" t="s">
        <v>99</v>
      </c>
      <c r="D40" s="192"/>
      <c r="E40" s="133">
        <v>1</v>
      </c>
      <c r="F40" s="134"/>
      <c r="G40" s="135"/>
      <c r="H40" s="136"/>
      <c r="I40" s="131"/>
      <c r="J40" s="137"/>
      <c r="K40" s="131"/>
      <c r="M40" s="132" t="s">
        <v>99</v>
      </c>
      <c r="O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38" t="str">
        <f>C39</f>
        <v xml:space="preserve">koleno:3 </v>
      </c>
      <c r="BE40" s="118"/>
      <c r="BF40" s="118"/>
      <c r="BG40" s="118"/>
      <c r="BH40" s="118"/>
      <c r="BI40" s="118"/>
    </row>
    <row r="41" spans="1:104" ht="22.5">
      <c r="A41" s="119">
        <v>13</v>
      </c>
      <c r="B41" s="120" t="s">
        <v>100</v>
      </c>
      <c r="C41" s="121" t="s">
        <v>101</v>
      </c>
      <c r="D41" s="122" t="s">
        <v>102</v>
      </c>
      <c r="E41" s="123">
        <v>105</v>
      </c>
      <c r="F41" s="124">
        <v>0</v>
      </c>
      <c r="G41" s="125">
        <f>E41*F41</f>
        <v>0</v>
      </c>
      <c r="H41" s="126">
        <v>2.0000000000000002E-5</v>
      </c>
      <c r="I41" s="127">
        <f>E41*H41</f>
        <v>2.1000000000000003E-3</v>
      </c>
      <c r="J41" s="126">
        <v>0</v>
      </c>
      <c r="K41" s="127">
        <f>E41*J41</f>
        <v>0</v>
      </c>
      <c r="O41" s="118"/>
      <c r="Z41" s="118"/>
      <c r="AA41" s="118">
        <v>1</v>
      </c>
      <c r="AB41" s="118">
        <v>0</v>
      </c>
      <c r="AC41" s="118">
        <v>0</v>
      </c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28">
        <f>G41</f>
        <v>0</v>
      </c>
      <c r="BA41" s="118"/>
      <c r="BB41" s="118"/>
      <c r="BC41" s="118"/>
      <c r="BD41" s="118"/>
      <c r="BE41" s="118"/>
      <c r="BF41" s="118"/>
      <c r="BG41" s="118"/>
      <c r="BH41" s="118"/>
      <c r="BI41" s="118"/>
      <c r="CA41" s="118">
        <v>1</v>
      </c>
      <c r="CB41" s="118">
        <v>0</v>
      </c>
      <c r="CZ41" s="81">
        <v>1</v>
      </c>
    </row>
    <row r="42" spans="1:104">
      <c r="A42" s="129"/>
      <c r="B42" s="130"/>
      <c r="C42" s="191" t="s">
        <v>103</v>
      </c>
      <c r="D42" s="192"/>
      <c r="E42" s="133">
        <v>105</v>
      </c>
      <c r="F42" s="134"/>
      <c r="G42" s="135"/>
      <c r="H42" s="136"/>
      <c r="I42" s="131"/>
      <c r="J42" s="137"/>
      <c r="K42" s="131"/>
      <c r="M42" s="132">
        <v>105</v>
      </c>
      <c r="O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38" t="str">
        <f>C41</f>
        <v xml:space="preserve">Montáž trubek z tvrdého PVC ve výkopu d 110 mm </v>
      </c>
      <c r="BE42" s="118"/>
      <c r="BF42" s="118"/>
      <c r="BG42" s="118"/>
      <c r="BH42" s="118"/>
      <c r="BI42" s="118"/>
    </row>
    <row r="43" spans="1:104" ht="22.5">
      <c r="A43" s="119">
        <v>14</v>
      </c>
      <c r="B43" s="120" t="s">
        <v>104</v>
      </c>
      <c r="C43" s="121" t="s">
        <v>105</v>
      </c>
      <c r="D43" s="122" t="s">
        <v>93</v>
      </c>
      <c r="E43" s="123">
        <v>1</v>
      </c>
      <c r="F43" s="124">
        <v>0</v>
      </c>
      <c r="G43" s="125">
        <f t="shared" ref="G43:G48" si="0">E43*F43</f>
        <v>0</v>
      </c>
      <c r="H43" s="126">
        <v>1.8000000000000001E-4</v>
      </c>
      <c r="I43" s="127">
        <f t="shared" ref="I43:I48" si="1">E43*H43</f>
        <v>1.8000000000000001E-4</v>
      </c>
      <c r="J43" s="126">
        <v>0</v>
      </c>
      <c r="K43" s="127">
        <f t="shared" ref="K43:K48" si="2">E43*J43</f>
        <v>0</v>
      </c>
      <c r="O43" s="118"/>
      <c r="Z43" s="118"/>
      <c r="AA43" s="118">
        <v>1</v>
      </c>
      <c r="AB43" s="118">
        <v>1</v>
      </c>
      <c r="AC43" s="118">
        <v>1</v>
      </c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28">
        <f t="shared" ref="AZ43:AZ48" si="3">G43</f>
        <v>0</v>
      </c>
      <c r="BA43" s="118"/>
      <c r="BB43" s="118"/>
      <c r="BC43" s="118"/>
      <c r="BD43" s="118"/>
      <c r="BE43" s="118"/>
      <c r="BF43" s="118"/>
      <c r="BG43" s="118"/>
      <c r="BH43" s="118"/>
      <c r="BI43" s="118"/>
      <c r="CA43" s="118">
        <v>1</v>
      </c>
      <c r="CB43" s="118">
        <v>1</v>
      </c>
      <c r="CZ43" s="81">
        <v>1</v>
      </c>
    </row>
    <row r="44" spans="1:104">
      <c r="A44" s="119">
        <v>15</v>
      </c>
      <c r="B44" s="120" t="s">
        <v>106</v>
      </c>
      <c r="C44" s="121" t="s">
        <v>107</v>
      </c>
      <c r="D44" s="122" t="s">
        <v>93</v>
      </c>
      <c r="E44" s="123">
        <v>1</v>
      </c>
      <c r="F44" s="124">
        <v>0</v>
      </c>
      <c r="G44" s="125">
        <f t="shared" si="0"/>
        <v>0</v>
      </c>
      <c r="H44" s="126">
        <v>2.2000000000000001E-4</v>
      </c>
      <c r="I44" s="127">
        <f t="shared" si="1"/>
        <v>2.2000000000000001E-4</v>
      </c>
      <c r="J44" s="126">
        <v>0</v>
      </c>
      <c r="K44" s="127">
        <f t="shared" si="2"/>
        <v>0</v>
      </c>
      <c r="O44" s="118"/>
      <c r="Z44" s="118"/>
      <c r="AA44" s="118">
        <v>1</v>
      </c>
      <c r="AB44" s="118">
        <v>1</v>
      </c>
      <c r="AC44" s="118">
        <v>1</v>
      </c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28">
        <f t="shared" si="3"/>
        <v>0</v>
      </c>
      <c r="BA44" s="118"/>
      <c r="BB44" s="118"/>
      <c r="BC44" s="118"/>
      <c r="BD44" s="118"/>
      <c r="BE44" s="118"/>
      <c r="BF44" s="118"/>
      <c r="BG44" s="118"/>
      <c r="BH44" s="118"/>
      <c r="BI44" s="118"/>
      <c r="CA44" s="118">
        <v>1</v>
      </c>
      <c r="CB44" s="118">
        <v>1</v>
      </c>
      <c r="CZ44" s="81">
        <v>1</v>
      </c>
    </row>
    <row r="45" spans="1:104">
      <c r="A45" s="119">
        <v>16</v>
      </c>
      <c r="B45" s="120" t="s">
        <v>108</v>
      </c>
      <c r="C45" s="121" t="s">
        <v>109</v>
      </c>
      <c r="D45" s="122" t="s">
        <v>93</v>
      </c>
      <c r="E45" s="123">
        <v>1</v>
      </c>
      <c r="F45" s="124">
        <v>0</v>
      </c>
      <c r="G45" s="125">
        <f t="shared" si="0"/>
        <v>0</v>
      </c>
      <c r="H45" s="126">
        <v>1.1E-4</v>
      </c>
      <c r="I45" s="127">
        <f t="shared" si="1"/>
        <v>1.1E-4</v>
      </c>
      <c r="J45" s="126">
        <v>0</v>
      </c>
      <c r="K45" s="127">
        <f t="shared" si="2"/>
        <v>0</v>
      </c>
      <c r="O45" s="118"/>
      <c r="Z45" s="118"/>
      <c r="AA45" s="118">
        <v>1</v>
      </c>
      <c r="AB45" s="118">
        <v>1</v>
      </c>
      <c r="AC45" s="118">
        <v>1</v>
      </c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28">
        <f t="shared" si="3"/>
        <v>0</v>
      </c>
      <c r="BA45" s="118"/>
      <c r="BB45" s="118"/>
      <c r="BC45" s="118"/>
      <c r="BD45" s="118"/>
      <c r="BE45" s="118"/>
      <c r="BF45" s="118"/>
      <c r="BG45" s="118"/>
      <c r="BH45" s="118"/>
      <c r="BI45" s="118"/>
      <c r="CA45" s="118">
        <v>1</v>
      </c>
      <c r="CB45" s="118">
        <v>1</v>
      </c>
      <c r="CZ45" s="81">
        <v>1</v>
      </c>
    </row>
    <row r="46" spans="1:104">
      <c r="A46" s="119">
        <v>17</v>
      </c>
      <c r="B46" s="120" t="s">
        <v>110</v>
      </c>
      <c r="C46" s="121" t="s">
        <v>111</v>
      </c>
      <c r="D46" s="122" t="s">
        <v>93</v>
      </c>
      <c r="E46" s="123">
        <v>1</v>
      </c>
      <c r="F46" s="124">
        <v>0</v>
      </c>
      <c r="G46" s="125">
        <f t="shared" si="0"/>
        <v>0</v>
      </c>
      <c r="H46" s="126">
        <v>0.11178</v>
      </c>
      <c r="I46" s="127">
        <f t="shared" si="1"/>
        <v>0.11178</v>
      </c>
      <c r="J46" s="126">
        <v>0</v>
      </c>
      <c r="K46" s="127">
        <f t="shared" si="2"/>
        <v>0</v>
      </c>
      <c r="O46" s="118"/>
      <c r="Z46" s="118"/>
      <c r="AA46" s="118">
        <v>1</v>
      </c>
      <c r="AB46" s="118">
        <v>1</v>
      </c>
      <c r="AC46" s="118">
        <v>1</v>
      </c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28">
        <f t="shared" si="3"/>
        <v>0</v>
      </c>
      <c r="BA46" s="118"/>
      <c r="BB46" s="118"/>
      <c r="BC46" s="118"/>
      <c r="BD46" s="118"/>
      <c r="BE46" s="118"/>
      <c r="BF46" s="118"/>
      <c r="BG46" s="118"/>
      <c r="BH46" s="118"/>
      <c r="BI46" s="118"/>
      <c r="CA46" s="118">
        <v>1</v>
      </c>
      <c r="CB46" s="118">
        <v>1</v>
      </c>
      <c r="CZ46" s="81">
        <v>1</v>
      </c>
    </row>
    <row r="47" spans="1:104">
      <c r="A47" s="119">
        <v>18</v>
      </c>
      <c r="B47" s="120" t="s">
        <v>112</v>
      </c>
      <c r="C47" s="121" t="s">
        <v>113</v>
      </c>
      <c r="D47" s="122" t="s">
        <v>93</v>
      </c>
      <c r="E47" s="123">
        <v>1</v>
      </c>
      <c r="F47" s="124">
        <v>0</v>
      </c>
      <c r="G47" s="125">
        <f t="shared" si="0"/>
        <v>0</v>
      </c>
      <c r="H47" s="126">
        <v>0.29823</v>
      </c>
      <c r="I47" s="127">
        <f t="shared" si="1"/>
        <v>0.29823</v>
      </c>
      <c r="J47" s="126">
        <v>0</v>
      </c>
      <c r="K47" s="127">
        <f t="shared" si="2"/>
        <v>0</v>
      </c>
      <c r="O47" s="118"/>
      <c r="Z47" s="118"/>
      <c r="AA47" s="118">
        <v>1</v>
      </c>
      <c r="AB47" s="118">
        <v>1</v>
      </c>
      <c r="AC47" s="118">
        <v>1</v>
      </c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28">
        <f t="shared" si="3"/>
        <v>0</v>
      </c>
      <c r="BA47" s="118"/>
      <c r="BB47" s="118"/>
      <c r="BC47" s="118"/>
      <c r="BD47" s="118"/>
      <c r="BE47" s="118"/>
      <c r="BF47" s="118"/>
      <c r="BG47" s="118"/>
      <c r="BH47" s="118"/>
      <c r="BI47" s="118"/>
      <c r="CA47" s="118">
        <v>1</v>
      </c>
      <c r="CB47" s="118">
        <v>1</v>
      </c>
      <c r="CZ47" s="81">
        <v>1</v>
      </c>
    </row>
    <row r="48" spans="1:104">
      <c r="A48" s="119">
        <v>19</v>
      </c>
      <c r="B48" s="120" t="s">
        <v>114</v>
      </c>
      <c r="C48" s="121" t="s">
        <v>115</v>
      </c>
      <c r="D48" s="122" t="s">
        <v>102</v>
      </c>
      <c r="E48" s="123">
        <v>114.765</v>
      </c>
      <c r="F48" s="124">
        <v>0</v>
      </c>
      <c r="G48" s="125">
        <f t="shared" si="0"/>
        <v>0</v>
      </c>
      <c r="H48" s="126">
        <v>3.3E-4</v>
      </c>
      <c r="I48" s="127">
        <f t="shared" si="1"/>
        <v>3.7872450000000002E-2</v>
      </c>
      <c r="J48" s="126"/>
      <c r="K48" s="127">
        <f t="shared" si="2"/>
        <v>0</v>
      </c>
      <c r="O48" s="118"/>
      <c r="Z48" s="118"/>
      <c r="AA48" s="118">
        <v>3</v>
      </c>
      <c r="AB48" s="118">
        <v>1</v>
      </c>
      <c r="AC48" s="118">
        <v>28612510</v>
      </c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28">
        <f t="shared" si="3"/>
        <v>0</v>
      </c>
      <c r="BA48" s="118"/>
      <c r="BB48" s="118"/>
      <c r="BC48" s="118"/>
      <c r="BD48" s="118"/>
      <c r="BE48" s="118"/>
      <c r="BF48" s="118"/>
      <c r="BG48" s="118"/>
      <c r="BH48" s="118"/>
      <c r="BI48" s="118"/>
      <c r="CA48" s="118">
        <v>3</v>
      </c>
      <c r="CB48" s="118">
        <v>1</v>
      </c>
      <c r="CZ48" s="81">
        <v>1</v>
      </c>
    </row>
    <row r="49" spans="1:104">
      <c r="A49" s="129"/>
      <c r="B49" s="130"/>
      <c r="C49" s="191" t="s">
        <v>116</v>
      </c>
      <c r="D49" s="192"/>
      <c r="E49" s="133">
        <v>114.765</v>
      </c>
      <c r="F49" s="134"/>
      <c r="G49" s="135"/>
      <c r="H49" s="136"/>
      <c r="I49" s="131"/>
      <c r="J49" s="137"/>
      <c r="K49" s="131"/>
      <c r="M49" s="132" t="s">
        <v>116</v>
      </c>
      <c r="O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38" t="str">
        <f>C48</f>
        <v>Trubka MO-PVC vodovodní tlaková D 110x3,8 mm</v>
      </c>
      <c r="BE49" s="118"/>
      <c r="BF49" s="118"/>
      <c r="BG49" s="118"/>
      <c r="BH49" s="118"/>
      <c r="BI49" s="118"/>
    </row>
    <row r="50" spans="1:104" ht="22.5">
      <c r="A50" s="119">
        <v>20</v>
      </c>
      <c r="B50" s="120" t="s">
        <v>117</v>
      </c>
      <c r="C50" s="121" t="s">
        <v>118</v>
      </c>
      <c r="D50" s="122" t="s">
        <v>93</v>
      </c>
      <c r="E50" s="123">
        <v>1</v>
      </c>
      <c r="F50" s="124">
        <v>0</v>
      </c>
      <c r="G50" s="125">
        <f t="shared" ref="G50:G63" si="4">E50*F50</f>
        <v>0</v>
      </c>
      <c r="H50" s="126">
        <v>6.4999999999999997E-3</v>
      </c>
      <c r="I50" s="127">
        <f t="shared" ref="I50:I63" si="5">E50*H50</f>
        <v>6.4999999999999997E-3</v>
      </c>
      <c r="J50" s="126"/>
      <c r="K50" s="127">
        <f t="shared" ref="K50:K63" si="6">E50*J50</f>
        <v>0</v>
      </c>
      <c r="O50" s="118"/>
      <c r="Z50" s="118"/>
      <c r="AA50" s="118">
        <v>3</v>
      </c>
      <c r="AB50" s="118">
        <v>1</v>
      </c>
      <c r="AC50" s="118">
        <v>28650154</v>
      </c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28">
        <f t="shared" ref="AZ50:AZ63" si="7">G50</f>
        <v>0</v>
      </c>
      <c r="BA50" s="118"/>
      <c r="BB50" s="118"/>
      <c r="BC50" s="118"/>
      <c r="BD50" s="118"/>
      <c r="BE50" s="118"/>
      <c r="BF50" s="118"/>
      <c r="BG50" s="118"/>
      <c r="BH50" s="118"/>
      <c r="BI50" s="118"/>
      <c r="CA50" s="118">
        <v>3</v>
      </c>
      <c r="CB50" s="118">
        <v>1</v>
      </c>
      <c r="CZ50" s="81">
        <v>1</v>
      </c>
    </row>
    <row r="51" spans="1:104">
      <c r="A51" s="119">
        <v>21</v>
      </c>
      <c r="B51" s="120" t="s">
        <v>119</v>
      </c>
      <c r="C51" s="121" t="s">
        <v>120</v>
      </c>
      <c r="D51" s="122" t="s">
        <v>93</v>
      </c>
      <c r="E51" s="123">
        <v>1</v>
      </c>
      <c r="F51" s="124">
        <v>0</v>
      </c>
      <c r="G51" s="125">
        <f t="shared" si="4"/>
        <v>0</v>
      </c>
      <c r="H51" s="126">
        <v>1.7999999999999999E-2</v>
      </c>
      <c r="I51" s="127">
        <f t="shared" si="5"/>
        <v>1.7999999999999999E-2</v>
      </c>
      <c r="J51" s="126"/>
      <c r="K51" s="127">
        <f t="shared" si="6"/>
        <v>0</v>
      </c>
      <c r="O51" s="118"/>
      <c r="Z51" s="118"/>
      <c r="AA51" s="118">
        <v>3</v>
      </c>
      <c r="AB51" s="118">
        <v>1</v>
      </c>
      <c r="AC51" s="118">
        <v>42227204</v>
      </c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28">
        <f t="shared" si="7"/>
        <v>0</v>
      </c>
      <c r="BA51" s="118"/>
      <c r="BB51" s="118"/>
      <c r="BC51" s="118"/>
      <c r="BD51" s="118"/>
      <c r="BE51" s="118"/>
      <c r="BF51" s="118"/>
      <c r="BG51" s="118"/>
      <c r="BH51" s="118"/>
      <c r="BI51" s="118"/>
      <c r="CA51" s="118">
        <v>3</v>
      </c>
      <c r="CB51" s="118">
        <v>1</v>
      </c>
      <c r="CZ51" s="81">
        <v>1</v>
      </c>
    </row>
    <row r="52" spans="1:104">
      <c r="A52" s="119">
        <v>22</v>
      </c>
      <c r="B52" s="120" t="s">
        <v>121</v>
      </c>
      <c r="C52" s="121" t="s">
        <v>122</v>
      </c>
      <c r="D52" s="122" t="s">
        <v>93</v>
      </c>
      <c r="E52" s="123">
        <v>1</v>
      </c>
      <c r="F52" s="124">
        <v>0</v>
      </c>
      <c r="G52" s="125">
        <f t="shared" si="4"/>
        <v>0</v>
      </c>
      <c r="H52" s="126">
        <v>2.3E-2</v>
      </c>
      <c r="I52" s="127">
        <f t="shared" si="5"/>
        <v>2.3E-2</v>
      </c>
      <c r="J52" s="126"/>
      <c r="K52" s="127">
        <f t="shared" si="6"/>
        <v>0</v>
      </c>
      <c r="O52" s="118"/>
      <c r="Z52" s="118"/>
      <c r="AA52" s="118">
        <v>3</v>
      </c>
      <c r="AB52" s="118">
        <v>1</v>
      </c>
      <c r="AC52" s="118">
        <v>42227205</v>
      </c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28">
        <f t="shared" si="7"/>
        <v>0</v>
      </c>
      <c r="BA52" s="118"/>
      <c r="BB52" s="118"/>
      <c r="BC52" s="118"/>
      <c r="BD52" s="118"/>
      <c r="BE52" s="118"/>
      <c r="BF52" s="118"/>
      <c r="BG52" s="118"/>
      <c r="BH52" s="118"/>
      <c r="BI52" s="118"/>
      <c r="CA52" s="118">
        <v>3</v>
      </c>
      <c r="CB52" s="118">
        <v>1</v>
      </c>
      <c r="CZ52" s="81">
        <v>1</v>
      </c>
    </row>
    <row r="53" spans="1:104">
      <c r="A53" s="119">
        <v>23</v>
      </c>
      <c r="B53" s="120" t="s">
        <v>123</v>
      </c>
      <c r="C53" s="121" t="s">
        <v>124</v>
      </c>
      <c r="D53" s="122" t="s">
        <v>93</v>
      </c>
      <c r="E53" s="123">
        <v>1</v>
      </c>
      <c r="F53" s="124">
        <v>0</v>
      </c>
      <c r="G53" s="125">
        <f t="shared" si="4"/>
        <v>0</v>
      </c>
      <c r="H53" s="126">
        <v>4.8000000000000001E-2</v>
      </c>
      <c r="I53" s="127">
        <f t="shared" si="5"/>
        <v>4.8000000000000001E-2</v>
      </c>
      <c r="J53" s="126"/>
      <c r="K53" s="127">
        <f t="shared" si="6"/>
        <v>0</v>
      </c>
      <c r="O53" s="118"/>
      <c r="Z53" s="118"/>
      <c r="AA53" s="118">
        <v>3</v>
      </c>
      <c r="AB53" s="118">
        <v>1</v>
      </c>
      <c r="AC53" s="118">
        <v>422736068</v>
      </c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28">
        <f t="shared" si="7"/>
        <v>0</v>
      </c>
      <c r="BA53" s="118"/>
      <c r="BB53" s="118"/>
      <c r="BC53" s="118"/>
      <c r="BD53" s="118"/>
      <c r="BE53" s="118"/>
      <c r="BF53" s="118"/>
      <c r="BG53" s="118"/>
      <c r="BH53" s="118"/>
      <c r="BI53" s="118"/>
      <c r="CA53" s="118">
        <v>3</v>
      </c>
      <c r="CB53" s="118">
        <v>1</v>
      </c>
      <c r="CZ53" s="81">
        <v>1</v>
      </c>
    </row>
    <row r="54" spans="1:104">
      <c r="A54" s="119">
        <v>24</v>
      </c>
      <c r="B54" s="120" t="s">
        <v>125</v>
      </c>
      <c r="C54" s="121" t="s">
        <v>126</v>
      </c>
      <c r="D54" s="122" t="s">
        <v>93</v>
      </c>
      <c r="E54" s="123">
        <v>1</v>
      </c>
      <c r="F54" s="124">
        <v>0</v>
      </c>
      <c r="G54" s="125">
        <f t="shared" si="4"/>
        <v>0</v>
      </c>
      <c r="H54" s="126">
        <v>7.1999999999999998E-3</v>
      </c>
      <c r="I54" s="127">
        <f t="shared" si="5"/>
        <v>7.1999999999999998E-3</v>
      </c>
      <c r="J54" s="126"/>
      <c r="K54" s="127">
        <f t="shared" si="6"/>
        <v>0</v>
      </c>
      <c r="O54" s="118"/>
      <c r="Z54" s="118"/>
      <c r="AA54" s="118">
        <v>3</v>
      </c>
      <c r="AB54" s="118">
        <v>1</v>
      </c>
      <c r="AC54" s="118">
        <v>42274515</v>
      </c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28">
        <f t="shared" si="7"/>
        <v>0</v>
      </c>
      <c r="BA54" s="118"/>
      <c r="BB54" s="118"/>
      <c r="BC54" s="118"/>
      <c r="BD54" s="118"/>
      <c r="BE54" s="118"/>
      <c r="BF54" s="118"/>
      <c r="BG54" s="118"/>
      <c r="BH54" s="118"/>
      <c r="BI54" s="118"/>
      <c r="CA54" s="118">
        <v>3</v>
      </c>
      <c r="CB54" s="118">
        <v>1</v>
      </c>
      <c r="CZ54" s="81">
        <v>1</v>
      </c>
    </row>
    <row r="55" spans="1:104">
      <c r="A55" s="119">
        <v>25</v>
      </c>
      <c r="B55" s="120" t="s">
        <v>127</v>
      </c>
      <c r="C55" s="121" t="s">
        <v>128</v>
      </c>
      <c r="D55" s="122" t="s">
        <v>93</v>
      </c>
      <c r="E55" s="123">
        <v>1</v>
      </c>
      <c r="F55" s="124">
        <v>0</v>
      </c>
      <c r="G55" s="125">
        <f t="shared" si="4"/>
        <v>0</v>
      </c>
      <c r="H55" s="126">
        <v>1.6E-2</v>
      </c>
      <c r="I55" s="127">
        <f t="shared" si="5"/>
        <v>1.6E-2</v>
      </c>
      <c r="J55" s="126"/>
      <c r="K55" s="127">
        <f t="shared" si="6"/>
        <v>0</v>
      </c>
      <c r="O55" s="118"/>
      <c r="Z55" s="118"/>
      <c r="AA55" s="118">
        <v>3</v>
      </c>
      <c r="AB55" s="118">
        <v>1</v>
      </c>
      <c r="AC55" s="118">
        <v>42291352</v>
      </c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28">
        <f t="shared" si="7"/>
        <v>0</v>
      </c>
      <c r="BA55" s="118"/>
      <c r="BB55" s="118"/>
      <c r="BC55" s="118"/>
      <c r="BD55" s="118"/>
      <c r="BE55" s="118"/>
      <c r="BF55" s="118"/>
      <c r="BG55" s="118"/>
      <c r="BH55" s="118"/>
      <c r="BI55" s="118"/>
      <c r="CA55" s="118">
        <v>3</v>
      </c>
      <c r="CB55" s="118">
        <v>1</v>
      </c>
      <c r="CZ55" s="81">
        <v>1</v>
      </c>
    </row>
    <row r="56" spans="1:104">
      <c r="A56" s="119">
        <v>26</v>
      </c>
      <c r="B56" s="120" t="s">
        <v>129</v>
      </c>
      <c r="C56" s="121" t="s">
        <v>130</v>
      </c>
      <c r="D56" s="122" t="s">
        <v>93</v>
      </c>
      <c r="E56" s="123">
        <v>1</v>
      </c>
      <c r="F56" s="124">
        <v>0</v>
      </c>
      <c r="G56" s="125">
        <f t="shared" si="4"/>
        <v>0</v>
      </c>
      <c r="H56" s="126">
        <v>1.4E-2</v>
      </c>
      <c r="I56" s="127">
        <f t="shared" si="5"/>
        <v>1.4E-2</v>
      </c>
      <c r="J56" s="126"/>
      <c r="K56" s="127">
        <f t="shared" si="6"/>
        <v>0</v>
      </c>
      <c r="O56" s="118"/>
      <c r="Z56" s="118"/>
      <c r="AA56" s="118">
        <v>3</v>
      </c>
      <c r="AB56" s="118">
        <v>1</v>
      </c>
      <c r="AC56" s="118">
        <v>42291460</v>
      </c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8">
        <f t="shared" si="7"/>
        <v>0</v>
      </c>
      <c r="BA56" s="118"/>
      <c r="BB56" s="118"/>
      <c r="BC56" s="118"/>
      <c r="BD56" s="118"/>
      <c r="BE56" s="118"/>
      <c r="BF56" s="118"/>
      <c r="BG56" s="118"/>
      <c r="BH56" s="118"/>
      <c r="BI56" s="118"/>
      <c r="CA56" s="118">
        <v>3</v>
      </c>
      <c r="CB56" s="118">
        <v>1</v>
      </c>
      <c r="CZ56" s="81">
        <v>1</v>
      </c>
    </row>
    <row r="57" spans="1:104">
      <c r="A57" s="119">
        <v>27</v>
      </c>
      <c r="B57" s="120" t="s">
        <v>131</v>
      </c>
      <c r="C57" s="121" t="s">
        <v>132</v>
      </c>
      <c r="D57" s="122" t="s">
        <v>93</v>
      </c>
      <c r="E57" s="123">
        <v>1</v>
      </c>
      <c r="F57" s="124">
        <v>0</v>
      </c>
      <c r="G57" s="125">
        <f t="shared" si="4"/>
        <v>0</v>
      </c>
      <c r="H57" s="126">
        <v>8.9999999999999998E-4</v>
      </c>
      <c r="I57" s="127">
        <f t="shared" si="5"/>
        <v>8.9999999999999998E-4</v>
      </c>
      <c r="J57" s="126"/>
      <c r="K57" s="127">
        <f t="shared" si="6"/>
        <v>0</v>
      </c>
      <c r="O57" s="118"/>
      <c r="Z57" s="118"/>
      <c r="AA57" s="118">
        <v>3</v>
      </c>
      <c r="AB57" s="118">
        <v>1</v>
      </c>
      <c r="AC57" s="118">
        <v>42291505</v>
      </c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28">
        <f t="shared" si="7"/>
        <v>0</v>
      </c>
      <c r="BA57" s="118"/>
      <c r="BB57" s="118"/>
      <c r="BC57" s="118"/>
      <c r="BD57" s="118"/>
      <c r="BE57" s="118"/>
      <c r="BF57" s="118"/>
      <c r="BG57" s="118"/>
      <c r="BH57" s="118"/>
      <c r="BI57" s="118"/>
      <c r="CA57" s="118">
        <v>3</v>
      </c>
      <c r="CB57" s="118">
        <v>1</v>
      </c>
      <c r="CZ57" s="81">
        <v>1</v>
      </c>
    </row>
    <row r="58" spans="1:104">
      <c r="A58" s="119">
        <v>28</v>
      </c>
      <c r="B58" s="120" t="s">
        <v>133</v>
      </c>
      <c r="C58" s="121" t="s">
        <v>134</v>
      </c>
      <c r="D58" s="122" t="s">
        <v>93</v>
      </c>
      <c r="E58" s="123">
        <v>1</v>
      </c>
      <c r="F58" s="124">
        <v>0</v>
      </c>
      <c r="G58" s="125">
        <f t="shared" si="4"/>
        <v>0</v>
      </c>
      <c r="H58" s="126">
        <v>1.9E-3</v>
      </c>
      <c r="I58" s="127">
        <f t="shared" si="5"/>
        <v>1.9E-3</v>
      </c>
      <c r="J58" s="126"/>
      <c r="K58" s="127">
        <f t="shared" si="6"/>
        <v>0</v>
      </c>
      <c r="O58" s="118"/>
      <c r="Z58" s="118"/>
      <c r="AA58" s="118">
        <v>3</v>
      </c>
      <c r="AB58" s="118">
        <v>1</v>
      </c>
      <c r="AC58" s="118">
        <v>42291515</v>
      </c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8">
        <f t="shared" si="7"/>
        <v>0</v>
      </c>
      <c r="BA58" s="118"/>
      <c r="BB58" s="118"/>
      <c r="BC58" s="118"/>
      <c r="BD58" s="118"/>
      <c r="BE58" s="118"/>
      <c r="BF58" s="118"/>
      <c r="BG58" s="118"/>
      <c r="BH58" s="118"/>
      <c r="BI58" s="118"/>
      <c r="CA58" s="118">
        <v>3</v>
      </c>
      <c r="CB58" s="118">
        <v>1</v>
      </c>
      <c r="CZ58" s="81">
        <v>1</v>
      </c>
    </row>
    <row r="59" spans="1:104">
      <c r="A59" s="119">
        <v>29</v>
      </c>
      <c r="B59" s="120" t="s">
        <v>135</v>
      </c>
      <c r="C59" s="121" t="s">
        <v>136</v>
      </c>
      <c r="D59" s="122" t="s">
        <v>93</v>
      </c>
      <c r="E59" s="123">
        <v>2</v>
      </c>
      <c r="F59" s="124">
        <v>0</v>
      </c>
      <c r="G59" s="125">
        <f t="shared" si="4"/>
        <v>0</v>
      </c>
      <c r="H59" s="126">
        <v>7.3000000000000001E-3</v>
      </c>
      <c r="I59" s="127">
        <f t="shared" si="5"/>
        <v>1.46E-2</v>
      </c>
      <c r="J59" s="126"/>
      <c r="K59" s="127">
        <f t="shared" si="6"/>
        <v>0</v>
      </c>
      <c r="O59" s="118"/>
      <c r="Z59" s="118"/>
      <c r="AA59" s="118">
        <v>3</v>
      </c>
      <c r="AB59" s="118">
        <v>1</v>
      </c>
      <c r="AC59" s="118">
        <v>42293250</v>
      </c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28">
        <f t="shared" si="7"/>
        <v>0</v>
      </c>
      <c r="BA59" s="118"/>
      <c r="BB59" s="118"/>
      <c r="BC59" s="118"/>
      <c r="BD59" s="118"/>
      <c r="BE59" s="118"/>
      <c r="BF59" s="118"/>
      <c r="BG59" s="118"/>
      <c r="BH59" s="118"/>
      <c r="BI59" s="118"/>
      <c r="CA59" s="118">
        <v>3</v>
      </c>
      <c r="CB59" s="118">
        <v>1</v>
      </c>
      <c r="CZ59" s="81">
        <v>1</v>
      </c>
    </row>
    <row r="60" spans="1:104">
      <c r="A60" s="119">
        <v>30</v>
      </c>
      <c r="B60" s="120" t="s">
        <v>137</v>
      </c>
      <c r="C60" s="121" t="s">
        <v>138</v>
      </c>
      <c r="D60" s="122" t="s">
        <v>93</v>
      </c>
      <c r="E60" s="123">
        <v>5</v>
      </c>
      <c r="F60" s="124">
        <v>0</v>
      </c>
      <c r="G60" s="125">
        <f t="shared" si="4"/>
        <v>0</v>
      </c>
      <c r="H60" s="126">
        <v>1.8499999999999999E-2</v>
      </c>
      <c r="I60" s="127">
        <f t="shared" si="5"/>
        <v>9.2499999999999999E-2</v>
      </c>
      <c r="J60" s="126"/>
      <c r="K60" s="127">
        <f t="shared" si="6"/>
        <v>0</v>
      </c>
      <c r="O60" s="118"/>
      <c r="Z60" s="118"/>
      <c r="AA60" s="118">
        <v>3</v>
      </c>
      <c r="AB60" s="118">
        <v>1</v>
      </c>
      <c r="AC60" s="118" t="s">
        <v>137</v>
      </c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8">
        <f t="shared" si="7"/>
        <v>0</v>
      </c>
      <c r="BA60" s="118"/>
      <c r="BB60" s="118"/>
      <c r="BC60" s="118"/>
      <c r="BD60" s="118"/>
      <c r="BE60" s="118"/>
      <c r="BF60" s="118"/>
      <c r="BG60" s="118"/>
      <c r="BH60" s="118"/>
      <c r="BI60" s="118"/>
      <c r="CA60" s="118">
        <v>3</v>
      </c>
      <c r="CB60" s="118">
        <v>1</v>
      </c>
      <c r="CZ60" s="81">
        <v>1</v>
      </c>
    </row>
    <row r="61" spans="1:104">
      <c r="A61" s="119">
        <v>31</v>
      </c>
      <c r="B61" s="120" t="s">
        <v>139</v>
      </c>
      <c r="C61" s="121" t="s">
        <v>140</v>
      </c>
      <c r="D61" s="122" t="s">
        <v>93</v>
      </c>
      <c r="E61" s="123">
        <v>3</v>
      </c>
      <c r="F61" s="124">
        <v>0</v>
      </c>
      <c r="G61" s="125">
        <f t="shared" si="4"/>
        <v>0</v>
      </c>
      <c r="H61" s="126">
        <v>1.3899999999999999E-2</v>
      </c>
      <c r="I61" s="127">
        <f t="shared" si="5"/>
        <v>4.1700000000000001E-2</v>
      </c>
      <c r="J61" s="126"/>
      <c r="K61" s="127">
        <f t="shared" si="6"/>
        <v>0</v>
      </c>
      <c r="O61" s="118"/>
      <c r="Z61" s="118"/>
      <c r="AA61" s="118">
        <v>3</v>
      </c>
      <c r="AB61" s="118">
        <v>1</v>
      </c>
      <c r="AC61" s="118" t="s">
        <v>139</v>
      </c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28">
        <f t="shared" si="7"/>
        <v>0</v>
      </c>
      <c r="BA61" s="118"/>
      <c r="BB61" s="118"/>
      <c r="BC61" s="118"/>
      <c r="BD61" s="118"/>
      <c r="BE61" s="118"/>
      <c r="BF61" s="118"/>
      <c r="BG61" s="118"/>
      <c r="BH61" s="118"/>
      <c r="BI61" s="118"/>
      <c r="CA61" s="118">
        <v>3</v>
      </c>
      <c r="CB61" s="118">
        <v>1</v>
      </c>
      <c r="CZ61" s="81">
        <v>1</v>
      </c>
    </row>
    <row r="62" spans="1:104">
      <c r="A62" s="119">
        <v>32</v>
      </c>
      <c r="B62" s="120" t="s">
        <v>141</v>
      </c>
      <c r="C62" s="121" t="s">
        <v>142</v>
      </c>
      <c r="D62" s="122" t="s">
        <v>93</v>
      </c>
      <c r="E62" s="123">
        <v>1</v>
      </c>
      <c r="F62" s="124">
        <v>0</v>
      </c>
      <c r="G62" s="125">
        <f t="shared" si="4"/>
        <v>0</v>
      </c>
      <c r="H62" s="126">
        <v>1.2999999999999999E-2</v>
      </c>
      <c r="I62" s="127">
        <f t="shared" si="5"/>
        <v>1.2999999999999999E-2</v>
      </c>
      <c r="J62" s="126"/>
      <c r="K62" s="127">
        <f t="shared" si="6"/>
        <v>0</v>
      </c>
      <c r="O62" s="118"/>
      <c r="Z62" s="118"/>
      <c r="AA62" s="118">
        <v>3</v>
      </c>
      <c r="AB62" s="118">
        <v>1</v>
      </c>
      <c r="AC62" s="118">
        <v>55255964</v>
      </c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8">
        <f t="shared" si="7"/>
        <v>0</v>
      </c>
      <c r="BA62" s="118"/>
      <c r="BB62" s="118"/>
      <c r="BC62" s="118"/>
      <c r="BD62" s="118"/>
      <c r="BE62" s="118"/>
      <c r="BF62" s="118"/>
      <c r="BG62" s="118"/>
      <c r="BH62" s="118"/>
      <c r="BI62" s="118"/>
      <c r="CA62" s="118">
        <v>3</v>
      </c>
      <c r="CB62" s="118">
        <v>1</v>
      </c>
      <c r="CZ62" s="81">
        <v>1</v>
      </c>
    </row>
    <row r="63" spans="1:104">
      <c r="A63" s="119">
        <v>33</v>
      </c>
      <c r="B63" s="120" t="s">
        <v>143</v>
      </c>
      <c r="C63" s="121" t="s">
        <v>144</v>
      </c>
      <c r="D63" s="122" t="s">
        <v>93</v>
      </c>
      <c r="E63" s="123">
        <v>5</v>
      </c>
      <c r="F63" s="124">
        <v>0</v>
      </c>
      <c r="G63" s="125">
        <f t="shared" si="4"/>
        <v>0</v>
      </c>
      <c r="H63" s="126">
        <v>1.04E-2</v>
      </c>
      <c r="I63" s="127">
        <f t="shared" si="5"/>
        <v>5.1999999999999998E-2</v>
      </c>
      <c r="J63" s="126"/>
      <c r="K63" s="127">
        <f t="shared" si="6"/>
        <v>0</v>
      </c>
      <c r="O63" s="118"/>
      <c r="Z63" s="118"/>
      <c r="AA63" s="118">
        <v>3</v>
      </c>
      <c r="AB63" s="118">
        <v>1</v>
      </c>
      <c r="AC63" s="118">
        <v>55259452</v>
      </c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28">
        <f t="shared" si="7"/>
        <v>0</v>
      </c>
      <c r="BA63" s="118"/>
      <c r="BB63" s="118"/>
      <c r="BC63" s="118"/>
      <c r="BD63" s="118"/>
      <c r="BE63" s="118"/>
      <c r="BF63" s="118"/>
      <c r="BG63" s="118"/>
      <c r="BH63" s="118"/>
      <c r="BI63" s="118"/>
      <c r="CA63" s="118">
        <v>3</v>
      </c>
      <c r="CB63" s="118">
        <v>1</v>
      </c>
      <c r="CZ63" s="81">
        <v>1</v>
      </c>
    </row>
    <row r="64" spans="1:104">
      <c r="A64" s="139" t="s">
        <v>50</v>
      </c>
      <c r="B64" s="140" t="s">
        <v>89</v>
      </c>
      <c r="C64" s="141" t="s">
        <v>90</v>
      </c>
      <c r="D64" s="142"/>
      <c r="E64" s="143"/>
      <c r="F64" s="143"/>
      <c r="G64" s="144">
        <f>SUM(G34:G63)</f>
        <v>0</v>
      </c>
      <c r="H64" s="145"/>
      <c r="I64" s="144">
        <f>SUM(I34:I63)</f>
        <v>0.80370245000000007</v>
      </c>
      <c r="J64" s="146"/>
      <c r="K64" s="144">
        <f>SUM(K34:K63)</f>
        <v>0</v>
      </c>
      <c r="O64" s="118"/>
      <c r="X64" s="147">
        <f>K64</f>
        <v>0</v>
      </c>
      <c r="Y64" s="147">
        <f>I64</f>
        <v>0.80370245000000007</v>
      </c>
      <c r="Z64" s="128">
        <f>G64</f>
        <v>0</v>
      </c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48"/>
      <c r="BB64" s="148"/>
      <c r="BC64" s="148"/>
      <c r="BD64" s="148"/>
      <c r="BE64" s="148"/>
      <c r="BF64" s="148"/>
      <c r="BG64" s="118"/>
      <c r="BH64" s="118"/>
      <c r="BI64" s="118"/>
    </row>
    <row r="65" spans="1:104" ht="14.25" customHeight="1">
      <c r="A65" s="108" t="s">
        <v>46</v>
      </c>
      <c r="B65" s="109" t="s">
        <v>145</v>
      </c>
      <c r="C65" s="110" t="s">
        <v>146</v>
      </c>
      <c r="D65" s="111"/>
      <c r="E65" s="112"/>
      <c r="F65" s="112"/>
      <c r="G65" s="113"/>
      <c r="H65" s="114"/>
      <c r="I65" s="115"/>
      <c r="J65" s="116"/>
      <c r="K65" s="117"/>
      <c r="O65" s="118"/>
    </row>
    <row r="66" spans="1:104" ht="22.5">
      <c r="A66" s="119">
        <v>34</v>
      </c>
      <c r="B66" s="120" t="s">
        <v>147</v>
      </c>
      <c r="C66" s="121" t="s">
        <v>148</v>
      </c>
      <c r="D66" s="122" t="s">
        <v>70</v>
      </c>
      <c r="E66" s="123">
        <v>64.990412449999994</v>
      </c>
      <c r="F66" s="124">
        <v>0</v>
      </c>
      <c r="G66" s="125">
        <f>E66*F66</f>
        <v>0</v>
      </c>
      <c r="H66" s="126">
        <v>0</v>
      </c>
      <c r="I66" s="127">
        <f>E66*H66</f>
        <v>0</v>
      </c>
      <c r="J66" s="126"/>
      <c r="K66" s="127">
        <f>E66*J66</f>
        <v>0</v>
      </c>
      <c r="O66" s="118"/>
      <c r="Z66" s="118"/>
      <c r="AA66" s="118">
        <v>7</v>
      </c>
      <c r="AB66" s="118">
        <v>1</v>
      </c>
      <c r="AC66" s="118">
        <v>2</v>
      </c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28">
        <f>G66</f>
        <v>0</v>
      </c>
      <c r="BA66" s="118"/>
      <c r="BB66" s="118"/>
      <c r="BC66" s="118"/>
      <c r="BD66" s="118"/>
      <c r="BE66" s="118"/>
      <c r="BF66" s="118"/>
      <c r="BG66" s="118"/>
      <c r="BH66" s="118"/>
      <c r="BI66" s="118"/>
      <c r="CA66" s="118">
        <v>7</v>
      </c>
      <c r="CB66" s="118">
        <v>1</v>
      </c>
      <c r="CZ66" s="81">
        <v>1</v>
      </c>
    </row>
    <row r="67" spans="1:104">
      <c r="A67" s="139" t="s">
        <v>50</v>
      </c>
      <c r="B67" s="140" t="s">
        <v>145</v>
      </c>
      <c r="C67" s="141" t="s">
        <v>146</v>
      </c>
      <c r="D67" s="142"/>
      <c r="E67" s="143"/>
      <c r="F67" s="143"/>
      <c r="G67" s="144">
        <f>SUM(G65:G66)</f>
        <v>0</v>
      </c>
      <c r="H67" s="145"/>
      <c r="I67" s="144">
        <f>SUM(I65:I66)</f>
        <v>0</v>
      </c>
      <c r="J67" s="146"/>
      <c r="K67" s="144">
        <f>SUM(K65:K66)</f>
        <v>0</v>
      </c>
      <c r="O67" s="118"/>
      <c r="X67" s="147">
        <f>K67</f>
        <v>0</v>
      </c>
      <c r="Y67" s="147">
        <f>I67</f>
        <v>0</v>
      </c>
      <c r="Z67" s="128">
        <f>G67</f>
        <v>0</v>
      </c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48"/>
      <c r="BB67" s="148"/>
      <c r="BC67" s="148"/>
      <c r="BD67" s="148"/>
      <c r="BE67" s="148"/>
      <c r="BF67" s="148"/>
      <c r="BG67" s="118"/>
      <c r="BH67" s="118"/>
      <c r="BI67" s="118"/>
    </row>
    <row r="68" spans="1:104" ht="14.25" customHeight="1">
      <c r="A68" s="108" t="s">
        <v>46</v>
      </c>
      <c r="B68" s="109" t="s">
        <v>149</v>
      </c>
      <c r="C68" s="110" t="s">
        <v>150</v>
      </c>
      <c r="D68" s="111"/>
      <c r="E68" s="112"/>
      <c r="F68" s="112"/>
      <c r="G68" s="113"/>
      <c r="H68" s="114"/>
      <c r="I68" s="115"/>
      <c r="J68" s="116"/>
      <c r="K68" s="117"/>
      <c r="O68" s="118"/>
    </row>
    <row r="69" spans="1:104" ht="13.5" customHeight="1">
      <c r="A69" s="119" t="s">
        <v>151</v>
      </c>
      <c r="B69" s="120" t="s">
        <v>149</v>
      </c>
      <c r="C69" s="121" t="s">
        <v>152</v>
      </c>
      <c r="D69" s="122" t="s">
        <v>149</v>
      </c>
      <c r="E69" s="123">
        <v>1</v>
      </c>
      <c r="F69" s="124"/>
      <c r="G69" s="125">
        <f t="shared" ref="G69:G76" si="8">E69*F69</f>
        <v>0</v>
      </c>
      <c r="H69" s="126"/>
      <c r="I69" s="127">
        <f t="shared" ref="I69:I76" si="9">E69*H69</f>
        <v>0</v>
      </c>
      <c r="J69" s="126"/>
      <c r="K69" s="127">
        <f t="shared" ref="K69:K76" si="10">E69*J69</f>
        <v>0</v>
      </c>
      <c r="O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28">
        <f t="shared" ref="AZ69:AZ76" si="11">G69</f>
        <v>0</v>
      </c>
      <c r="BA69" s="118"/>
      <c r="BB69" s="118"/>
      <c r="BC69" s="118"/>
      <c r="BD69" s="118"/>
      <c r="BE69" s="118"/>
      <c r="BF69" s="118"/>
      <c r="BG69" s="118"/>
      <c r="BH69" s="118"/>
      <c r="BI69" s="118"/>
      <c r="CA69" s="118"/>
      <c r="CB69" s="118"/>
    </row>
    <row r="70" spans="1:104" ht="13.5" customHeight="1">
      <c r="A70" s="119" t="s">
        <v>153</v>
      </c>
      <c r="B70" s="120" t="s">
        <v>149</v>
      </c>
      <c r="C70" s="121" t="s">
        <v>154</v>
      </c>
      <c r="D70" s="122" t="s">
        <v>149</v>
      </c>
      <c r="E70" s="123">
        <v>1</v>
      </c>
      <c r="F70" s="124"/>
      <c r="G70" s="125">
        <f t="shared" si="8"/>
        <v>0</v>
      </c>
      <c r="H70" s="126"/>
      <c r="I70" s="127">
        <f t="shared" si="9"/>
        <v>0</v>
      </c>
      <c r="J70" s="126"/>
      <c r="K70" s="127">
        <f t="shared" si="10"/>
        <v>0</v>
      </c>
      <c r="O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28">
        <f t="shared" si="11"/>
        <v>0</v>
      </c>
      <c r="BA70" s="118"/>
      <c r="BB70" s="118"/>
      <c r="BC70" s="118"/>
      <c r="BD70" s="118"/>
      <c r="BE70" s="118"/>
      <c r="BF70" s="118"/>
      <c r="BG70" s="118"/>
      <c r="BH70" s="118"/>
      <c r="BI70" s="118"/>
      <c r="CA70" s="118"/>
      <c r="CB70" s="118"/>
    </row>
    <row r="71" spans="1:104" ht="13.5" customHeight="1">
      <c r="A71" s="119" t="s">
        <v>155</v>
      </c>
      <c r="B71" s="120" t="s">
        <v>149</v>
      </c>
      <c r="C71" s="121" t="s">
        <v>156</v>
      </c>
      <c r="D71" s="122" t="s">
        <v>149</v>
      </c>
      <c r="E71" s="123">
        <v>1</v>
      </c>
      <c r="F71" s="124"/>
      <c r="G71" s="125">
        <f t="shared" si="8"/>
        <v>0</v>
      </c>
      <c r="H71" s="126"/>
      <c r="I71" s="127">
        <f t="shared" si="9"/>
        <v>0</v>
      </c>
      <c r="J71" s="126"/>
      <c r="K71" s="127">
        <f t="shared" si="10"/>
        <v>0</v>
      </c>
      <c r="O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28">
        <f t="shared" si="11"/>
        <v>0</v>
      </c>
      <c r="BA71" s="118"/>
      <c r="BB71" s="118"/>
      <c r="BC71" s="118"/>
      <c r="BD71" s="118"/>
      <c r="BE71" s="118"/>
      <c r="BF71" s="118"/>
      <c r="BG71" s="118"/>
      <c r="BH71" s="118"/>
      <c r="BI71" s="118"/>
      <c r="CA71" s="118"/>
      <c r="CB71" s="118"/>
    </row>
    <row r="72" spans="1:104" ht="13.5" customHeight="1">
      <c r="A72" s="119" t="s">
        <v>157</v>
      </c>
      <c r="B72" s="120" t="s">
        <v>149</v>
      </c>
      <c r="C72" s="121" t="s">
        <v>158</v>
      </c>
      <c r="D72" s="122" t="s">
        <v>149</v>
      </c>
      <c r="E72" s="123">
        <v>1</v>
      </c>
      <c r="F72" s="124"/>
      <c r="G72" s="125">
        <f t="shared" si="8"/>
        <v>0</v>
      </c>
      <c r="H72" s="126"/>
      <c r="I72" s="127">
        <f t="shared" si="9"/>
        <v>0</v>
      </c>
      <c r="J72" s="126"/>
      <c r="K72" s="127">
        <f t="shared" si="10"/>
        <v>0</v>
      </c>
      <c r="O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28">
        <f t="shared" si="11"/>
        <v>0</v>
      </c>
      <c r="BA72" s="118"/>
      <c r="BB72" s="118"/>
      <c r="BC72" s="118"/>
      <c r="BD72" s="118"/>
      <c r="BE72" s="118"/>
      <c r="BF72" s="118"/>
      <c r="BG72" s="118"/>
      <c r="BH72" s="118"/>
      <c r="BI72" s="118"/>
      <c r="CA72" s="118"/>
      <c r="CB72" s="118"/>
    </row>
    <row r="73" spans="1:104" ht="13.5" customHeight="1">
      <c r="A73" s="119" t="s">
        <v>159</v>
      </c>
      <c r="B73" s="120" t="s">
        <v>149</v>
      </c>
      <c r="C73" s="121" t="s">
        <v>160</v>
      </c>
      <c r="D73" s="122" t="s">
        <v>149</v>
      </c>
      <c r="E73" s="123">
        <v>1</v>
      </c>
      <c r="F73" s="124"/>
      <c r="G73" s="125">
        <f t="shared" si="8"/>
        <v>0</v>
      </c>
      <c r="H73" s="126"/>
      <c r="I73" s="127">
        <f t="shared" si="9"/>
        <v>0</v>
      </c>
      <c r="J73" s="126"/>
      <c r="K73" s="127">
        <f t="shared" si="10"/>
        <v>0</v>
      </c>
      <c r="O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8">
        <f t="shared" si="11"/>
        <v>0</v>
      </c>
      <c r="BA73" s="118"/>
      <c r="BB73" s="118"/>
      <c r="BC73" s="118"/>
      <c r="BD73" s="118"/>
      <c r="BE73" s="118"/>
      <c r="BF73" s="118"/>
      <c r="BG73" s="118"/>
      <c r="BH73" s="118"/>
      <c r="BI73" s="118"/>
      <c r="CA73" s="118"/>
      <c r="CB73" s="118"/>
    </row>
    <row r="74" spans="1:104" ht="13.5" customHeight="1">
      <c r="A74" s="119" t="s">
        <v>161</v>
      </c>
      <c r="B74" s="120" t="s">
        <v>149</v>
      </c>
      <c r="C74" s="121" t="s">
        <v>162</v>
      </c>
      <c r="D74" s="122" t="s">
        <v>149</v>
      </c>
      <c r="E74" s="123">
        <v>1</v>
      </c>
      <c r="F74" s="124"/>
      <c r="G74" s="125">
        <f t="shared" si="8"/>
        <v>0</v>
      </c>
      <c r="H74" s="126"/>
      <c r="I74" s="127">
        <f t="shared" si="9"/>
        <v>0</v>
      </c>
      <c r="J74" s="126"/>
      <c r="K74" s="127">
        <f t="shared" si="10"/>
        <v>0</v>
      </c>
      <c r="O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28">
        <f t="shared" si="11"/>
        <v>0</v>
      </c>
      <c r="BA74" s="118"/>
      <c r="BB74" s="118"/>
      <c r="BC74" s="118"/>
      <c r="BD74" s="118"/>
      <c r="BE74" s="118"/>
      <c r="BF74" s="118"/>
      <c r="BG74" s="118"/>
      <c r="BH74" s="118"/>
      <c r="BI74" s="118"/>
      <c r="CA74" s="118"/>
      <c r="CB74" s="118"/>
    </row>
    <row r="75" spans="1:104" ht="13.5" customHeight="1">
      <c r="A75" s="119" t="s">
        <v>163</v>
      </c>
      <c r="B75" s="120" t="s">
        <v>149</v>
      </c>
      <c r="C75" s="121" t="s">
        <v>164</v>
      </c>
      <c r="D75" s="122" t="s">
        <v>149</v>
      </c>
      <c r="E75" s="123">
        <v>1</v>
      </c>
      <c r="F75" s="124"/>
      <c r="G75" s="125">
        <f t="shared" si="8"/>
        <v>0</v>
      </c>
      <c r="H75" s="126"/>
      <c r="I75" s="127">
        <f t="shared" si="9"/>
        <v>0</v>
      </c>
      <c r="J75" s="126"/>
      <c r="K75" s="127">
        <f t="shared" si="10"/>
        <v>0</v>
      </c>
      <c r="O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8">
        <f t="shared" si="11"/>
        <v>0</v>
      </c>
      <c r="BA75" s="118"/>
      <c r="BB75" s="118"/>
      <c r="BC75" s="118"/>
      <c r="BD75" s="118"/>
      <c r="BE75" s="118"/>
      <c r="BF75" s="118"/>
      <c r="BG75" s="118"/>
      <c r="BH75" s="118"/>
      <c r="BI75" s="118"/>
      <c r="CA75" s="118"/>
      <c r="CB75" s="118"/>
    </row>
    <row r="76" spans="1:104" ht="13.5" customHeight="1">
      <c r="A76" s="119" t="s">
        <v>165</v>
      </c>
      <c r="B76" s="120" t="s">
        <v>149</v>
      </c>
      <c r="C76" s="121" t="s">
        <v>166</v>
      </c>
      <c r="D76" s="122" t="s">
        <v>149</v>
      </c>
      <c r="E76" s="123">
        <v>1</v>
      </c>
      <c r="F76" s="124"/>
      <c r="G76" s="125">
        <f t="shared" si="8"/>
        <v>0</v>
      </c>
      <c r="H76" s="126"/>
      <c r="I76" s="127">
        <f t="shared" si="9"/>
        <v>0</v>
      </c>
      <c r="J76" s="126"/>
      <c r="K76" s="127">
        <f t="shared" si="10"/>
        <v>0</v>
      </c>
      <c r="O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28">
        <f t="shared" si="11"/>
        <v>0</v>
      </c>
      <c r="BA76" s="118"/>
      <c r="BB76" s="118"/>
      <c r="BC76" s="118"/>
      <c r="BD76" s="118"/>
      <c r="BE76" s="118"/>
      <c r="BF76" s="118"/>
      <c r="BG76" s="118"/>
      <c r="BH76" s="118"/>
      <c r="BI76" s="118"/>
      <c r="CA76" s="118"/>
      <c r="CB76" s="118"/>
    </row>
    <row r="77" spans="1:104">
      <c r="A77" s="139" t="s">
        <v>50</v>
      </c>
      <c r="B77" s="140"/>
      <c r="C77" s="141"/>
      <c r="D77" s="142"/>
      <c r="E77" s="143"/>
      <c r="F77" s="143"/>
      <c r="G77" s="144">
        <f>SUM(G68:G76)</f>
        <v>0</v>
      </c>
      <c r="H77" s="145"/>
      <c r="I77" s="144">
        <f>SUM(I68:I76)</f>
        <v>0</v>
      </c>
      <c r="J77" s="146"/>
      <c r="K77" s="144">
        <f>SUM(K68:K76)</f>
        <v>0</v>
      </c>
      <c r="O77" s="118"/>
      <c r="X77" s="147">
        <f>K77</f>
        <v>0</v>
      </c>
      <c r="Y77" s="147">
        <f>I77</f>
        <v>0</v>
      </c>
      <c r="Z77" s="128">
        <f>G77</f>
        <v>0</v>
      </c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48"/>
      <c r="BB77" s="148"/>
      <c r="BC77" s="148"/>
      <c r="BD77" s="148"/>
      <c r="BE77" s="148"/>
      <c r="BF77" s="148"/>
      <c r="BG77" s="118"/>
      <c r="BH77" s="118"/>
      <c r="BI77" s="118"/>
    </row>
    <row r="78" spans="1:104">
      <c r="A78" s="149" t="s">
        <v>29</v>
      </c>
      <c r="B78" s="150" t="s">
        <v>51</v>
      </c>
      <c r="C78" s="151"/>
      <c r="D78" s="152"/>
      <c r="E78" s="153"/>
      <c r="F78" s="153"/>
      <c r="G78" s="154">
        <f>SUM(Z7:Z78)</f>
        <v>0</v>
      </c>
      <c r="H78" s="155"/>
      <c r="I78" s="154">
        <f>SUM(Y7:Y78)</f>
        <v>64.990412450000008</v>
      </c>
      <c r="J78" s="155"/>
      <c r="K78" s="154">
        <f>SUM(X7:X78)</f>
        <v>0</v>
      </c>
      <c r="O78" s="118"/>
      <c r="BA78" s="156"/>
      <c r="BB78" s="156"/>
      <c r="BC78" s="156"/>
      <c r="BD78" s="156"/>
      <c r="BE78" s="156"/>
      <c r="BF78" s="156"/>
    </row>
    <row r="79" spans="1:104">
      <c r="E79" s="81"/>
    </row>
    <row r="80" spans="1:104">
      <c r="A80" s="157" t="s">
        <v>31</v>
      </c>
      <c r="E80" s="81"/>
    </row>
    <row r="81" spans="1:7" ht="117.75" customHeight="1">
      <c r="A81" s="194"/>
      <c r="B81" s="195"/>
      <c r="C81" s="195"/>
      <c r="D81" s="195"/>
      <c r="E81" s="195"/>
      <c r="F81" s="195"/>
      <c r="G81" s="196"/>
    </row>
    <row r="82" spans="1:7">
      <c r="E82" s="81"/>
    </row>
    <row r="83" spans="1:7">
      <c r="E83" s="81"/>
    </row>
    <row r="84" spans="1:7">
      <c r="E84" s="81"/>
    </row>
    <row r="85" spans="1:7">
      <c r="E85" s="81"/>
    </row>
    <row r="86" spans="1:7">
      <c r="E86" s="81"/>
    </row>
    <row r="87" spans="1:7">
      <c r="E87" s="81"/>
    </row>
    <row r="88" spans="1:7">
      <c r="E88" s="81"/>
    </row>
    <row r="89" spans="1:7">
      <c r="E89" s="81"/>
    </row>
    <row r="90" spans="1:7">
      <c r="E90" s="81"/>
    </row>
    <row r="91" spans="1:7">
      <c r="E91" s="81"/>
    </row>
    <row r="92" spans="1:7">
      <c r="E92" s="81"/>
    </row>
    <row r="93" spans="1:7">
      <c r="E93" s="81"/>
    </row>
    <row r="94" spans="1:7">
      <c r="E94" s="81"/>
    </row>
    <row r="95" spans="1:7">
      <c r="E95" s="81"/>
    </row>
    <row r="96" spans="1:7">
      <c r="E96" s="81"/>
    </row>
    <row r="97" spans="1:7">
      <c r="E97" s="81"/>
    </row>
    <row r="98" spans="1:7">
      <c r="E98" s="81"/>
    </row>
    <row r="99" spans="1:7">
      <c r="E99" s="81"/>
    </row>
    <row r="100" spans="1:7">
      <c r="E100" s="81"/>
    </row>
    <row r="101" spans="1:7">
      <c r="E101" s="81"/>
    </row>
    <row r="102" spans="1:7">
      <c r="A102" s="137"/>
      <c r="B102" s="137"/>
      <c r="C102" s="137"/>
      <c r="D102" s="137"/>
      <c r="E102" s="137"/>
      <c r="F102" s="137"/>
      <c r="G102" s="137"/>
    </row>
    <row r="103" spans="1:7">
      <c r="A103" s="137"/>
      <c r="B103" s="137"/>
      <c r="C103" s="137"/>
      <c r="D103" s="137"/>
      <c r="E103" s="137"/>
      <c r="F103" s="137"/>
      <c r="G103" s="137"/>
    </row>
    <row r="104" spans="1:7">
      <c r="A104" s="137"/>
      <c r="B104" s="137"/>
      <c r="C104" s="137"/>
      <c r="D104" s="137"/>
      <c r="E104" s="137"/>
      <c r="F104" s="137"/>
      <c r="G104" s="137"/>
    </row>
    <row r="105" spans="1:7">
      <c r="A105" s="137"/>
      <c r="B105" s="137"/>
      <c r="C105" s="137"/>
      <c r="D105" s="137"/>
      <c r="E105" s="137"/>
      <c r="F105" s="137"/>
      <c r="G105" s="137"/>
    </row>
    <row r="106" spans="1:7">
      <c r="E106" s="81"/>
    </row>
    <row r="107" spans="1:7">
      <c r="E107" s="81"/>
    </row>
    <row r="108" spans="1:7">
      <c r="E108" s="81"/>
    </row>
    <row r="109" spans="1:7">
      <c r="E109" s="81"/>
    </row>
    <row r="110" spans="1:7">
      <c r="E110" s="81"/>
    </row>
    <row r="111" spans="1:7">
      <c r="E111" s="81"/>
    </row>
    <row r="112" spans="1:7">
      <c r="E112" s="81"/>
    </row>
    <row r="113" spans="5:5">
      <c r="E113" s="81"/>
    </row>
    <row r="114" spans="5:5">
      <c r="E114" s="81"/>
    </row>
    <row r="115" spans="5:5">
      <c r="E115" s="81"/>
    </row>
    <row r="116" spans="5:5">
      <c r="E116" s="81"/>
    </row>
    <row r="117" spans="5:5">
      <c r="E117" s="81"/>
    </row>
    <row r="118" spans="5:5">
      <c r="E118" s="81"/>
    </row>
    <row r="119" spans="5:5">
      <c r="E119" s="81"/>
    </row>
    <row r="120" spans="5:5">
      <c r="E120" s="81"/>
    </row>
    <row r="121" spans="5:5">
      <c r="E121" s="81"/>
    </row>
    <row r="122" spans="5:5">
      <c r="E122" s="81"/>
    </row>
    <row r="123" spans="5:5">
      <c r="E123" s="81"/>
    </row>
    <row r="124" spans="5:5">
      <c r="E124" s="81"/>
    </row>
    <row r="125" spans="5:5">
      <c r="E125" s="81"/>
    </row>
    <row r="126" spans="5:5">
      <c r="E126" s="81"/>
    </row>
    <row r="127" spans="5:5">
      <c r="E127" s="81"/>
    </row>
    <row r="128" spans="5:5">
      <c r="E128" s="81"/>
    </row>
    <row r="129" spans="1:7">
      <c r="E129" s="81"/>
    </row>
    <row r="130" spans="1:7">
      <c r="E130" s="81"/>
    </row>
    <row r="131" spans="1:7">
      <c r="E131" s="81"/>
    </row>
    <row r="132" spans="1:7">
      <c r="E132" s="81"/>
    </row>
    <row r="133" spans="1:7">
      <c r="E133" s="81"/>
    </row>
    <row r="134" spans="1:7">
      <c r="E134" s="81"/>
    </row>
    <row r="135" spans="1:7">
      <c r="E135" s="81"/>
    </row>
    <row r="136" spans="1:7">
      <c r="E136" s="81"/>
    </row>
    <row r="137" spans="1:7">
      <c r="A137" s="158"/>
      <c r="B137" s="158"/>
    </row>
    <row r="138" spans="1:7">
      <c r="A138" s="137"/>
      <c r="B138" s="137"/>
      <c r="C138" s="159"/>
      <c r="D138" s="159"/>
      <c r="E138" s="160"/>
      <c r="F138" s="159"/>
      <c r="G138" s="161"/>
    </row>
    <row r="139" spans="1:7">
      <c r="A139" s="162"/>
      <c r="B139" s="162"/>
      <c r="C139" s="137"/>
      <c r="D139" s="137"/>
      <c r="E139" s="163"/>
      <c r="F139" s="137"/>
      <c r="G139" s="137"/>
    </row>
    <row r="140" spans="1:7">
      <c r="A140" s="137"/>
      <c r="B140" s="137"/>
      <c r="C140" s="137"/>
      <c r="D140" s="137"/>
      <c r="E140" s="163"/>
      <c r="F140" s="137"/>
      <c r="G140" s="137"/>
    </row>
    <row r="141" spans="1:7">
      <c r="A141" s="137"/>
      <c r="B141" s="137"/>
      <c r="C141" s="137"/>
      <c r="D141" s="137"/>
      <c r="E141" s="163"/>
      <c r="F141" s="137"/>
      <c r="G141" s="137"/>
    </row>
    <row r="142" spans="1:7">
      <c r="A142" s="137"/>
      <c r="B142" s="137"/>
      <c r="C142" s="137"/>
      <c r="D142" s="137"/>
      <c r="E142" s="163"/>
      <c r="F142" s="137"/>
      <c r="G142" s="137"/>
    </row>
    <row r="143" spans="1:7">
      <c r="A143" s="137"/>
      <c r="B143" s="137"/>
      <c r="C143" s="137"/>
      <c r="D143" s="137"/>
      <c r="E143" s="163"/>
      <c r="F143" s="137"/>
      <c r="G143" s="137"/>
    </row>
    <row r="144" spans="1:7">
      <c r="A144" s="137"/>
      <c r="B144" s="137"/>
      <c r="C144" s="137"/>
      <c r="D144" s="137"/>
      <c r="E144" s="163"/>
      <c r="F144" s="137"/>
      <c r="G144" s="137"/>
    </row>
    <row r="145" spans="1:7">
      <c r="A145" s="137"/>
      <c r="B145" s="137"/>
      <c r="C145" s="137"/>
      <c r="D145" s="137"/>
      <c r="E145" s="163"/>
      <c r="F145" s="137"/>
      <c r="G145" s="137"/>
    </row>
    <row r="146" spans="1:7">
      <c r="A146" s="137"/>
      <c r="B146" s="137"/>
      <c r="C146" s="137"/>
      <c r="D146" s="137"/>
      <c r="E146" s="163"/>
      <c r="F146" s="137"/>
      <c r="G146" s="137"/>
    </row>
    <row r="147" spans="1:7">
      <c r="A147" s="137"/>
      <c r="B147" s="137"/>
      <c r="C147" s="137"/>
      <c r="D147" s="137"/>
      <c r="E147" s="163"/>
      <c r="F147" s="137"/>
      <c r="G147" s="137"/>
    </row>
    <row r="148" spans="1:7">
      <c r="A148" s="137"/>
      <c r="B148" s="137"/>
      <c r="C148" s="137"/>
      <c r="D148" s="137"/>
      <c r="E148" s="163"/>
      <c r="F148" s="137"/>
      <c r="G148" s="137"/>
    </row>
    <row r="149" spans="1:7">
      <c r="A149" s="137"/>
      <c r="B149" s="137"/>
      <c r="C149" s="137"/>
      <c r="D149" s="137"/>
      <c r="E149" s="163"/>
      <c r="F149" s="137"/>
      <c r="G149" s="137"/>
    </row>
    <row r="150" spans="1:7">
      <c r="A150" s="137"/>
      <c r="B150" s="137"/>
      <c r="C150" s="137"/>
      <c r="D150" s="137"/>
      <c r="E150" s="163"/>
      <c r="F150" s="137"/>
      <c r="G150" s="137"/>
    </row>
    <row r="151" spans="1:7">
      <c r="A151" s="137"/>
      <c r="B151" s="137"/>
      <c r="C151" s="137"/>
      <c r="D151" s="137"/>
      <c r="E151" s="163"/>
      <c r="F151" s="137"/>
      <c r="G151" s="137"/>
    </row>
  </sheetData>
  <sheetProtection password="C7B2" sheet="1"/>
  <mergeCells count="21">
    <mergeCell ref="C36:D36"/>
    <mergeCell ref="C38:D38"/>
    <mergeCell ref="C39:D39"/>
    <mergeCell ref="C40:D40"/>
    <mergeCell ref="C42:D42"/>
    <mergeCell ref="C28:D28"/>
    <mergeCell ref="A1:G1"/>
    <mergeCell ref="A81:G81"/>
    <mergeCell ref="C9:D9"/>
    <mergeCell ref="C11:D11"/>
    <mergeCell ref="C13:D13"/>
    <mergeCell ref="C14:D14"/>
    <mergeCell ref="C16:D16"/>
    <mergeCell ref="C19:D19"/>
    <mergeCell ref="C21:D21"/>
    <mergeCell ref="C22:D22"/>
    <mergeCell ref="C23:D23"/>
    <mergeCell ref="C24:D24"/>
    <mergeCell ref="C26:D26"/>
    <mergeCell ref="C49:D49"/>
    <mergeCell ref="C32:D32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/>
  <headerFooter alignWithMargins="0">
    <oddFooter>&amp;L&amp;9Zpracováno programem &amp;"Arial CE,Tučné"BUILDpower,  © RTS, a.s.&amp;R&amp;9Stránka 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3" enableFormatConditionsCalculation="0"/>
  <dimension ref="A1:CZ155"/>
  <sheetViews>
    <sheetView showGridLines="0" showZeros="0" zoomScale="75" workbookViewId="0">
      <selection activeCell="J1" sqref="J1:J65536 K1:K65536"/>
    </sheetView>
  </sheetViews>
  <sheetFormatPr defaultColWidth="8.7109375" defaultRowHeight="12.75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0" customWidth="1"/>
    <col min="6" max="6" width="9.85546875" style="81" customWidth="1"/>
    <col min="7" max="7" width="13.85546875" style="81" customWidth="1"/>
    <col min="8" max="8" width="11" style="81" customWidth="1"/>
    <col min="9" max="9" width="9.7109375" style="8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8.7109375" style="81"/>
    <col min="56" max="56" width="62.28515625" style="81" customWidth="1"/>
    <col min="57" max="16384" width="8.7109375" style="81"/>
  </cols>
  <sheetData>
    <row r="1" spans="1:104" ht="15" customHeight="1">
      <c r="A1" s="193" t="s">
        <v>32</v>
      </c>
      <c r="B1" s="193"/>
      <c r="C1" s="193"/>
      <c r="D1" s="193"/>
      <c r="E1" s="193"/>
      <c r="F1" s="193"/>
      <c r="G1" s="193"/>
    </row>
    <row r="2" spans="1:104" ht="3" customHeight="1" thickBot="1">
      <c r="B2" s="82"/>
      <c r="C2" s="83"/>
      <c r="D2" s="83"/>
      <c r="E2" s="84"/>
      <c r="F2" s="83"/>
      <c r="G2" s="83"/>
    </row>
    <row r="3" spans="1:104" ht="13.5" customHeight="1" thickTop="1">
      <c r="A3" s="85" t="s">
        <v>33</v>
      </c>
      <c r="B3" s="86"/>
      <c r="C3" s="87"/>
      <c r="D3" s="88" t="s">
        <v>229</v>
      </c>
      <c r="E3" s="89"/>
      <c r="F3" s="90"/>
      <c r="G3" s="91"/>
    </row>
    <row r="4" spans="1:104" ht="13.5" customHeight="1" thickBot="1">
      <c r="A4" s="92" t="s">
        <v>34</v>
      </c>
      <c r="B4" s="93"/>
      <c r="C4" s="94"/>
      <c r="D4" s="95" t="s">
        <v>230</v>
      </c>
      <c r="E4" s="96"/>
      <c r="F4" s="97"/>
      <c r="G4" s="98"/>
    </row>
    <row r="5" spans="1:104" ht="13.5" thickTop="1">
      <c r="A5" s="99"/>
      <c r="G5" s="101"/>
    </row>
    <row r="6" spans="1:104" s="107" customFormat="1" ht="26.25" customHeight="1">
      <c r="A6" s="102" t="s">
        <v>35</v>
      </c>
      <c r="B6" s="103" t="s">
        <v>36</v>
      </c>
      <c r="C6" s="103" t="s">
        <v>37</v>
      </c>
      <c r="D6" s="103" t="s">
        <v>38</v>
      </c>
      <c r="E6" s="104" t="s">
        <v>39</v>
      </c>
      <c r="F6" s="103" t="s">
        <v>40</v>
      </c>
      <c r="G6" s="105" t="s">
        <v>41</v>
      </c>
      <c r="H6" s="106" t="s">
        <v>42</v>
      </c>
      <c r="I6" s="106" t="s">
        <v>43</v>
      </c>
      <c r="J6" s="106" t="s">
        <v>44</v>
      </c>
      <c r="K6" s="106" t="s">
        <v>45</v>
      </c>
    </row>
    <row r="7" spans="1:104" ht="14.25" customHeight="1">
      <c r="A7" s="108" t="s">
        <v>46</v>
      </c>
      <c r="B7" s="109" t="s">
        <v>47</v>
      </c>
      <c r="C7" s="110" t="s">
        <v>48</v>
      </c>
      <c r="D7" s="111"/>
      <c r="E7" s="112"/>
      <c r="F7" s="112"/>
      <c r="G7" s="113"/>
      <c r="H7" s="114"/>
      <c r="I7" s="115"/>
      <c r="J7" s="116"/>
      <c r="K7" s="117"/>
      <c r="O7" s="118"/>
    </row>
    <row r="8" spans="1:104" ht="22.5">
      <c r="A8" s="119">
        <v>1</v>
      </c>
      <c r="B8" s="120" t="s">
        <v>171</v>
      </c>
      <c r="C8" s="121" t="s">
        <v>172</v>
      </c>
      <c r="D8" s="122" t="s">
        <v>54</v>
      </c>
      <c r="E8" s="123">
        <v>11.790900000000001</v>
      </c>
      <c r="F8" s="124">
        <v>0</v>
      </c>
      <c r="G8" s="125">
        <f>E8*F8</f>
        <v>0</v>
      </c>
      <c r="H8" s="126">
        <v>0</v>
      </c>
      <c r="I8" s="127">
        <f>E8*H8</f>
        <v>0</v>
      </c>
      <c r="J8" s="126">
        <v>0</v>
      </c>
      <c r="K8" s="127">
        <f>E8*J8</f>
        <v>0</v>
      </c>
      <c r="O8" s="118"/>
      <c r="Z8" s="118"/>
      <c r="AA8" s="118">
        <v>1</v>
      </c>
      <c r="AB8" s="118">
        <v>1</v>
      </c>
      <c r="AC8" s="118">
        <v>1</v>
      </c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28">
        <f>G8</f>
        <v>0</v>
      </c>
      <c r="BA8" s="118"/>
      <c r="BB8" s="118"/>
      <c r="BC8" s="118"/>
      <c r="BD8" s="118"/>
      <c r="BE8" s="118"/>
      <c r="BF8" s="118"/>
      <c r="BG8" s="118"/>
      <c r="BH8" s="118"/>
      <c r="BI8" s="118"/>
      <c r="CA8" s="118">
        <v>1</v>
      </c>
      <c r="CB8" s="118">
        <v>1</v>
      </c>
      <c r="CZ8" s="81">
        <v>1</v>
      </c>
    </row>
    <row r="9" spans="1:104">
      <c r="A9" s="129"/>
      <c r="B9" s="130"/>
      <c r="C9" s="191" t="s">
        <v>173</v>
      </c>
      <c r="D9" s="192"/>
      <c r="E9" s="133">
        <v>11.790900000000001</v>
      </c>
      <c r="F9" s="134"/>
      <c r="G9" s="135"/>
      <c r="H9" s="136"/>
      <c r="I9" s="131"/>
      <c r="J9" s="137"/>
      <c r="K9" s="131"/>
      <c r="M9" s="132" t="s">
        <v>173</v>
      </c>
      <c r="O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38" t="str">
        <f>C8</f>
        <v xml:space="preserve">Sejmutí ornice, pl. do 400 m2, přemístění do 50 m </v>
      </c>
      <c r="BE9" s="118"/>
      <c r="BF9" s="118"/>
      <c r="BG9" s="118"/>
      <c r="BH9" s="118"/>
      <c r="BI9" s="118"/>
    </row>
    <row r="10" spans="1:104">
      <c r="A10" s="119">
        <v>2</v>
      </c>
      <c r="B10" s="120" t="s">
        <v>174</v>
      </c>
      <c r="C10" s="121" t="s">
        <v>175</v>
      </c>
      <c r="D10" s="122" t="s">
        <v>54</v>
      </c>
      <c r="E10" s="123">
        <v>17.418500000000002</v>
      </c>
      <c r="F10" s="124">
        <v>0</v>
      </c>
      <c r="G10" s="125">
        <f>E10*F10</f>
        <v>0</v>
      </c>
      <c r="H10" s="126">
        <v>0</v>
      </c>
      <c r="I10" s="127">
        <f>E10*H10</f>
        <v>0</v>
      </c>
      <c r="J10" s="126">
        <v>0</v>
      </c>
      <c r="K10" s="127">
        <f>E10*J10</f>
        <v>0</v>
      </c>
      <c r="O10" s="118"/>
      <c r="Z10" s="118"/>
      <c r="AA10" s="118">
        <v>1</v>
      </c>
      <c r="AB10" s="118">
        <v>1</v>
      </c>
      <c r="AC10" s="118">
        <v>1</v>
      </c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28">
        <f>G10</f>
        <v>0</v>
      </c>
      <c r="BA10" s="118"/>
      <c r="BB10" s="118"/>
      <c r="BC10" s="118"/>
      <c r="BD10" s="118"/>
      <c r="BE10" s="118"/>
      <c r="BF10" s="118"/>
      <c r="BG10" s="118"/>
      <c r="BH10" s="118"/>
      <c r="BI10" s="118"/>
      <c r="CA10" s="118">
        <v>1</v>
      </c>
      <c r="CB10" s="118">
        <v>1</v>
      </c>
      <c r="CZ10" s="81">
        <v>1</v>
      </c>
    </row>
    <row r="11" spans="1:104">
      <c r="A11" s="129"/>
      <c r="B11" s="130"/>
      <c r="C11" s="191" t="s">
        <v>176</v>
      </c>
      <c r="D11" s="192"/>
      <c r="E11" s="133">
        <v>5.4560000000000004</v>
      </c>
      <c r="F11" s="134"/>
      <c r="G11" s="135"/>
      <c r="H11" s="136"/>
      <c r="I11" s="131"/>
      <c r="J11" s="137"/>
      <c r="K11" s="131"/>
      <c r="M11" s="132" t="s">
        <v>176</v>
      </c>
      <c r="O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38" t="str">
        <f>C10</f>
        <v xml:space="preserve">Příplatek za ztížené hloubení v blízkosti vedení </v>
      </c>
      <c r="BE11" s="118"/>
      <c r="BF11" s="118"/>
      <c r="BG11" s="118"/>
      <c r="BH11" s="118"/>
      <c r="BI11" s="118"/>
    </row>
    <row r="12" spans="1:104">
      <c r="A12" s="129"/>
      <c r="B12" s="130"/>
      <c r="C12" s="191" t="s">
        <v>177</v>
      </c>
      <c r="D12" s="192"/>
      <c r="E12" s="133">
        <v>11.9625</v>
      </c>
      <c r="F12" s="134"/>
      <c r="G12" s="135"/>
      <c r="H12" s="136"/>
      <c r="I12" s="131"/>
      <c r="J12" s="137"/>
      <c r="K12" s="131"/>
      <c r="M12" s="132" t="s">
        <v>177</v>
      </c>
      <c r="O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38" t="str">
        <f>C11</f>
        <v>1,10*2,48*2,0</v>
      </c>
      <c r="BE12" s="118"/>
      <c r="BF12" s="118"/>
      <c r="BG12" s="118"/>
      <c r="BH12" s="118"/>
      <c r="BI12" s="118"/>
    </row>
    <row r="13" spans="1:104">
      <c r="A13" s="119">
        <v>3</v>
      </c>
      <c r="B13" s="120" t="s">
        <v>52</v>
      </c>
      <c r="C13" s="121" t="s">
        <v>53</v>
      </c>
      <c r="D13" s="122" t="s">
        <v>54</v>
      </c>
      <c r="E13" s="123">
        <v>164.29050000000001</v>
      </c>
      <c r="F13" s="124">
        <v>0</v>
      </c>
      <c r="G13" s="125">
        <f>E13*F13</f>
        <v>0</v>
      </c>
      <c r="H13" s="126">
        <v>0</v>
      </c>
      <c r="I13" s="127">
        <f>E13*H13</f>
        <v>0</v>
      </c>
      <c r="J13" s="126">
        <v>0</v>
      </c>
      <c r="K13" s="127">
        <f>E13*J13</f>
        <v>0</v>
      </c>
      <c r="O13" s="118"/>
      <c r="Z13" s="118"/>
      <c r="AA13" s="118">
        <v>1</v>
      </c>
      <c r="AB13" s="118">
        <v>1</v>
      </c>
      <c r="AC13" s="118">
        <v>1</v>
      </c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28">
        <f>G13</f>
        <v>0</v>
      </c>
      <c r="BA13" s="118"/>
      <c r="BB13" s="118"/>
      <c r="BC13" s="118"/>
      <c r="BD13" s="118"/>
      <c r="BE13" s="118"/>
      <c r="BF13" s="118"/>
      <c r="BG13" s="118"/>
      <c r="BH13" s="118"/>
      <c r="BI13" s="118"/>
      <c r="CA13" s="118">
        <v>1</v>
      </c>
      <c r="CB13" s="118">
        <v>1</v>
      </c>
      <c r="CZ13" s="81">
        <v>1</v>
      </c>
    </row>
    <row r="14" spans="1:104">
      <c r="A14" s="129"/>
      <c r="B14" s="130"/>
      <c r="C14" s="191" t="s">
        <v>178</v>
      </c>
      <c r="D14" s="192"/>
      <c r="E14" s="133">
        <v>115.9785</v>
      </c>
      <c r="F14" s="134"/>
      <c r="G14" s="135"/>
      <c r="H14" s="136"/>
      <c r="I14" s="131"/>
      <c r="J14" s="137"/>
      <c r="K14" s="131"/>
      <c r="M14" s="132" t="s">
        <v>178</v>
      </c>
      <c r="O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38" t="str">
        <f>C13</f>
        <v xml:space="preserve">Hloubení rýh šířky do 200 cm v hor.3 do 1000 m3 </v>
      </c>
      <c r="BE14" s="118"/>
      <c r="BF14" s="118"/>
      <c r="BG14" s="118"/>
      <c r="BH14" s="118"/>
      <c r="BI14" s="118"/>
    </row>
    <row r="15" spans="1:104">
      <c r="A15" s="129"/>
      <c r="B15" s="130"/>
      <c r="C15" s="191" t="s">
        <v>179</v>
      </c>
      <c r="D15" s="192"/>
      <c r="E15" s="133">
        <v>48.311999999999998</v>
      </c>
      <c r="F15" s="134"/>
      <c r="G15" s="135"/>
      <c r="H15" s="136"/>
      <c r="I15" s="131"/>
      <c r="J15" s="137"/>
      <c r="K15" s="131"/>
      <c r="M15" s="132" t="s">
        <v>179</v>
      </c>
      <c r="O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38" t="str">
        <f>C14</f>
        <v>1,10*(2,33+1,93)/2*49,50</v>
      </c>
      <c r="BE15" s="118"/>
      <c r="BF15" s="118"/>
      <c r="BG15" s="118"/>
      <c r="BH15" s="118"/>
      <c r="BI15" s="118"/>
    </row>
    <row r="16" spans="1:104">
      <c r="A16" s="119">
        <v>4</v>
      </c>
      <c r="B16" s="120" t="s">
        <v>56</v>
      </c>
      <c r="C16" s="121" t="s">
        <v>57</v>
      </c>
      <c r="D16" s="122" t="s">
        <v>54</v>
      </c>
      <c r="E16" s="123">
        <v>49.287300000000002</v>
      </c>
      <c r="F16" s="124">
        <v>0</v>
      </c>
      <c r="G16" s="125">
        <f>E16*F16</f>
        <v>0</v>
      </c>
      <c r="H16" s="126">
        <v>0</v>
      </c>
      <c r="I16" s="127">
        <f>E16*H16</f>
        <v>0</v>
      </c>
      <c r="J16" s="126">
        <v>0</v>
      </c>
      <c r="K16" s="127">
        <f>E16*J16</f>
        <v>0</v>
      </c>
      <c r="O16" s="118"/>
      <c r="Z16" s="118"/>
      <c r="AA16" s="118">
        <v>1</v>
      </c>
      <c r="AB16" s="118">
        <v>1</v>
      </c>
      <c r="AC16" s="118">
        <v>1</v>
      </c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28">
        <f>G16</f>
        <v>0</v>
      </c>
      <c r="BA16" s="118"/>
      <c r="BB16" s="118"/>
      <c r="BC16" s="118"/>
      <c r="BD16" s="118"/>
      <c r="BE16" s="118"/>
      <c r="BF16" s="118"/>
      <c r="BG16" s="118"/>
      <c r="BH16" s="118"/>
      <c r="BI16" s="118"/>
      <c r="CA16" s="118">
        <v>1</v>
      </c>
      <c r="CB16" s="118">
        <v>1</v>
      </c>
      <c r="CZ16" s="81">
        <v>1</v>
      </c>
    </row>
    <row r="17" spans="1:104">
      <c r="A17" s="129"/>
      <c r="B17" s="130"/>
      <c r="C17" s="191" t="s">
        <v>180</v>
      </c>
      <c r="D17" s="192"/>
      <c r="E17" s="133">
        <v>49.287300000000002</v>
      </c>
      <c r="F17" s="134"/>
      <c r="G17" s="135"/>
      <c r="H17" s="136"/>
      <c r="I17" s="131"/>
      <c r="J17" s="137"/>
      <c r="K17" s="131"/>
      <c r="M17" s="132" t="s">
        <v>180</v>
      </c>
      <c r="O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38" t="str">
        <f>C16</f>
        <v xml:space="preserve">Příplatek za lepivost - hloubení rýh 200cm v hor.3 </v>
      </c>
      <c r="BE17" s="118"/>
      <c r="BF17" s="118"/>
      <c r="BG17" s="118"/>
      <c r="BH17" s="118"/>
      <c r="BI17" s="118"/>
    </row>
    <row r="18" spans="1:104">
      <c r="A18" s="119">
        <v>5</v>
      </c>
      <c r="B18" s="120" t="s">
        <v>181</v>
      </c>
      <c r="C18" s="121" t="s">
        <v>182</v>
      </c>
      <c r="D18" s="122" t="s">
        <v>49</v>
      </c>
      <c r="E18" s="123">
        <v>321.24599999999998</v>
      </c>
      <c r="F18" s="124">
        <v>0</v>
      </c>
      <c r="G18" s="125">
        <f>E18*F18</f>
        <v>0</v>
      </c>
      <c r="H18" s="126">
        <v>8.5999999999999998E-4</v>
      </c>
      <c r="I18" s="127">
        <f>E18*H18</f>
        <v>0.27627155999999997</v>
      </c>
      <c r="J18" s="126">
        <v>0</v>
      </c>
      <c r="K18" s="127">
        <f>E18*J18</f>
        <v>0</v>
      </c>
      <c r="O18" s="118"/>
      <c r="Z18" s="118"/>
      <c r="AA18" s="118">
        <v>1</v>
      </c>
      <c r="AB18" s="118">
        <v>1</v>
      </c>
      <c r="AC18" s="118">
        <v>1</v>
      </c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28">
        <f>G18</f>
        <v>0</v>
      </c>
      <c r="BA18" s="118"/>
      <c r="BB18" s="118"/>
      <c r="BC18" s="118"/>
      <c r="BD18" s="118"/>
      <c r="BE18" s="118"/>
      <c r="BF18" s="118"/>
      <c r="BG18" s="118"/>
      <c r="BH18" s="118"/>
      <c r="BI18" s="118"/>
      <c r="CA18" s="118">
        <v>1</v>
      </c>
      <c r="CB18" s="118">
        <v>1</v>
      </c>
      <c r="CZ18" s="81">
        <v>1</v>
      </c>
    </row>
    <row r="19" spans="1:104">
      <c r="A19" s="129"/>
      <c r="B19" s="130"/>
      <c r="C19" s="191" t="s">
        <v>183</v>
      </c>
      <c r="D19" s="192"/>
      <c r="E19" s="133">
        <v>225.72</v>
      </c>
      <c r="F19" s="134"/>
      <c r="G19" s="135"/>
      <c r="H19" s="136"/>
      <c r="I19" s="131"/>
      <c r="J19" s="137"/>
      <c r="K19" s="131"/>
      <c r="M19" s="132" t="s">
        <v>183</v>
      </c>
      <c r="O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38" t="str">
        <f>C18</f>
        <v xml:space="preserve">Pažení a rozepření stěn rýh - příložné - hl. do 4m </v>
      </c>
      <c r="BE19" s="118"/>
      <c r="BF19" s="118"/>
      <c r="BG19" s="118"/>
      <c r="BH19" s="118"/>
      <c r="BI19" s="118"/>
    </row>
    <row r="20" spans="1:104">
      <c r="A20" s="129"/>
      <c r="B20" s="130"/>
      <c r="C20" s="191" t="s">
        <v>184</v>
      </c>
      <c r="D20" s="192"/>
      <c r="E20" s="133">
        <v>95.525999999999996</v>
      </c>
      <c r="F20" s="134"/>
      <c r="G20" s="135"/>
      <c r="H20" s="136"/>
      <c r="I20" s="131"/>
      <c r="J20" s="137"/>
      <c r="K20" s="131"/>
      <c r="M20" s="132" t="s">
        <v>184</v>
      </c>
      <c r="O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38" t="str">
        <f>C19</f>
        <v>(2,48+2,08)/2*2*49,50</v>
      </c>
      <c r="BE20" s="118"/>
      <c r="BF20" s="118"/>
      <c r="BG20" s="118"/>
      <c r="BH20" s="118"/>
      <c r="BI20" s="118"/>
    </row>
    <row r="21" spans="1:104">
      <c r="A21" s="119">
        <v>6</v>
      </c>
      <c r="B21" s="120" t="s">
        <v>185</v>
      </c>
      <c r="C21" s="121" t="s">
        <v>186</v>
      </c>
      <c r="D21" s="122" t="s">
        <v>49</v>
      </c>
      <c r="E21" s="123">
        <v>321.24599999999998</v>
      </c>
      <c r="F21" s="124">
        <v>0</v>
      </c>
      <c r="G21" s="125">
        <f>E21*F21</f>
        <v>0</v>
      </c>
      <c r="H21" s="126">
        <v>0</v>
      </c>
      <c r="I21" s="127">
        <f>E21*H21</f>
        <v>0</v>
      </c>
      <c r="J21" s="126">
        <v>0</v>
      </c>
      <c r="K21" s="127">
        <f>E21*J21</f>
        <v>0</v>
      </c>
      <c r="O21" s="118"/>
      <c r="Z21" s="118"/>
      <c r="AA21" s="118">
        <v>1</v>
      </c>
      <c r="AB21" s="118">
        <v>1</v>
      </c>
      <c r="AC21" s="118">
        <v>1</v>
      </c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28">
        <f>G21</f>
        <v>0</v>
      </c>
      <c r="BA21" s="118"/>
      <c r="BB21" s="118"/>
      <c r="BC21" s="118"/>
      <c r="BD21" s="118"/>
      <c r="BE21" s="118"/>
      <c r="BF21" s="118"/>
      <c r="BG21" s="118"/>
      <c r="BH21" s="118"/>
      <c r="BI21" s="118"/>
      <c r="CA21" s="118">
        <v>1</v>
      </c>
      <c r="CB21" s="118">
        <v>1</v>
      </c>
      <c r="CZ21" s="81">
        <v>1</v>
      </c>
    </row>
    <row r="22" spans="1:104" ht="22.5">
      <c r="A22" s="119">
        <v>7</v>
      </c>
      <c r="B22" s="120" t="s">
        <v>59</v>
      </c>
      <c r="C22" s="121" t="s">
        <v>60</v>
      </c>
      <c r="D22" s="122" t="s">
        <v>54</v>
      </c>
      <c r="E22" s="123">
        <v>50.49</v>
      </c>
      <c r="F22" s="124">
        <v>0</v>
      </c>
      <c r="G22" s="125">
        <f>E22*F22</f>
        <v>0</v>
      </c>
      <c r="H22" s="126">
        <v>0</v>
      </c>
      <c r="I22" s="127">
        <f>E22*H22</f>
        <v>0</v>
      </c>
      <c r="J22" s="126">
        <v>0</v>
      </c>
      <c r="K22" s="127">
        <f>E22*J22</f>
        <v>0</v>
      </c>
      <c r="O22" s="118"/>
      <c r="Z22" s="118"/>
      <c r="AA22" s="118">
        <v>1</v>
      </c>
      <c r="AB22" s="118">
        <v>1</v>
      </c>
      <c r="AC22" s="118">
        <v>1</v>
      </c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28">
        <f>G22</f>
        <v>0</v>
      </c>
      <c r="BA22" s="118"/>
      <c r="BB22" s="118"/>
      <c r="BC22" s="118"/>
      <c r="BD22" s="118"/>
      <c r="BE22" s="118"/>
      <c r="BF22" s="118"/>
      <c r="BG22" s="118"/>
      <c r="BH22" s="118"/>
      <c r="BI22" s="118"/>
      <c r="CA22" s="118">
        <v>1</v>
      </c>
      <c r="CB22" s="118">
        <v>1</v>
      </c>
      <c r="CZ22" s="81">
        <v>1</v>
      </c>
    </row>
    <row r="23" spans="1:104">
      <c r="A23" s="129"/>
      <c r="B23" s="130"/>
      <c r="C23" s="191" t="s">
        <v>187</v>
      </c>
      <c r="D23" s="192"/>
      <c r="E23" s="133">
        <v>164.291</v>
      </c>
      <c r="F23" s="134"/>
      <c r="G23" s="135"/>
      <c r="H23" s="136"/>
      <c r="I23" s="131"/>
      <c r="J23" s="137"/>
      <c r="K23" s="131"/>
      <c r="M23" s="132" t="s">
        <v>187</v>
      </c>
      <c r="O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38" t="str">
        <f>C22</f>
        <v xml:space="preserve">Vodorovné přemístění výkopku z hor.1-4 do 10000 m </v>
      </c>
      <c r="BE23" s="118"/>
      <c r="BF23" s="118"/>
      <c r="BG23" s="118"/>
      <c r="BH23" s="118"/>
      <c r="BI23" s="118"/>
    </row>
    <row r="24" spans="1:104">
      <c r="A24" s="129"/>
      <c r="B24" s="130"/>
      <c r="C24" s="191" t="s">
        <v>188</v>
      </c>
      <c r="D24" s="192"/>
      <c r="E24" s="133">
        <v>-113.801</v>
      </c>
      <c r="F24" s="134"/>
      <c r="G24" s="135"/>
      <c r="H24" s="136"/>
      <c r="I24" s="131"/>
      <c r="J24" s="137"/>
      <c r="K24" s="131"/>
      <c r="M24" s="132" t="s">
        <v>188</v>
      </c>
      <c r="O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38" t="str">
        <f>C23</f>
        <v>výkopek:164,291</v>
      </c>
      <c r="BE24" s="118"/>
      <c r="BF24" s="118"/>
      <c r="BG24" s="118"/>
      <c r="BH24" s="118"/>
      <c r="BI24" s="118"/>
    </row>
    <row r="25" spans="1:104" ht="22.5">
      <c r="A25" s="119">
        <v>8</v>
      </c>
      <c r="B25" s="120" t="s">
        <v>63</v>
      </c>
      <c r="C25" s="121" t="s">
        <v>64</v>
      </c>
      <c r="D25" s="122" t="s">
        <v>54</v>
      </c>
      <c r="E25" s="123">
        <v>50.49</v>
      </c>
      <c r="F25" s="124">
        <v>0</v>
      </c>
      <c r="G25" s="125">
        <f>E25*F25</f>
        <v>0</v>
      </c>
      <c r="H25" s="126">
        <v>0</v>
      </c>
      <c r="I25" s="127">
        <f>E25*H25</f>
        <v>0</v>
      </c>
      <c r="J25" s="126">
        <v>0</v>
      </c>
      <c r="K25" s="127">
        <f>E25*J25</f>
        <v>0</v>
      </c>
      <c r="O25" s="118"/>
      <c r="Z25" s="118"/>
      <c r="AA25" s="118">
        <v>1</v>
      </c>
      <c r="AB25" s="118">
        <v>1</v>
      </c>
      <c r="AC25" s="118">
        <v>1</v>
      </c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28">
        <f>G25</f>
        <v>0</v>
      </c>
      <c r="BA25" s="118"/>
      <c r="BB25" s="118"/>
      <c r="BC25" s="118"/>
      <c r="BD25" s="118"/>
      <c r="BE25" s="118"/>
      <c r="BF25" s="118"/>
      <c r="BG25" s="118"/>
      <c r="BH25" s="118"/>
      <c r="BI25" s="118"/>
      <c r="CA25" s="118">
        <v>1</v>
      </c>
      <c r="CB25" s="118">
        <v>1</v>
      </c>
      <c r="CZ25" s="81">
        <v>1</v>
      </c>
    </row>
    <row r="26" spans="1:104">
      <c r="A26" s="129"/>
      <c r="B26" s="130"/>
      <c r="C26" s="191" t="s">
        <v>187</v>
      </c>
      <c r="D26" s="192"/>
      <c r="E26" s="133">
        <v>164.291</v>
      </c>
      <c r="F26" s="134"/>
      <c r="G26" s="135"/>
      <c r="H26" s="136"/>
      <c r="I26" s="131"/>
      <c r="J26" s="137"/>
      <c r="K26" s="131"/>
      <c r="M26" s="132" t="s">
        <v>187</v>
      </c>
      <c r="O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38" t="str">
        <f>C25</f>
        <v xml:space="preserve">Nakládání výkopku z hor.1-4 v množství do 100 m3 </v>
      </c>
      <c r="BE26" s="118"/>
      <c r="BF26" s="118"/>
      <c r="BG26" s="118"/>
      <c r="BH26" s="118"/>
      <c r="BI26" s="118"/>
    </row>
    <row r="27" spans="1:104">
      <c r="A27" s="129"/>
      <c r="B27" s="130"/>
      <c r="C27" s="191" t="s">
        <v>188</v>
      </c>
      <c r="D27" s="192"/>
      <c r="E27" s="133">
        <v>-113.801</v>
      </c>
      <c r="F27" s="134"/>
      <c r="G27" s="135"/>
      <c r="H27" s="136"/>
      <c r="I27" s="131"/>
      <c r="J27" s="137"/>
      <c r="K27" s="131"/>
      <c r="M27" s="132" t="s">
        <v>188</v>
      </c>
      <c r="O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38" t="str">
        <f>C26</f>
        <v>výkopek:164,291</v>
      </c>
      <c r="BE27" s="118"/>
      <c r="BF27" s="118"/>
      <c r="BG27" s="118"/>
      <c r="BH27" s="118"/>
      <c r="BI27" s="118"/>
    </row>
    <row r="28" spans="1:104" ht="22.5">
      <c r="A28" s="119">
        <v>9</v>
      </c>
      <c r="B28" s="120" t="s">
        <v>66</v>
      </c>
      <c r="C28" s="121" t="s">
        <v>67</v>
      </c>
      <c r="D28" s="122" t="s">
        <v>54</v>
      </c>
      <c r="E28" s="123">
        <v>50.49</v>
      </c>
      <c r="F28" s="124">
        <v>0</v>
      </c>
      <c r="G28" s="125">
        <f>E28*F28</f>
        <v>0</v>
      </c>
      <c r="H28" s="126">
        <v>0</v>
      </c>
      <c r="I28" s="127">
        <f>E28*H28</f>
        <v>0</v>
      </c>
      <c r="J28" s="126">
        <v>0</v>
      </c>
      <c r="K28" s="127">
        <f>E28*J28</f>
        <v>0</v>
      </c>
      <c r="O28" s="118"/>
      <c r="Z28" s="118"/>
      <c r="AA28" s="118">
        <v>1</v>
      </c>
      <c r="AB28" s="118">
        <v>1</v>
      </c>
      <c r="AC28" s="118">
        <v>1</v>
      </c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28">
        <f>G28</f>
        <v>0</v>
      </c>
      <c r="BA28" s="118"/>
      <c r="BB28" s="118"/>
      <c r="BC28" s="118"/>
      <c r="BD28" s="118"/>
      <c r="BE28" s="118"/>
      <c r="BF28" s="118"/>
      <c r="BG28" s="118"/>
      <c r="BH28" s="118"/>
      <c r="BI28" s="118"/>
      <c r="CA28" s="118">
        <v>1</v>
      </c>
      <c r="CB28" s="118">
        <v>1</v>
      </c>
      <c r="CZ28" s="81">
        <v>1</v>
      </c>
    </row>
    <row r="29" spans="1:104">
      <c r="A29" s="119">
        <v>10</v>
      </c>
      <c r="B29" s="120" t="s">
        <v>68</v>
      </c>
      <c r="C29" s="121" t="s">
        <v>69</v>
      </c>
      <c r="D29" s="122" t="s">
        <v>70</v>
      </c>
      <c r="E29" s="123">
        <v>73.210499999999996</v>
      </c>
      <c r="F29" s="124">
        <v>0</v>
      </c>
      <c r="G29" s="125">
        <f>E29*F29</f>
        <v>0</v>
      </c>
      <c r="H29" s="126">
        <v>0</v>
      </c>
      <c r="I29" s="127">
        <f>E29*H29</f>
        <v>0</v>
      </c>
      <c r="J29" s="126">
        <v>0</v>
      </c>
      <c r="K29" s="127">
        <f>E29*J29</f>
        <v>0</v>
      </c>
      <c r="O29" s="118"/>
      <c r="Z29" s="118"/>
      <c r="AA29" s="118">
        <v>1</v>
      </c>
      <c r="AB29" s="118">
        <v>1</v>
      </c>
      <c r="AC29" s="118">
        <v>1</v>
      </c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28">
        <f>G29</f>
        <v>0</v>
      </c>
      <c r="BA29" s="118"/>
      <c r="BB29" s="118"/>
      <c r="BC29" s="118"/>
      <c r="BD29" s="118"/>
      <c r="BE29" s="118"/>
      <c r="BF29" s="118"/>
      <c r="BG29" s="118"/>
      <c r="BH29" s="118"/>
      <c r="BI29" s="118"/>
      <c r="CA29" s="118">
        <v>1</v>
      </c>
      <c r="CB29" s="118">
        <v>1</v>
      </c>
      <c r="CZ29" s="81">
        <v>1</v>
      </c>
    </row>
    <row r="30" spans="1:104">
      <c r="A30" s="129"/>
      <c r="B30" s="130"/>
      <c r="C30" s="191" t="s">
        <v>189</v>
      </c>
      <c r="D30" s="192"/>
      <c r="E30" s="133">
        <v>73.210499999999996</v>
      </c>
      <c r="F30" s="134"/>
      <c r="G30" s="135"/>
      <c r="H30" s="136"/>
      <c r="I30" s="131"/>
      <c r="J30" s="137"/>
      <c r="K30" s="131"/>
      <c r="M30" s="132" t="s">
        <v>189</v>
      </c>
      <c r="O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38" t="str">
        <f>C29</f>
        <v xml:space="preserve">Skládkovné zemina </v>
      </c>
      <c r="BE30" s="118"/>
      <c r="BF30" s="118"/>
      <c r="BG30" s="118"/>
      <c r="BH30" s="118"/>
      <c r="BI30" s="118"/>
    </row>
    <row r="31" spans="1:104">
      <c r="A31" s="119">
        <v>11</v>
      </c>
      <c r="B31" s="120" t="s">
        <v>72</v>
      </c>
      <c r="C31" s="121" t="s">
        <v>73</v>
      </c>
      <c r="D31" s="122" t="s">
        <v>54</v>
      </c>
      <c r="E31" s="123">
        <v>113.8005</v>
      </c>
      <c r="F31" s="124">
        <v>0</v>
      </c>
      <c r="G31" s="125">
        <f>E31*F31</f>
        <v>0</v>
      </c>
      <c r="H31" s="126">
        <v>0</v>
      </c>
      <c r="I31" s="127">
        <f>E31*H31</f>
        <v>0</v>
      </c>
      <c r="J31" s="126">
        <v>0</v>
      </c>
      <c r="K31" s="127">
        <f>E31*J31</f>
        <v>0</v>
      </c>
      <c r="O31" s="118"/>
      <c r="Z31" s="118"/>
      <c r="AA31" s="118">
        <v>1</v>
      </c>
      <c r="AB31" s="118">
        <v>1</v>
      </c>
      <c r="AC31" s="118">
        <v>1</v>
      </c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28">
        <f>G31</f>
        <v>0</v>
      </c>
      <c r="BA31" s="118"/>
      <c r="BB31" s="118"/>
      <c r="BC31" s="118"/>
      <c r="BD31" s="118"/>
      <c r="BE31" s="118"/>
      <c r="BF31" s="118"/>
      <c r="BG31" s="118"/>
      <c r="BH31" s="118"/>
      <c r="BI31" s="118"/>
      <c r="CA31" s="118">
        <v>1</v>
      </c>
      <c r="CB31" s="118">
        <v>1</v>
      </c>
      <c r="CZ31" s="81">
        <v>1</v>
      </c>
    </row>
    <row r="32" spans="1:104">
      <c r="A32" s="129"/>
      <c r="B32" s="130"/>
      <c r="C32" s="191" t="s">
        <v>190</v>
      </c>
      <c r="D32" s="192"/>
      <c r="E32" s="133">
        <v>80.585999999999999</v>
      </c>
      <c r="F32" s="134"/>
      <c r="G32" s="135"/>
      <c r="H32" s="136"/>
      <c r="I32" s="131"/>
      <c r="J32" s="137"/>
      <c r="K32" s="131"/>
      <c r="M32" s="132" t="s">
        <v>190</v>
      </c>
      <c r="O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38" t="str">
        <f>C31</f>
        <v xml:space="preserve">Zásyp jam, rýh, šachet se zhutněním </v>
      </c>
      <c r="BE32" s="118"/>
      <c r="BF32" s="118"/>
      <c r="BG32" s="118"/>
      <c r="BH32" s="118"/>
      <c r="BI32" s="118"/>
    </row>
    <row r="33" spans="1:104">
      <c r="A33" s="129"/>
      <c r="B33" s="130"/>
      <c r="C33" s="191" t="s">
        <v>191</v>
      </c>
      <c r="D33" s="192"/>
      <c r="E33" s="133">
        <v>33.214500000000001</v>
      </c>
      <c r="F33" s="134"/>
      <c r="G33" s="135"/>
      <c r="H33" s="136"/>
      <c r="I33" s="131"/>
      <c r="J33" s="137"/>
      <c r="K33" s="131"/>
      <c r="M33" s="132" t="s">
        <v>191</v>
      </c>
      <c r="O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38" t="str">
        <f>C32</f>
        <v>1,10*(1,68+1,28)/2*49,50</v>
      </c>
      <c r="BE33" s="118"/>
      <c r="BF33" s="118"/>
      <c r="BG33" s="118"/>
      <c r="BH33" s="118"/>
      <c r="BI33" s="118"/>
    </row>
    <row r="34" spans="1:104">
      <c r="A34" s="119">
        <v>12</v>
      </c>
      <c r="B34" s="120" t="s">
        <v>77</v>
      </c>
      <c r="C34" s="121" t="s">
        <v>192</v>
      </c>
      <c r="D34" s="122" t="s">
        <v>54</v>
      </c>
      <c r="E34" s="123">
        <v>43.590600000000002</v>
      </c>
      <c r="F34" s="124">
        <v>0</v>
      </c>
      <c r="G34" s="125">
        <f>E34*F34</f>
        <v>0</v>
      </c>
      <c r="H34" s="126">
        <v>0</v>
      </c>
      <c r="I34" s="127">
        <f>E34*H34</f>
        <v>0</v>
      </c>
      <c r="J34" s="126">
        <v>0</v>
      </c>
      <c r="K34" s="127">
        <f>E34*J34</f>
        <v>0</v>
      </c>
      <c r="O34" s="118"/>
      <c r="Z34" s="118"/>
      <c r="AA34" s="118">
        <v>1</v>
      </c>
      <c r="AB34" s="118">
        <v>1</v>
      </c>
      <c r="AC34" s="118">
        <v>1</v>
      </c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28">
        <f>G34</f>
        <v>0</v>
      </c>
      <c r="BA34" s="118"/>
      <c r="BB34" s="118"/>
      <c r="BC34" s="118"/>
      <c r="BD34" s="118"/>
      <c r="BE34" s="118"/>
      <c r="BF34" s="118"/>
      <c r="BG34" s="118"/>
      <c r="BH34" s="118"/>
      <c r="BI34" s="118"/>
      <c r="CA34" s="118">
        <v>1</v>
      </c>
      <c r="CB34" s="118">
        <v>1</v>
      </c>
      <c r="CZ34" s="81">
        <v>1</v>
      </c>
    </row>
    <row r="35" spans="1:104">
      <c r="A35" s="129"/>
      <c r="B35" s="130"/>
      <c r="C35" s="191" t="s">
        <v>193</v>
      </c>
      <c r="D35" s="192"/>
      <c r="E35" s="133">
        <v>43.590600000000002</v>
      </c>
      <c r="F35" s="134"/>
      <c r="G35" s="135"/>
      <c r="H35" s="136"/>
      <c r="I35" s="131"/>
      <c r="J35" s="137"/>
      <c r="K35" s="131"/>
      <c r="M35" s="132" t="s">
        <v>193</v>
      </c>
      <c r="O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38" t="str">
        <f>C34</f>
        <v xml:space="preserve">Obsyp potrubí bez prohození sypaniny </v>
      </c>
      <c r="BE35" s="118"/>
      <c r="BF35" s="118"/>
      <c r="BG35" s="118"/>
      <c r="BH35" s="118"/>
      <c r="BI35" s="118"/>
    </row>
    <row r="36" spans="1:104" ht="22.5">
      <c r="A36" s="119">
        <v>13</v>
      </c>
      <c r="B36" s="120" t="s">
        <v>194</v>
      </c>
      <c r="C36" s="121" t="s">
        <v>195</v>
      </c>
      <c r="D36" s="122" t="s">
        <v>49</v>
      </c>
      <c r="E36" s="123">
        <v>78.605999999999995</v>
      </c>
      <c r="F36" s="124">
        <v>0</v>
      </c>
      <c r="G36" s="125">
        <f>E36*F36</f>
        <v>0</v>
      </c>
      <c r="H36" s="126">
        <v>0</v>
      </c>
      <c r="I36" s="127">
        <f>E36*H36</f>
        <v>0</v>
      </c>
      <c r="J36" s="126">
        <v>0</v>
      </c>
      <c r="K36" s="127">
        <f>E36*J36</f>
        <v>0</v>
      </c>
      <c r="O36" s="118"/>
      <c r="Z36" s="118"/>
      <c r="AA36" s="118">
        <v>1</v>
      </c>
      <c r="AB36" s="118">
        <v>1</v>
      </c>
      <c r="AC36" s="118">
        <v>1</v>
      </c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28">
        <f>G36</f>
        <v>0</v>
      </c>
      <c r="BA36" s="118"/>
      <c r="BB36" s="118"/>
      <c r="BC36" s="118"/>
      <c r="BD36" s="118"/>
      <c r="BE36" s="118"/>
      <c r="BF36" s="118"/>
      <c r="BG36" s="118"/>
      <c r="BH36" s="118"/>
      <c r="BI36" s="118"/>
      <c r="CA36" s="118">
        <v>1</v>
      </c>
      <c r="CB36" s="118">
        <v>1</v>
      </c>
      <c r="CZ36" s="81">
        <v>1</v>
      </c>
    </row>
    <row r="37" spans="1:104">
      <c r="A37" s="129"/>
      <c r="B37" s="130"/>
      <c r="C37" s="191" t="s">
        <v>196</v>
      </c>
      <c r="D37" s="192"/>
      <c r="E37" s="133">
        <v>78.605999999999995</v>
      </c>
      <c r="F37" s="134"/>
      <c r="G37" s="135"/>
      <c r="H37" s="136"/>
      <c r="I37" s="131"/>
      <c r="J37" s="137"/>
      <c r="K37" s="131"/>
      <c r="M37" s="132" t="s">
        <v>196</v>
      </c>
      <c r="O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38" t="str">
        <f>C36</f>
        <v xml:space="preserve">Rozprostření ornice, rovina, tl. 10-15 cm,do 500m2 </v>
      </c>
      <c r="BE37" s="118"/>
      <c r="BF37" s="118"/>
      <c r="BG37" s="118"/>
      <c r="BH37" s="118"/>
      <c r="BI37" s="118"/>
    </row>
    <row r="38" spans="1:104" ht="22.5">
      <c r="A38" s="119">
        <v>14</v>
      </c>
      <c r="B38" s="120" t="s">
        <v>197</v>
      </c>
      <c r="C38" s="121" t="s">
        <v>198</v>
      </c>
      <c r="D38" s="122" t="s">
        <v>49</v>
      </c>
      <c r="E38" s="123">
        <v>225</v>
      </c>
      <c r="F38" s="124">
        <v>0</v>
      </c>
      <c r="G38" s="125">
        <f>E38*F38</f>
        <v>0</v>
      </c>
      <c r="H38" s="126">
        <v>0</v>
      </c>
      <c r="I38" s="127">
        <f>E38*H38</f>
        <v>0</v>
      </c>
      <c r="J38" s="126">
        <v>0</v>
      </c>
      <c r="K38" s="127">
        <f>E38*J38</f>
        <v>0</v>
      </c>
      <c r="O38" s="118"/>
      <c r="Z38" s="118"/>
      <c r="AA38" s="118">
        <v>1</v>
      </c>
      <c r="AB38" s="118">
        <v>1</v>
      </c>
      <c r="AC38" s="118">
        <v>1</v>
      </c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28">
        <f>G38</f>
        <v>0</v>
      </c>
      <c r="BA38" s="118"/>
      <c r="BB38" s="118"/>
      <c r="BC38" s="118"/>
      <c r="BD38" s="118"/>
      <c r="BE38" s="118"/>
      <c r="BF38" s="118"/>
      <c r="BG38" s="118"/>
      <c r="BH38" s="118"/>
      <c r="BI38" s="118"/>
      <c r="CA38" s="118">
        <v>1</v>
      </c>
      <c r="CB38" s="118">
        <v>1</v>
      </c>
      <c r="CZ38" s="81">
        <v>1</v>
      </c>
    </row>
    <row r="39" spans="1:104">
      <c r="A39" s="129"/>
      <c r="B39" s="130"/>
      <c r="C39" s="191" t="s">
        <v>199</v>
      </c>
      <c r="D39" s="192"/>
      <c r="E39" s="133">
        <v>225</v>
      </c>
      <c r="F39" s="134"/>
      <c r="G39" s="135"/>
      <c r="H39" s="136"/>
      <c r="I39" s="131"/>
      <c r="J39" s="137"/>
      <c r="K39" s="131"/>
      <c r="M39" s="132" t="s">
        <v>199</v>
      </c>
      <c r="O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38" t="str">
        <f>C38</f>
        <v xml:space="preserve">Plošná úprava terénu, nerovnosti do 20 cm v rovině </v>
      </c>
      <c r="BE39" s="118"/>
      <c r="BF39" s="118"/>
      <c r="BG39" s="118"/>
      <c r="BH39" s="118"/>
      <c r="BI39" s="118"/>
    </row>
    <row r="40" spans="1:104">
      <c r="A40" s="119">
        <v>15</v>
      </c>
      <c r="B40" s="120" t="s">
        <v>200</v>
      </c>
      <c r="C40" s="121" t="s">
        <v>201</v>
      </c>
      <c r="D40" s="122" t="s">
        <v>49</v>
      </c>
      <c r="E40" s="123">
        <v>225</v>
      </c>
      <c r="F40" s="124">
        <v>0</v>
      </c>
      <c r="G40" s="125">
        <f>E40*F40</f>
        <v>0</v>
      </c>
      <c r="H40" s="126">
        <v>0</v>
      </c>
      <c r="I40" s="127">
        <f>E40*H40</f>
        <v>0</v>
      </c>
      <c r="J40" s="126">
        <v>0</v>
      </c>
      <c r="K40" s="127">
        <f>E40*J40</f>
        <v>0</v>
      </c>
      <c r="O40" s="118"/>
      <c r="Z40" s="118"/>
      <c r="AA40" s="118">
        <v>1</v>
      </c>
      <c r="AB40" s="118">
        <v>1</v>
      </c>
      <c r="AC40" s="118">
        <v>1</v>
      </c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28">
        <f>G40</f>
        <v>0</v>
      </c>
      <c r="BA40" s="118"/>
      <c r="BB40" s="118"/>
      <c r="BC40" s="118"/>
      <c r="BD40" s="118"/>
      <c r="BE40" s="118"/>
      <c r="BF40" s="118"/>
      <c r="BG40" s="118"/>
      <c r="BH40" s="118"/>
      <c r="BI40" s="118"/>
      <c r="CA40" s="118">
        <v>1</v>
      </c>
      <c r="CB40" s="118">
        <v>1</v>
      </c>
      <c r="CZ40" s="81">
        <v>1</v>
      </c>
    </row>
    <row r="41" spans="1:104">
      <c r="A41" s="129"/>
      <c r="B41" s="130"/>
      <c r="C41" s="191" t="s">
        <v>199</v>
      </c>
      <c r="D41" s="192"/>
      <c r="E41" s="133">
        <v>225</v>
      </c>
      <c r="F41" s="134"/>
      <c r="G41" s="135"/>
      <c r="H41" s="136"/>
      <c r="I41" s="131"/>
      <c r="J41" s="137"/>
      <c r="K41" s="131"/>
      <c r="M41" s="132" t="s">
        <v>199</v>
      </c>
      <c r="O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38" t="str">
        <f>C40</f>
        <v xml:space="preserve">Doplnění ornice, dosetí trav. semenem </v>
      </c>
      <c r="BE41" s="118"/>
      <c r="BF41" s="118"/>
      <c r="BG41" s="118"/>
      <c r="BH41" s="118"/>
      <c r="BI41" s="118"/>
    </row>
    <row r="42" spans="1:104">
      <c r="A42" s="119">
        <v>16</v>
      </c>
      <c r="B42" s="120" t="s">
        <v>202</v>
      </c>
      <c r="C42" s="121" t="s">
        <v>203</v>
      </c>
      <c r="D42" s="122" t="s">
        <v>82</v>
      </c>
      <c r="E42" s="123">
        <v>74.104699999999994</v>
      </c>
      <c r="F42" s="124">
        <v>0</v>
      </c>
      <c r="G42" s="125">
        <f>E42*F42</f>
        <v>0</v>
      </c>
      <c r="H42" s="126">
        <v>1</v>
      </c>
      <c r="I42" s="127">
        <f>E42*H42</f>
        <v>74.104699999999994</v>
      </c>
      <c r="J42" s="126"/>
      <c r="K42" s="127">
        <f>E42*J42</f>
        <v>0</v>
      </c>
      <c r="O42" s="118"/>
      <c r="Z42" s="118"/>
      <c r="AA42" s="118">
        <v>3</v>
      </c>
      <c r="AB42" s="118">
        <v>1</v>
      </c>
      <c r="AC42" s="118">
        <v>58337332</v>
      </c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28">
        <f>G42</f>
        <v>0</v>
      </c>
      <c r="BA42" s="118"/>
      <c r="BB42" s="118"/>
      <c r="BC42" s="118"/>
      <c r="BD42" s="118"/>
      <c r="BE42" s="118"/>
      <c r="BF42" s="118"/>
      <c r="BG42" s="118"/>
      <c r="BH42" s="118"/>
      <c r="BI42" s="118"/>
      <c r="CA42" s="118">
        <v>3</v>
      </c>
      <c r="CB42" s="118">
        <v>1</v>
      </c>
      <c r="CZ42" s="81">
        <v>1</v>
      </c>
    </row>
    <row r="43" spans="1:104">
      <c r="A43" s="129"/>
      <c r="B43" s="130"/>
      <c r="C43" s="191" t="s">
        <v>204</v>
      </c>
      <c r="D43" s="192"/>
      <c r="E43" s="133">
        <v>74.104699999999994</v>
      </c>
      <c r="F43" s="134"/>
      <c r="G43" s="135"/>
      <c r="H43" s="136"/>
      <c r="I43" s="131"/>
      <c r="J43" s="137"/>
      <c r="K43" s="131"/>
      <c r="M43" s="132" t="s">
        <v>204</v>
      </c>
      <c r="O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38" t="str">
        <f>C42</f>
        <v>Štěrkopísek frakce 0-22 C</v>
      </c>
      <c r="BE43" s="118"/>
      <c r="BF43" s="118"/>
      <c r="BG43" s="118"/>
      <c r="BH43" s="118"/>
      <c r="BI43" s="118"/>
    </row>
    <row r="44" spans="1:104">
      <c r="A44" s="139" t="s">
        <v>50</v>
      </c>
      <c r="B44" s="140" t="s">
        <v>47</v>
      </c>
      <c r="C44" s="141" t="s">
        <v>48</v>
      </c>
      <c r="D44" s="142"/>
      <c r="E44" s="143"/>
      <c r="F44" s="143"/>
      <c r="G44" s="144">
        <f>SUM(G7:G43)</f>
        <v>0</v>
      </c>
      <c r="H44" s="145"/>
      <c r="I44" s="144">
        <f>SUM(I7:I43)</f>
        <v>74.380971559999992</v>
      </c>
      <c r="J44" s="146"/>
      <c r="K44" s="144">
        <f>SUM(K7:K43)</f>
        <v>0</v>
      </c>
      <c r="O44" s="118"/>
      <c r="X44" s="147">
        <f>K44</f>
        <v>0</v>
      </c>
      <c r="Y44" s="147">
        <f>I44</f>
        <v>74.380971559999992</v>
      </c>
      <c r="Z44" s="128">
        <f>G44</f>
        <v>0</v>
      </c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48"/>
      <c r="BB44" s="148"/>
      <c r="BC44" s="148"/>
      <c r="BD44" s="148"/>
      <c r="BE44" s="148"/>
      <c r="BF44" s="148"/>
      <c r="BG44" s="118"/>
      <c r="BH44" s="118"/>
      <c r="BI44" s="118"/>
    </row>
    <row r="45" spans="1:104" ht="14.25" customHeight="1">
      <c r="A45" s="108" t="s">
        <v>46</v>
      </c>
      <c r="B45" s="109" t="s">
        <v>84</v>
      </c>
      <c r="C45" s="110" t="s">
        <v>85</v>
      </c>
      <c r="D45" s="111"/>
      <c r="E45" s="112"/>
      <c r="F45" s="112"/>
      <c r="G45" s="113"/>
      <c r="H45" s="114"/>
      <c r="I45" s="115"/>
      <c r="J45" s="116"/>
      <c r="K45" s="117"/>
      <c r="O45" s="118"/>
    </row>
    <row r="46" spans="1:104" ht="22.5">
      <c r="A46" s="119">
        <v>17</v>
      </c>
      <c r="B46" s="120" t="s">
        <v>86</v>
      </c>
      <c r="C46" s="121" t="s">
        <v>87</v>
      </c>
      <c r="D46" s="122" t="s">
        <v>54</v>
      </c>
      <c r="E46" s="123">
        <v>7.8605999999999998</v>
      </c>
      <c r="F46" s="124">
        <v>0</v>
      </c>
      <c r="G46" s="125">
        <f>E46*F46</f>
        <v>0</v>
      </c>
      <c r="H46" s="126">
        <v>1.1322000000000001</v>
      </c>
      <c r="I46" s="127">
        <f>E46*H46</f>
        <v>8.899771320000001</v>
      </c>
      <c r="J46" s="126">
        <v>0</v>
      </c>
      <c r="K46" s="127">
        <f>E46*J46</f>
        <v>0</v>
      </c>
      <c r="O46" s="118"/>
      <c r="Z46" s="118"/>
      <c r="AA46" s="118">
        <v>1</v>
      </c>
      <c r="AB46" s="118">
        <v>1</v>
      </c>
      <c r="AC46" s="118">
        <v>1</v>
      </c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28">
        <f>G46</f>
        <v>0</v>
      </c>
      <c r="BA46" s="118"/>
      <c r="BB46" s="118"/>
      <c r="BC46" s="118"/>
      <c r="BD46" s="118"/>
      <c r="BE46" s="118"/>
      <c r="BF46" s="118"/>
      <c r="BG46" s="118"/>
      <c r="BH46" s="118"/>
      <c r="BI46" s="118"/>
      <c r="CA46" s="118">
        <v>1</v>
      </c>
      <c r="CB46" s="118">
        <v>1</v>
      </c>
      <c r="CZ46" s="81">
        <v>1</v>
      </c>
    </row>
    <row r="47" spans="1:104">
      <c r="A47" s="129"/>
      <c r="B47" s="130"/>
      <c r="C47" s="191" t="s">
        <v>205</v>
      </c>
      <c r="D47" s="192"/>
      <c r="E47" s="133">
        <v>7.8605999999999998</v>
      </c>
      <c r="F47" s="134"/>
      <c r="G47" s="135"/>
      <c r="H47" s="136"/>
      <c r="I47" s="131"/>
      <c r="J47" s="137"/>
      <c r="K47" s="131"/>
      <c r="M47" s="132" t="s">
        <v>205</v>
      </c>
      <c r="O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38" t="str">
        <f>C46</f>
        <v>Lože pod potrubí z kameniva těženého 0 - 4 mm kraj Královehradecký</v>
      </c>
      <c r="BE47" s="118"/>
      <c r="BF47" s="118"/>
      <c r="BG47" s="118"/>
      <c r="BH47" s="118"/>
      <c r="BI47" s="118"/>
    </row>
    <row r="48" spans="1:104">
      <c r="A48" s="139" t="s">
        <v>50</v>
      </c>
      <c r="B48" s="140" t="s">
        <v>84</v>
      </c>
      <c r="C48" s="141" t="s">
        <v>85</v>
      </c>
      <c r="D48" s="142"/>
      <c r="E48" s="143"/>
      <c r="F48" s="143"/>
      <c r="G48" s="144">
        <f>SUM(G45:G47)</f>
        <v>0</v>
      </c>
      <c r="H48" s="145"/>
      <c r="I48" s="144">
        <f>SUM(I45:I47)</f>
        <v>8.899771320000001</v>
      </c>
      <c r="J48" s="146"/>
      <c r="K48" s="144">
        <f>SUM(K45:K47)</f>
        <v>0</v>
      </c>
      <c r="O48" s="118"/>
      <c r="X48" s="147">
        <f>K48</f>
        <v>0</v>
      </c>
      <c r="Y48" s="147">
        <f>I48</f>
        <v>8.899771320000001</v>
      </c>
      <c r="Z48" s="128">
        <f>G48</f>
        <v>0</v>
      </c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48"/>
      <c r="BB48" s="148"/>
      <c r="BC48" s="148"/>
      <c r="BD48" s="148"/>
      <c r="BE48" s="148"/>
      <c r="BF48" s="148"/>
      <c r="BG48" s="118"/>
      <c r="BH48" s="118"/>
      <c r="BI48" s="118"/>
    </row>
    <row r="49" spans="1:104" ht="14.25" customHeight="1">
      <c r="A49" s="108" t="s">
        <v>46</v>
      </c>
      <c r="B49" s="109" t="s">
        <v>89</v>
      </c>
      <c r="C49" s="110" t="s">
        <v>90</v>
      </c>
      <c r="D49" s="111"/>
      <c r="E49" s="112"/>
      <c r="F49" s="112"/>
      <c r="G49" s="113"/>
      <c r="H49" s="114"/>
      <c r="I49" s="115"/>
      <c r="J49" s="116"/>
      <c r="K49" s="117"/>
      <c r="O49" s="118"/>
    </row>
    <row r="50" spans="1:104">
      <c r="A50" s="119">
        <v>18</v>
      </c>
      <c r="B50" s="120" t="s">
        <v>206</v>
      </c>
      <c r="C50" s="121" t="s">
        <v>207</v>
      </c>
      <c r="D50" s="122" t="s">
        <v>93</v>
      </c>
      <c r="E50" s="123">
        <v>1</v>
      </c>
      <c r="F50" s="124">
        <v>0</v>
      </c>
      <c r="G50" s="125">
        <f>E50*F50</f>
        <v>0</v>
      </c>
      <c r="H50" s="126">
        <v>3.65E-3</v>
      </c>
      <c r="I50" s="127">
        <f>E50*H50</f>
        <v>3.65E-3</v>
      </c>
      <c r="J50" s="126">
        <v>0</v>
      </c>
      <c r="K50" s="127">
        <f>E50*J50</f>
        <v>0</v>
      </c>
      <c r="O50" s="118"/>
      <c r="Z50" s="118"/>
      <c r="AA50" s="118">
        <v>1</v>
      </c>
      <c r="AB50" s="118">
        <v>1</v>
      </c>
      <c r="AC50" s="118">
        <v>1</v>
      </c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28">
        <f>G50</f>
        <v>0</v>
      </c>
      <c r="BA50" s="118"/>
      <c r="BB50" s="118"/>
      <c r="BC50" s="118"/>
      <c r="BD50" s="118"/>
      <c r="BE50" s="118"/>
      <c r="BF50" s="118"/>
      <c r="BG50" s="118"/>
      <c r="BH50" s="118"/>
      <c r="BI50" s="118"/>
      <c r="CA50" s="118">
        <v>1</v>
      </c>
      <c r="CB50" s="118">
        <v>1</v>
      </c>
      <c r="CZ50" s="81">
        <v>1</v>
      </c>
    </row>
    <row r="51" spans="1:104">
      <c r="A51" s="119">
        <v>19</v>
      </c>
      <c r="B51" s="120" t="s">
        <v>208</v>
      </c>
      <c r="C51" s="121" t="s">
        <v>209</v>
      </c>
      <c r="D51" s="122" t="s">
        <v>102</v>
      </c>
      <c r="E51" s="123">
        <v>71.459999999999994</v>
      </c>
      <c r="F51" s="124">
        <v>0</v>
      </c>
      <c r="G51" s="125">
        <f>E51*F51</f>
        <v>0</v>
      </c>
      <c r="H51" s="126">
        <v>7.2399999999999999E-3</v>
      </c>
      <c r="I51" s="127">
        <f>E51*H51</f>
        <v>0.5173703999999999</v>
      </c>
      <c r="J51" s="126">
        <v>0</v>
      </c>
      <c r="K51" s="127">
        <f>E51*J51</f>
        <v>0</v>
      </c>
      <c r="O51" s="118"/>
      <c r="Z51" s="118"/>
      <c r="AA51" s="118">
        <v>1</v>
      </c>
      <c r="AB51" s="118">
        <v>1</v>
      </c>
      <c r="AC51" s="118">
        <v>1</v>
      </c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28">
        <f>G51</f>
        <v>0</v>
      </c>
      <c r="BA51" s="118"/>
      <c r="BB51" s="118"/>
      <c r="BC51" s="118"/>
      <c r="BD51" s="118"/>
      <c r="BE51" s="118"/>
      <c r="BF51" s="118"/>
      <c r="BG51" s="118"/>
      <c r="BH51" s="118"/>
      <c r="BI51" s="118"/>
      <c r="CA51" s="118">
        <v>1</v>
      </c>
      <c r="CB51" s="118">
        <v>1</v>
      </c>
      <c r="CZ51" s="81">
        <v>1</v>
      </c>
    </row>
    <row r="52" spans="1:104">
      <c r="A52" s="119">
        <v>20</v>
      </c>
      <c r="B52" s="120" t="s">
        <v>210</v>
      </c>
      <c r="C52" s="121" t="s">
        <v>211</v>
      </c>
      <c r="D52" s="122" t="s">
        <v>93</v>
      </c>
      <c r="E52" s="123">
        <v>1</v>
      </c>
      <c r="F52" s="124">
        <v>0</v>
      </c>
      <c r="G52" s="125">
        <f>E52*F52</f>
        <v>0</v>
      </c>
      <c r="H52" s="126">
        <v>0.10833</v>
      </c>
      <c r="I52" s="127">
        <f>E52*H52</f>
        <v>0.10833</v>
      </c>
      <c r="J52" s="126">
        <v>0</v>
      </c>
      <c r="K52" s="127">
        <f>E52*J52</f>
        <v>0</v>
      </c>
      <c r="O52" s="118"/>
      <c r="Z52" s="118"/>
      <c r="AA52" s="118">
        <v>1</v>
      </c>
      <c r="AB52" s="118">
        <v>1</v>
      </c>
      <c r="AC52" s="118">
        <v>1</v>
      </c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28">
        <f>G52</f>
        <v>0</v>
      </c>
      <c r="BA52" s="118"/>
      <c r="BB52" s="118"/>
      <c r="BC52" s="118"/>
      <c r="BD52" s="118"/>
      <c r="BE52" s="118"/>
      <c r="BF52" s="118"/>
      <c r="BG52" s="118"/>
      <c r="BH52" s="118"/>
      <c r="BI52" s="118"/>
      <c r="CA52" s="118">
        <v>1</v>
      </c>
      <c r="CB52" s="118">
        <v>1</v>
      </c>
      <c r="CZ52" s="81">
        <v>1</v>
      </c>
    </row>
    <row r="53" spans="1:104">
      <c r="A53" s="129"/>
      <c r="B53" s="130"/>
      <c r="C53" s="191" t="s">
        <v>212</v>
      </c>
      <c r="D53" s="192"/>
      <c r="E53" s="133">
        <v>1</v>
      </c>
      <c r="F53" s="134"/>
      <c r="G53" s="135"/>
      <c r="H53" s="136"/>
      <c r="I53" s="131"/>
      <c r="J53" s="137"/>
      <c r="K53" s="131"/>
      <c r="M53" s="132" t="s">
        <v>212</v>
      </c>
      <c r="O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38" t="str">
        <f>C52</f>
        <v xml:space="preserve">Šachta PP dno DN 600/250 průtočné </v>
      </c>
      <c r="BE53" s="118"/>
      <c r="BF53" s="118"/>
      <c r="BG53" s="118"/>
      <c r="BH53" s="118"/>
      <c r="BI53" s="118"/>
    </row>
    <row r="54" spans="1:104">
      <c r="A54" s="119">
        <v>21</v>
      </c>
      <c r="B54" s="120" t="s">
        <v>213</v>
      </c>
      <c r="C54" s="121" t="s">
        <v>214</v>
      </c>
      <c r="D54" s="122" t="s">
        <v>93</v>
      </c>
      <c r="E54" s="123">
        <v>1</v>
      </c>
      <c r="F54" s="124">
        <v>0</v>
      </c>
      <c r="G54" s="125">
        <f>E54*F54</f>
        <v>0</v>
      </c>
      <c r="H54" s="126">
        <v>2.4240000000000001E-2</v>
      </c>
      <c r="I54" s="127">
        <f>E54*H54</f>
        <v>2.4240000000000001E-2</v>
      </c>
      <c r="J54" s="126">
        <v>0</v>
      </c>
      <c r="K54" s="127">
        <f>E54*J54</f>
        <v>0</v>
      </c>
      <c r="O54" s="118"/>
      <c r="Z54" s="118"/>
      <c r="AA54" s="118">
        <v>1</v>
      </c>
      <c r="AB54" s="118">
        <v>0</v>
      </c>
      <c r="AC54" s="118">
        <v>0</v>
      </c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28">
        <f>G54</f>
        <v>0</v>
      </c>
      <c r="BA54" s="118"/>
      <c r="BB54" s="118"/>
      <c r="BC54" s="118"/>
      <c r="BD54" s="118"/>
      <c r="BE54" s="118"/>
      <c r="BF54" s="118"/>
      <c r="BG54" s="118"/>
      <c r="BH54" s="118"/>
      <c r="BI54" s="118"/>
      <c r="CA54" s="118">
        <v>1</v>
      </c>
      <c r="CB54" s="118">
        <v>0</v>
      </c>
      <c r="CZ54" s="81">
        <v>1</v>
      </c>
    </row>
    <row r="55" spans="1:104">
      <c r="A55" s="129"/>
      <c r="B55" s="130"/>
      <c r="C55" s="191" t="s">
        <v>212</v>
      </c>
      <c r="D55" s="192"/>
      <c r="E55" s="133">
        <v>1</v>
      </c>
      <c r="F55" s="134"/>
      <c r="G55" s="135"/>
      <c r="H55" s="136"/>
      <c r="I55" s="131"/>
      <c r="J55" s="137"/>
      <c r="K55" s="131"/>
      <c r="M55" s="132" t="s">
        <v>212</v>
      </c>
      <c r="O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38" t="str">
        <f>C54</f>
        <v xml:space="preserve">Šachta PP DN600 roura korug hl 2000 </v>
      </c>
      <c r="BE55" s="118"/>
      <c r="BF55" s="118"/>
      <c r="BG55" s="118"/>
      <c r="BH55" s="118"/>
      <c r="BI55" s="118"/>
    </row>
    <row r="56" spans="1:104">
      <c r="A56" s="119">
        <v>22</v>
      </c>
      <c r="B56" s="120" t="s">
        <v>215</v>
      </c>
      <c r="C56" s="121" t="s">
        <v>216</v>
      </c>
      <c r="D56" s="122" t="s">
        <v>93</v>
      </c>
      <c r="E56" s="123">
        <v>1</v>
      </c>
      <c r="F56" s="124">
        <v>0</v>
      </c>
      <c r="G56" s="125">
        <f>E56*F56</f>
        <v>0</v>
      </c>
      <c r="H56" s="126">
        <v>0</v>
      </c>
      <c r="I56" s="127">
        <f>E56*H56</f>
        <v>0</v>
      </c>
      <c r="J56" s="126">
        <v>0</v>
      </c>
      <c r="K56" s="127">
        <f>E56*J56</f>
        <v>0</v>
      </c>
      <c r="O56" s="118"/>
      <c r="Z56" s="118"/>
      <c r="AA56" s="118">
        <v>1</v>
      </c>
      <c r="AB56" s="118">
        <v>1</v>
      </c>
      <c r="AC56" s="118">
        <v>1</v>
      </c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8">
        <f>G56</f>
        <v>0</v>
      </c>
      <c r="BA56" s="118"/>
      <c r="BB56" s="118"/>
      <c r="BC56" s="118"/>
      <c r="BD56" s="118"/>
      <c r="BE56" s="118"/>
      <c r="BF56" s="118"/>
      <c r="BG56" s="118"/>
      <c r="BH56" s="118"/>
      <c r="BI56" s="118"/>
      <c r="CA56" s="118">
        <v>1</v>
      </c>
      <c r="CB56" s="118">
        <v>1</v>
      </c>
      <c r="CZ56" s="81">
        <v>1</v>
      </c>
    </row>
    <row r="57" spans="1:104">
      <c r="A57" s="129"/>
      <c r="B57" s="130"/>
      <c r="C57" s="191" t="s">
        <v>212</v>
      </c>
      <c r="D57" s="192"/>
      <c r="E57" s="133">
        <v>1</v>
      </c>
      <c r="F57" s="134"/>
      <c r="G57" s="135"/>
      <c r="H57" s="136"/>
      <c r="I57" s="131"/>
      <c r="J57" s="137"/>
      <c r="K57" s="131"/>
      <c r="M57" s="132" t="s">
        <v>212</v>
      </c>
      <c r="O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38" t="str">
        <f>C56</f>
        <v xml:space="preserve">Přípl šach PP roura DN 600 uříznutí </v>
      </c>
      <c r="BE57" s="118"/>
      <c r="BF57" s="118"/>
      <c r="BG57" s="118"/>
      <c r="BH57" s="118"/>
      <c r="BI57" s="118"/>
    </row>
    <row r="58" spans="1:104">
      <c r="A58" s="119">
        <v>23</v>
      </c>
      <c r="B58" s="120" t="s">
        <v>217</v>
      </c>
      <c r="C58" s="121" t="s">
        <v>218</v>
      </c>
      <c r="D58" s="122" t="s">
        <v>93</v>
      </c>
      <c r="E58" s="123">
        <v>1</v>
      </c>
      <c r="F58" s="124">
        <v>0</v>
      </c>
      <c r="G58" s="125">
        <f>E58*F58</f>
        <v>0</v>
      </c>
      <c r="H58" s="126">
        <v>5.6559999999999999E-2</v>
      </c>
      <c r="I58" s="127">
        <f>E58*H58</f>
        <v>5.6559999999999999E-2</v>
      </c>
      <c r="J58" s="126">
        <v>0</v>
      </c>
      <c r="K58" s="127">
        <f>E58*J58</f>
        <v>0</v>
      </c>
      <c r="O58" s="118"/>
      <c r="Z58" s="118"/>
      <c r="AA58" s="118">
        <v>1</v>
      </c>
      <c r="AB58" s="118">
        <v>1</v>
      </c>
      <c r="AC58" s="118">
        <v>1</v>
      </c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8">
        <f>G58</f>
        <v>0</v>
      </c>
      <c r="BA58" s="118"/>
      <c r="BB58" s="118"/>
      <c r="BC58" s="118"/>
      <c r="BD58" s="118"/>
      <c r="BE58" s="118"/>
      <c r="BF58" s="118"/>
      <c r="BG58" s="118"/>
      <c r="BH58" s="118"/>
      <c r="BI58" s="118"/>
      <c r="CA58" s="118">
        <v>1</v>
      </c>
      <c r="CB58" s="118">
        <v>1</v>
      </c>
      <c r="CZ58" s="81">
        <v>1</v>
      </c>
    </row>
    <row r="59" spans="1:104">
      <c r="A59" s="129"/>
      <c r="B59" s="130"/>
      <c r="C59" s="191" t="s">
        <v>212</v>
      </c>
      <c r="D59" s="192"/>
      <c r="E59" s="133">
        <v>1</v>
      </c>
      <c r="F59" s="134"/>
      <c r="G59" s="135"/>
      <c r="H59" s="136"/>
      <c r="I59" s="131"/>
      <c r="J59" s="137"/>
      <c r="K59" s="131"/>
      <c r="M59" s="132" t="s">
        <v>212</v>
      </c>
      <c r="O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38" t="str">
        <f>C58</f>
        <v xml:space="preserve">Šachta PP DN600 poklop+ada -1,5t </v>
      </c>
      <c r="BE59" s="118"/>
      <c r="BF59" s="118"/>
      <c r="BG59" s="118"/>
      <c r="BH59" s="118"/>
      <c r="BI59" s="118"/>
    </row>
    <row r="60" spans="1:104">
      <c r="A60" s="119">
        <v>24</v>
      </c>
      <c r="B60" s="120" t="s">
        <v>219</v>
      </c>
      <c r="C60" s="121" t="s">
        <v>220</v>
      </c>
      <c r="D60" s="122" t="s">
        <v>93</v>
      </c>
      <c r="E60" s="123">
        <v>1</v>
      </c>
      <c r="F60" s="124">
        <v>0</v>
      </c>
      <c r="G60" s="125">
        <f>E60*F60</f>
        <v>0</v>
      </c>
      <c r="H60" s="126">
        <v>0.17082</v>
      </c>
      <c r="I60" s="127">
        <f>E60*H60</f>
        <v>0.17082</v>
      </c>
      <c r="J60" s="126">
        <v>0</v>
      </c>
      <c r="K60" s="127">
        <f>E60*J60</f>
        <v>0</v>
      </c>
      <c r="O60" s="118"/>
      <c r="Z60" s="118"/>
      <c r="AA60" s="118">
        <v>1</v>
      </c>
      <c r="AB60" s="118">
        <v>1</v>
      </c>
      <c r="AC60" s="118">
        <v>1</v>
      </c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8">
        <f>G60</f>
        <v>0</v>
      </c>
      <c r="BA60" s="118"/>
      <c r="BB60" s="118"/>
      <c r="BC60" s="118"/>
      <c r="BD60" s="118"/>
      <c r="BE60" s="118"/>
      <c r="BF60" s="118"/>
      <c r="BG60" s="118"/>
      <c r="BH60" s="118"/>
      <c r="BI60" s="118"/>
      <c r="CA60" s="118">
        <v>1</v>
      </c>
      <c r="CB60" s="118">
        <v>1</v>
      </c>
      <c r="CZ60" s="81">
        <v>1</v>
      </c>
    </row>
    <row r="61" spans="1:104">
      <c r="A61" s="129"/>
      <c r="B61" s="130"/>
      <c r="C61" s="191" t="s">
        <v>221</v>
      </c>
      <c r="D61" s="192"/>
      <c r="E61" s="133">
        <v>1</v>
      </c>
      <c r="F61" s="134"/>
      <c r="G61" s="135"/>
      <c r="H61" s="136"/>
      <c r="I61" s="131"/>
      <c r="J61" s="137"/>
      <c r="K61" s="131"/>
      <c r="M61" s="132" t="s">
        <v>221</v>
      </c>
      <c r="O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38" t="str">
        <f>C60</f>
        <v xml:space="preserve">Šachta PP dno DN 1000/250 průtočné </v>
      </c>
      <c r="BE61" s="118"/>
      <c r="BF61" s="118"/>
      <c r="BG61" s="118"/>
      <c r="BH61" s="118"/>
      <c r="BI61" s="118"/>
    </row>
    <row r="62" spans="1:104">
      <c r="A62" s="119">
        <v>25</v>
      </c>
      <c r="B62" s="120" t="s">
        <v>222</v>
      </c>
      <c r="C62" s="121" t="s">
        <v>223</v>
      </c>
      <c r="D62" s="122" t="s">
        <v>93</v>
      </c>
      <c r="E62" s="123">
        <v>1</v>
      </c>
      <c r="F62" s="124">
        <v>0</v>
      </c>
      <c r="G62" s="125">
        <f>E62*F62</f>
        <v>0</v>
      </c>
      <c r="H62" s="126">
        <v>2.2409999999999999E-2</v>
      </c>
      <c r="I62" s="127">
        <f>E62*H62</f>
        <v>2.2409999999999999E-2</v>
      </c>
      <c r="J62" s="126">
        <v>0</v>
      </c>
      <c r="K62" s="127">
        <f>E62*J62</f>
        <v>0</v>
      </c>
      <c r="O62" s="118"/>
      <c r="Z62" s="118"/>
      <c r="AA62" s="118">
        <v>1</v>
      </c>
      <c r="AB62" s="118">
        <v>0</v>
      </c>
      <c r="AC62" s="118">
        <v>0</v>
      </c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8">
        <f>G62</f>
        <v>0</v>
      </c>
      <c r="BA62" s="118"/>
      <c r="BB62" s="118"/>
      <c r="BC62" s="118"/>
      <c r="BD62" s="118"/>
      <c r="BE62" s="118"/>
      <c r="BF62" s="118"/>
      <c r="BG62" s="118"/>
      <c r="BH62" s="118"/>
      <c r="BI62" s="118"/>
      <c r="CA62" s="118">
        <v>1</v>
      </c>
      <c r="CB62" s="118">
        <v>0</v>
      </c>
      <c r="CZ62" s="81">
        <v>1</v>
      </c>
    </row>
    <row r="63" spans="1:104">
      <c r="A63" s="129"/>
      <c r="B63" s="130"/>
      <c r="C63" s="191" t="s">
        <v>221</v>
      </c>
      <c r="D63" s="192"/>
      <c r="E63" s="133">
        <v>1</v>
      </c>
      <c r="F63" s="134"/>
      <c r="G63" s="135"/>
      <c r="H63" s="136"/>
      <c r="I63" s="131"/>
      <c r="J63" s="137"/>
      <c r="K63" s="131"/>
      <c r="M63" s="132" t="s">
        <v>221</v>
      </c>
      <c r="O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38" t="str">
        <f>C62</f>
        <v xml:space="preserve">Šachta PP DN1000 roura korug hl 2000 </v>
      </c>
      <c r="BE63" s="118"/>
      <c r="BF63" s="118"/>
      <c r="BG63" s="118"/>
      <c r="BH63" s="118"/>
      <c r="BI63" s="118"/>
    </row>
    <row r="64" spans="1:104">
      <c r="A64" s="119">
        <v>26</v>
      </c>
      <c r="B64" s="120" t="s">
        <v>224</v>
      </c>
      <c r="C64" s="121" t="s">
        <v>225</v>
      </c>
      <c r="D64" s="122" t="s">
        <v>93</v>
      </c>
      <c r="E64" s="123">
        <v>1</v>
      </c>
      <c r="F64" s="124">
        <v>0</v>
      </c>
      <c r="G64" s="125">
        <f>E64*F64</f>
        <v>0</v>
      </c>
      <c r="H64" s="126">
        <v>0</v>
      </c>
      <c r="I64" s="127">
        <f>E64*H64</f>
        <v>0</v>
      </c>
      <c r="J64" s="126">
        <v>0</v>
      </c>
      <c r="K64" s="127">
        <f>E64*J64</f>
        <v>0</v>
      </c>
      <c r="O64" s="118"/>
      <c r="Z64" s="118"/>
      <c r="AA64" s="118">
        <v>1</v>
      </c>
      <c r="AB64" s="118">
        <v>1</v>
      </c>
      <c r="AC64" s="118">
        <v>1</v>
      </c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28">
        <f>G64</f>
        <v>0</v>
      </c>
      <c r="BA64" s="118"/>
      <c r="BB64" s="118"/>
      <c r="BC64" s="118"/>
      <c r="BD64" s="118"/>
      <c r="BE64" s="118"/>
      <c r="BF64" s="118"/>
      <c r="BG64" s="118"/>
      <c r="BH64" s="118"/>
      <c r="BI64" s="118"/>
      <c r="CA64" s="118">
        <v>1</v>
      </c>
      <c r="CB64" s="118">
        <v>1</v>
      </c>
      <c r="CZ64" s="81">
        <v>1</v>
      </c>
    </row>
    <row r="65" spans="1:104">
      <c r="A65" s="129"/>
      <c r="B65" s="130"/>
      <c r="C65" s="191" t="s">
        <v>221</v>
      </c>
      <c r="D65" s="192"/>
      <c r="E65" s="133">
        <v>1</v>
      </c>
      <c r="F65" s="134"/>
      <c r="G65" s="135"/>
      <c r="H65" s="136"/>
      <c r="I65" s="131"/>
      <c r="J65" s="137"/>
      <c r="K65" s="131"/>
      <c r="M65" s="132" t="s">
        <v>221</v>
      </c>
      <c r="O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38" t="str">
        <f>C64</f>
        <v xml:space="preserve">Přípl šach PP roura DN1000 uříznutí </v>
      </c>
      <c r="BE65" s="118"/>
      <c r="BF65" s="118"/>
      <c r="BG65" s="118"/>
      <c r="BH65" s="118"/>
      <c r="BI65" s="118"/>
    </row>
    <row r="66" spans="1:104">
      <c r="A66" s="119">
        <v>27</v>
      </c>
      <c r="B66" s="120" t="s">
        <v>226</v>
      </c>
      <c r="C66" s="121" t="s">
        <v>227</v>
      </c>
      <c r="D66" s="122" t="s">
        <v>93</v>
      </c>
      <c r="E66" s="123">
        <v>1</v>
      </c>
      <c r="F66" s="124">
        <v>0</v>
      </c>
      <c r="G66" s="125">
        <f>E66*F66</f>
        <v>0</v>
      </c>
      <c r="H66" s="126">
        <v>0.29721999999999998</v>
      </c>
      <c r="I66" s="127">
        <f>E66*H66</f>
        <v>0.29721999999999998</v>
      </c>
      <c r="J66" s="126">
        <v>0</v>
      </c>
      <c r="K66" s="127">
        <f>E66*J66</f>
        <v>0</v>
      </c>
      <c r="O66" s="118"/>
      <c r="Z66" s="118"/>
      <c r="AA66" s="118">
        <v>1</v>
      </c>
      <c r="AB66" s="118">
        <v>1</v>
      </c>
      <c r="AC66" s="118">
        <v>1</v>
      </c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28">
        <f>G66</f>
        <v>0</v>
      </c>
      <c r="BA66" s="118"/>
      <c r="BB66" s="118"/>
      <c r="BC66" s="118"/>
      <c r="BD66" s="118"/>
      <c r="BE66" s="118"/>
      <c r="BF66" s="118"/>
      <c r="BG66" s="118"/>
      <c r="BH66" s="118"/>
      <c r="BI66" s="118"/>
      <c r="CA66" s="118">
        <v>1</v>
      </c>
      <c r="CB66" s="118">
        <v>1</v>
      </c>
      <c r="CZ66" s="81">
        <v>1</v>
      </c>
    </row>
    <row r="67" spans="1:104">
      <c r="A67" s="129"/>
      <c r="B67" s="130"/>
      <c r="C67" s="191" t="s">
        <v>221</v>
      </c>
      <c r="D67" s="192"/>
      <c r="E67" s="133">
        <v>1</v>
      </c>
      <c r="F67" s="134"/>
      <c r="G67" s="135"/>
      <c r="H67" s="136"/>
      <c r="I67" s="131"/>
      <c r="J67" s="137"/>
      <c r="K67" s="131"/>
      <c r="M67" s="132" t="s">
        <v>221</v>
      </c>
      <c r="O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38" t="str">
        <f>C66</f>
        <v xml:space="preserve">Šachta PP DN1000 poklop+ada -1,5 t </v>
      </c>
      <c r="BE67" s="118"/>
      <c r="BF67" s="118"/>
      <c r="BG67" s="118"/>
      <c r="BH67" s="118"/>
      <c r="BI67" s="118"/>
    </row>
    <row r="68" spans="1:104">
      <c r="A68" s="139" t="s">
        <v>50</v>
      </c>
      <c r="B68" s="140" t="s">
        <v>89</v>
      </c>
      <c r="C68" s="141" t="s">
        <v>90</v>
      </c>
      <c r="D68" s="142"/>
      <c r="E68" s="143"/>
      <c r="F68" s="143"/>
      <c r="G68" s="144">
        <f>SUM(G49:G67)</f>
        <v>0</v>
      </c>
      <c r="H68" s="145"/>
      <c r="I68" s="144">
        <f>SUM(I49:I67)</f>
        <v>1.2006004000000001</v>
      </c>
      <c r="J68" s="146"/>
      <c r="K68" s="144">
        <f>SUM(K49:K67)</f>
        <v>0</v>
      </c>
      <c r="O68" s="118"/>
      <c r="X68" s="147">
        <f>K68</f>
        <v>0</v>
      </c>
      <c r="Y68" s="147">
        <f>I68</f>
        <v>1.2006004000000001</v>
      </c>
      <c r="Z68" s="128">
        <f>G68</f>
        <v>0</v>
      </c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48"/>
      <c r="BB68" s="148"/>
      <c r="BC68" s="148"/>
      <c r="BD68" s="148"/>
      <c r="BE68" s="148"/>
      <c r="BF68" s="148"/>
      <c r="BG68" s="118"/>
      <c r="BH68" s="118"/>
      <c r="BI68" s="118"/>
    </row>
    <row r="69" spans="1:104" ht="14.25" customHeight="1">
      <c r="A69" s="108" t="s">
        <v>46</v>
      </c>
      <c r="B69" s="109" t="s">
        <v>145</v>
      </c>
      <c r="C69" s="110" t="s">
        <v>146</v>
      </c>
      <c r="D69" s="111"/>
      <c r="E69" s="112"/>
      <c r="F69" s="112"/>
      <c r="G69" s="113"/>
      <c r="H69" s="114"/>
      <c r="I69" s="115"/>
      <c r="J69" s="116"/>
      <c r="K69" s="117"/>
      <c r="O69" s="118"/>
    </row>
    <row r="70" spans="1:104" ht="22.5">
      <c r="A70" s="119">
        <v>28</v>
      </c>
      <c r="B70" s="120" t="s">
        <v>147</v>
      </c>
      <c r="C70" s="121" t="s">
        <v>148</v>
      </c>
      <c r="D70" s="122" t="s">
        <v>70</v>
      </c>
      <c r="E70" s="123">
        <v>84.481343280000004</v>
      </c>
      <c r="F70" s="124">
        <v>0</v>
      </c>
      <c r="G70" s="125">
        <f>E70*F70</f>
        <v>0</v>
      </c>
      <c r="H70" s="126">
        <v>0</v>
      </c>
      <c r="I70" s="127">
        <f>E70*H70</f>
        <v>0</v>
      </c>
      <c r="J70" s="126"/>
      <c r="K70" s="127">
        <f>E70*J70</f>
        <v>0</v>
      </c>
      <c r="O70" s="118"/>
      <c r="Z70" s="118"/>
      <c r="AA70" s="118">
        <v>7</v>
      </c>
      <c r="AB70" s="118">
        <v>1</v>
      </c>
      <c r="AC70" s="118">
        <v>2</v>
      </c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28">
        <f>G70</f>
        <v>0</v>
      </c>
      <c r="BA70" s="118"/>
      <c r="BB70" s="118"/>
      <c r="BC70" s="118"/>
      <c r="BD70" s="118"/>
      <c r="BE70" s="118"/>
      <c r="BF70" s="118"/>
      <c r="BG70" s="118"/>
      <c r="BH70" s="118"/>
      <c r="BI70" s="118"/>
      <c r="CA70" s="118">
        <v>7</v>
      </c>
      <c r="CB70" s="118">
        <v>1</v>
      </c>
      <c r="CZ70" s="81">
        <v>1</v>
      </c>
    </row>
    <row r="71" spans="1:104">
      <c r="A71" s="139" t="s">
        <v>50</v>
      </c>
      <c r="B71" s="140" t="s">
        <v>145</v>
      </c>
      <c r="C71" s="141" t="s">
        <v>146</v>
      </c>
      <c r="D71" s="142"/>
      <c r="E71" s="143"/>
      <c r="F71" s="143"/>
      <c r="G71" s="144">
        <f>SUM(G69:G70)</f>
        <v>0</v>
      </c>
      <c r="H71" s="145"/>
      <c r="I71" s="144">
        <f>SUM(I69:I70)</f>
        <v>0</v>
      </c>
      <c r="J71" s="146"/>
      <c r="K71" s="144">
        <f>SUM(K69:K70)</f>
        <v>0</v>
      </c>
      <c r="O71" s="118"/>
      <c r="X71" s="147">
        <f>K71</f>
        <v>0</v>
      </c>
      <c r="Y71" s="147">
        <f>I71</f>
        <v>0</v>
      </c>
      <c r="Z71" s="128">
        <f>G71</f>
        <v>0</v>
      </c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48"/>
      <c r="BB71" s="148"/>
      <c r="BC71" s="148"/>
      <c r="BD71" s="148"/>
      <c r="BE71" s="148"/>
      <c r="BF71" s="148"/>
      <c r="BG71" s="118"/>
      <c r="BH71" s="118"/>
      <c r="BI71" s="118"/>
    </row>
    <row r="72" spans="1:104" ht="14.25" customHeight="1">
      <c r="A72" s="108" t="s">
        <v>46</v>
      </c>
      <c r="B72" s="109" t="s">
        <v>149</v>
      </c>
      <c r="C72" s="110" t="s">
        <v>150</v>
      </c>
      <c r="D72" s="111"/>
      <c r="E72" s="112"/>
      <c r="F72" s="112"/>
      <c r="G72" s="113"/>
      <c r="H72" s="114"/>
      <c r="I72" s="115"/>
      <c r="J72" s="116"/>
      <c r="K72" s="117"/>
      <c r="O72" s="118"/>
    </row>
    <row r="73" spans="1:104" ht="13.5" customHeight="1">
      <c r="A73" s="119" t="s">
        <v>151</v>
      </c>
      <c r="B73" s="120" t="s">
        <v>149</v>
      </c>
      <c r="C73" s="121" t="s">
        <v>152</v>
      </c>
      <c r="D73" s="122" t="s">
        <v>149</v>
      </c>
      <c r="E73" s="123">
        <v>1</v>
      </c>
      <c r="F73" s="124"/>
      <c r="G73" s="125">
        <f t="shared" ref="G73:G80" si="0">E73*F73</f>
        <v>0</v>
      </c>
      <c r="H73" s="126"/>
      <c r="I73" s="127">
        <f t="shared" ref="I73:I80" si="1">E73*H73</f>
        <v>0</v>
      </c>
      <c r="J73" s="126"/>
      <c r="K73" s="127">
        <f t="shared" ref="K73:K80" si="2">E73*J73</f>
        <v>0</v>
      </c>
      <c r="O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28">
        <f t="shared" ref="AZ73:AZ80" si="3">G73</f>
        <v>0</v>
      </c>
      <c r="BA73" s="118"/>
      <c r="BB73" s="118"/>
      <c r="BC73" s="118"/>
      <c r="BD73" s="118"/>
      <c r="BE73" s="118"/>
      <c r="BF73" s="118"/>
      <c r="BG73" s="118"/>
      <c r="BH73" s="118"/>
      <c r="BI73" s="118"/>
      <c r="CA73" s="118"/>
      <c r="CB73" s="118"/>
    </row>
    <row r="74" spans="1:104" ht="13.5" customHeight="1">
      <c r="A74" s="119" t="s">
        <v>153</v>
      </c>
      <c r="B74" s="120" t="s">
        <v>149</v>
      </c>
      <c r="C74" s="121" t="s">
        <v>154</v>
      </c>
      <c r="D74" s="122" t="s">
        <v>149</v>
      </c>
      <c r="E74" s="123">
        <v>1</v>
      </c>
      <c r="F74" s="124"/>
      <c r="G74" s="125">
        <f t="shared" si="0"/>
        <v>0</v>
      </c>
      <c r="H74" s="126"/>
      <c r="I74" s="127">
        <f t="shared" si="1"/>
        <v>0</v>
      </c>
      <c r="J74" s="126"/>
      <c r="K74" s="127">
        <f t="shared" si="2"/>
        <v>0</v>
      </c>
      <c r="O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28">
        <f t="shared" si="3"/>
        <v>0</v>
      </c>
      <c r="BA74" s="118"/>
      <c r="BB74" s="118"/>
      <c r="BC74" s="118"/>
      <c r="BD74" s="118"/>
      <c r="BE74" s="118"/>
      <c r="BF74" s="118"/>
      <c r="BG74" s="118"/>
      <c r="BH74" s="118"/>
      <c r="BI74" s="118"/>
      <c r="CA74" s="118"/>
      <c r="CB74" s="118"/>
    </row>
    <row r="75" spans="1:104" ht="13.5" customHeight="1">
      <c r="A75" s="119" t="s">
        <v>155</v>
      </c>
      <c r="B75" s="120" t="s">
        <v>149</v>
      </c>
      <c r="C75" s="121" t="s">
        <v>156</v>
      </c>
      <c r="D75" s="122" t="s">
        <v>149</v>
      </c>
      <c r="E75" s="123">
        <v>1</v>
      </c>
      <c r="F75" s="124"/>
      <c r="G75" s="125">
        <f t="shared" si="0"/>
        <v>0</v>
      </c>
      <c r="H75" s="126"/>
      <c r="I75" s="127">
        <f t="shared" si="1"/>
        <v>0</v>
      </c>
      <c r="J75" s="126"/>
      <c r="K75" s="127">
        <f t="shared" si="2"/>
        <v>0</v>
      </c>
      <c r="O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28">
        <f t="shared" si="3"/>
        <v>0</v>
      </c>
      <c r="BA75" s="118"/>
      <c r="BB75" s="118"/>
      <c r="BC75" s="118"/>
      <c r="BD75" s="118"/>
      <c r="BE75" s="118"/>
      <c r="BF75" s="118"/>
      <c r="BG75" s="118"/>
      <c r="BH75" s="118"/>
      <c r="BI75" s="118"/>
      <c r="CA75" s="118"/>
      <c r="CB75" s="118"/>
    </row>
    <row r="76" spans="1:104" ht="13.5" customHeight="1">
      <c r="A76" s="119" t="s">
        <v>157</v>
      </c>
      <c r="B76" s="120" t="s">
        <v>149</v>
      </c>
      <c r="C76" s="121" t="s">
        <v>158</v>
      </c>
      <c r="D76" s="122" t="s">
        <v>149</v>
      </c>
      <c r="E76" s="123">
        <v>1</v>
      </c>
      <c r="F76" s="124"/>
      <c r="G76" s="125">
        <f t="shared" si="0"/>
        <v>0</v>
      </c>
      <c r="H76" s="126"/>
      <c r="I76" s="127">
        <f t="shared" si="1"/>
        <v>0</v>
      </c>
      <c r="J76" s="126"/>
      <c r="K76" s="127">
        <f t="shared" si="2"/>
        <v>0</v>
      </c>
      <c r="O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28">
        <f t="shared" si="3"/>
        <v>0</v>
      </c>
      <c r="BA76" s="118"/>
      <c r="BB76" s="118"/>
      <c r="BC76" s="118"/>
      <c r="BD76" s="118"/>
      <c r="BE76" s="118"/>
      <c r="BF76" s="118"/>
      <c r="BG76" s="118"/>
      <c r="BH76" s="118"/>
      <c r="BI76" s="118"/>
      <c r="CA76" s="118"/>
      <c r="CB76" s="118"/>
    </row>
    <row r="77" spans="1:104" ht="13.5" customHeight="1">
      <c r="A77" s="119" t="s">
        <v>159</v>
      </c>
      <c r="B77" s="120" t="s">
        <v>149</v>
      </c>
      <c r="C77" s="121" t="s">
        <v>160</v>
      </c>
      <c r="D77" s="122" t="s">
        <v>149</v>
      </c>
      <c r="E77" s="123">
        <v>1</v>
      </c>
      <c r="F77" s="124"/>
      <c r="G77" s="125">
        <f t="shared" si="0"/>
        <v>0</v>
      </c>
      <c r="H77" s="126"/>
      <c r="I77" s="127">
        <f t="shared" si="1"/>
        <v>0</v>
      </c>
      <c r="J77" s="126"/>
      <c r="K77" s="127">
        <f t="shared" si="2"/>
        <v>0</v>
      </c>
      <c r="O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8">
        <f t="shared" si="3"/>
        <v>0</v>
      </c>
      <c r="BA77" s="118"/>
      <c r="BB77" s="118"/>
      <c r="BC77" s="118"/>
      <c r="BD77" s="118"/>
      <c r="BE77" s="118"/>
      <c r="BF77" s="118"/>
      <c r="BG77" s="118"/>
      <c r="BH77" s="118"/>
      <c r="BI77" s="118"/>
      <c r="CA77" s="118"/>
      <c r="CB77" s="118"/>
    </row>
    <row r="78" spans="1:104" ht="13.5" customHeight="1">
      <c r="A78" s="119" t="s">
        <v>161</v>
      </c>
      <c r="B78" s="120" t="s">
        <v>149</v>
      </c>
      <c r="C78" s="121" t="s">
        <v>162</v>
      </c>
      <c r="D78" s="122" t="s">
        <v>149</v>
      </c>
      <c r="E78" s="123">
        <v>1</v>
      </c>
      <c r="F78" s="124"/>
      <c r="G78" s="125">
        <f t="shared" si="0"/>
        <v>0</v>
      </c>
      <c r="H78" s="126"/>
      <c r="I78" s="127">
        <f t="shared" si="1"/>
        <v>0</v>
      </c>
      <c r="J78" s="126"/>
      <c r="K78" s="127">
        <f t="shared" si="2"/>
        <v>0</v>
      </c>
      <c r="O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28">
        <f t="shared" si="3"/>
        <v>0</v>
      </c>
      <c r="BA78" s="118"/>
      <c r="BB78" s="118"/>
      <c r="BC78" s="118"/>
      <c r="BD78" s="118"/>
      <c r="BE78" s="118"/>
      <c r="BF78" s="118"/>
      <c r="BG78" s="118"/>
      <c r="BH78" s="118"/>
      <c r="BI78" s="118"/>
      <c r="CA78" s="118"/>
      <c r="CB78" s="118"/>
    </row>
    <row r="79" spans="1:104" ht="13.5" customHeight="1">
      <c r="A79" s="119" t="s">
        <v>163</v>
      </c>
      <c r="B79" s="120" t="s">
        <v>149</v>
      </c>
      <c r="C79" s="121" t="s">
        <v>164</v>
      </c>
      <c r="D79" s="122" t="s">
        <v>149</v>
      </c>
      <c r="E79" s="123">
        <v>1</v>
      </c>
      <c r="F79" s="124"/>
      <c r="G79" s="125">
        <f t="shared" si="0"/>
        <v>0</v>
      </c>
      <c r="H79" s="126"/>
      <c r="I79" s="127">
        <f t="shared" si="1"/>
        <v>0</v>
      </c>
      <c r="J79" s="126"/>
      <c r="K79" s="127">
        <f t="shared" si="2"/>
        <v>0</v>
      </c>
      <c r="O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28">
        <f t="shared" si="3"/>
        <v>0</v>
      </c>
      <c r="BA79" s="118"/>
      <c r="BB79" s="118"/>
      <c r="BC79" s="118"/>
      <c r="BD79" s="118"/>
      <c r="BE79" s="118"/>
      <c r="BF79" s="118"/>
      <c r="BG79" s="118"/>
      <c r="BH79" s="118"/>
      <c r="BI79" s="118"/>
      <c r="CA79" s="118"/>
      <c r="CB79" s="118"/>
    </row>
    <row r="80" spans="1:104" ht="13.5" customHeight="1">
      <c r="A80" s="119" t="s">
        <v>165</v>
      </c>
      <c r="B80" s="120" t="s">
        <v>149</v>
      </c>
      <c r="C80" s="121" t="s">
        <v>166</v>
      </c>
      <c r="D80" s="122" t="s">
        <v>149</v>
      </c>
      <c r="E80" s="123">
        <v>1</v>
      </c>
      <c r="F80" s="124"/>
      <c r="G80" s="125">
        <f t="shared" si="0"/>
        <v>0</v>
      </c>
      <c r="H80" s="126"/>
      <c r="I80" s="127">
        <f t="shared" si="1"/>
        <v>0</v>
      </c>
      <c r="J80" s="126"/>
      <c r="K80" s="127">
        <f t="shared" si="2"/>
        <v>0</v>
      </c>
      <c r="O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28">
        <f t="shared" si="3"/>
        <v>0</v>
      </c>
      <c r="BA80" s="118"/>
      <c r="BB80" s="118"/>
      <c r="BC80" s="118"/>
      <c r="BD80" s="118"/>
      <c r="BE80" s="118"/>
      <c r="BF80" s="118"/>
      <c r="BG80" s="118"/>
      <c r="BH80" s="118"/>
      <c r="BI80" s="118"/>
      <c r="CA80" s="118"/>
      <c r="CB80" s="118"/>
    </row>
    <row r="81" spans="1:61">
      <c r="A81" s="139" t="s">
        <v>50</v>
      </c>
      <c r="B81" s="140"/>
      <c r="C81" s="141"/>
      <c r="D81" s="142"/>
      <c r="E81" s="143"/>
      <c r="F81" s="143"/>
      <c r="G81" s="144">
        <f>SUM(G72:G80)</f>
        <v>0</v>
      </c>
      <c r="H81" s="145"/>
      <c r="I81" s="144">
        <f>SUM(I72:I80)</f>
        <v>0</v>
      </c>
      <c r="J81" s="146"/>
      <c r="K81" s="144">
        <f>SUM(K72:K80)</f>
        <v>0</v>
      </c>
      <c r="O81" s="118"/>
      <c r="X81" s="147">
        <f>K81</f>
        <v>0</v>
      </c>
      <c r="Y81" s="147">
        <f>I81</f>
        <v>0</v>
      </c>
      <c r="Z81" s="128">
        <f>G81</f>
        <v>0</v>
      </c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48"/>
      <c r="BB81" s="148"/>
      <c r="BC81" s="148"/>
      <c r="BD81" s="148"/>
      <c r="BE81" s="148"/>
      <c r="BF81" s="148"/>
      <c r="BG81" s="118"/>
      <c r="BH81" s="118"/>
      <c r="BI81" s="118"/>
    </row>
    <row r="82" spans="1:61">
      <c r="A82" s="149" t="s">
        <v>29</v>
      </c>
      <c r="B82" s="150" t="s">
        <v>51</v>
      </c>
      <c r="C82" s="151"/>
      <c r="D82" s="152"/>
      <c r="E82" s="153"/>
      <c r="F82" s="153"/>
      <c r="G82" s="154">
        <f>SUM(Z7:Z82)</f>
        <v>0</v>
      </c>
      <c r="H82" s="155"/>
      <c r="I82" s="154">
        <f>SUM(Y7:Y82)</f>
        <v>84.48134327999999</v>
      </c>
      <c r="J82" s="155"/>
      <c r="K82" s="154">
        <f>SUM(X7:X82)</f>
        <v>0</v>
      </c>
      <c r="O82" s="118"/>
      <c r="BA82" s="156"/>
      <c r="BB82" s="156"/>
      <c r="BC82" s="156"/>
      <c r="BD82" s="156"/>
      <c r="BE82" s="156"/>
      <c r="BF82" s="156"/>
    </row>
    <row r="83" spans="1:61">
      <c r="E83" s="81"/>
    </row>
    <row r="84" spans="1:61">
      <c r="A84" s="157" t="s">
        <v>31</v>
      </c>
      <c r="E84" s="81"/>
    </row>
    <row r="85" spans="1:61" ht="117.75" customHeight="1">
      <c r="A85" s="194"/>
      <c r="B85" s="195"/>
      <c r="C85" s="195"/>
      <c r="D85" s="195"/>
      <c r="E85" s="195"/>
      <c r="F85" s="195"/>
      <c r="G85" s="196"/>
    </row>
    <row r="86" spans="1:61">
      <c r="E86" s="81"/>
    </row>
    <row r="87" spans="1:61">
      <c r="E87" s="81"/>
    </row>
    <row r="88" spans="1:61">
      <c r="E88" s="81"/>
    </row>
    <row r="89" spans="1:61">
      <c r="E89" s="81"/>
    </row>
    <row r="90" spans="1:61">
      <c r="E90" s="81"/>
    </row>
    <row r="91" spans="1:61">
      <c r="E91" s="81"/>
    </row>
    <row r="92" spans="1:61">
      <c r="E92" s="81"/>
    </row>
    <row r="93" spans="1:61">
      <c r="E93" s="81"/>
    </row>
    <row r="94" spans="1:61">
      <c r="E94" s="81"/>
    </row>
    <row r="95" spans="1:61">
      <c r="E95" s="81"/>
    </row>
    <row r="96" spans="1:61">
      <c r="E96" s="81"/>
    </row>
    <row r="97" spans="1:7">
      <c r="E97" s="81"/>
    </row>
    <row r="98" spans="1:7">
      <c r="E98" s="81"/>
    </row>
    <row r="99" spans="1:7">
      <c r="E99" s="81"/>
    </row>
    <row r="100" spans="1:7">
      <c r="E100" s="81"/>
    </row>
    <row r="101" spans="1:7">
      <c r="E101" s="81"/>
    </row>
    <row r="102" spans="1:7">
      <c r="E102" s="81"/>
    </row>
    <row r="103" spans="1:7">
      <c r="E103" s="81"/>
    </row>
    <row r="104" spans="1:7">
      <c r="E104" s="81"/>
    </row>
    <row r="105" spans="1:7">
      <c r="E105" s="81"/>
    </row>
    <row r="106" spans="1:7">
      <c r="A106" s="137"/>
      <c r="B106" s="137"/>
      <c r="C106" s="137"/>
      <c r="D106" s="137"/>
      <c r="E106" s="137"/>
      <c r="F106" s="137"/>
      <c r="G106" s="137"/>
    </row>
    <row r="107" spans="1:7">
      <c r="A107" s="137"/>
      <c r="B107" s="137"/>
      <c r="C107" s="137"/>
      <c r="D107" s="137"/>
      <c r="E107" s="137"/>
      <c r="F107" s="137"/>
      <c r="G107" s="137"/>
    </row>
    <row r="108" spans="1:7">
      <c r="A108" s="137"/>
      <c r="B108" s="137"/>
      <c r="C108" s="137"/>
      <c r="D108" s="137"/>
      <c r="E108" s="137"/>
      <c r="F108" s="137"/>
      <c r="G108" s="137"/>
    </row>
    <row r="109" spans="1:7">
      <c r="A109" s="137"/>
      <c r="B109" s="137"/>
      <c r="C109" s="137"/>
      <c r="D109" s="137"/>
      <c r="E109" s="137"/>
      <c r="F109" s="137"/>
      <c r="G109" s="137"/>
    </row>
    <row r="110" spans="1:7">
      <c r="E110" s="81"/>
    </row>
    <row r="111" spans="1:7">
      <c r="E111" s="81"/>
    </row>
    <row r="112" spans="1:7">
      <c r="E112" s="81"/>
    </row>
    <row r="113" spans="5:5">
      <c r="E113" s="81"/>
    </row>
    <row r="114" spans="5:5">
      <c r="E114" s="81"/>
    </row>
    <row r="115" spans="5:5">
      <c r="E115" s="81"/>
    </row>
    <row r="116" spans="5:5">
      <c r="E116" s="81"/>
    </row>
    <row r="117" spans="5:5">
      <c r="E117" s="81"/>
    </row>
    <row r="118" spans="5:5">
      <c r="E118" s="81"/>
    </row>
    <row r="119" spans="5:5">
      <c r="E119" s="81"/>
    </row>
    <row r="120" spans="5:5">
      <c r="E120" s="81"/>
    </row>
    <row r="121" spans="5:5">
      <c r="E121" s="81"/>
    </row>
    <row r="122" spans="5:5">
      <c r="E122" s="81"/>
    </row>
    <row r="123" spans="5:5">
      <c r="E123" s="81"/>
    </row>
    <row r="124" spans="5:5">
      <c r="E124" s="81"/>
    </row>
    <row r="125" spans="5:5">
      <c r="E125" s="81"/>
    </row>
    <row r="126" spans="5:5">
      <c r="E126" s="81"/>
    </row>
    <row r="127" spans="5:5">
      <c r="E127" s="81"/>
    </row>
    <row r="128" spans="5:5">
      <c r="E128" s="81"/>
    </row>
    <row r="129" spans="1:7">
      <c r="E129" s="81"/>
    </row>
    <row r="130" spans="1:7">
      <c r="E130" s="81"/>
    </row>
    <row r="131" spans="1:7">
      <c r="E131" s="81"/>
    </row>
    <row r="132" spans="1:7">
      <c r="E132" s="81"/>
    </row>
    <row r="133" spans="1:7">
      <c r="E133" s="81"/>
    </row>
    <row r="134" spans="1:7">
      <c r="E134" s="81"/>
    </row>
    <row r="135" spans="1:7">
      <c r="E135" s="81"/>
    </row>
    <row r="136" spans="1:7">
      <c r="E136" s="81"/>
    </row>
    <row r="137" spans="1:7">
      <c r="E137" s="81"/>
    </row>
    <row r="138" spans="1:7">
      <c r="E138" s="81"/>
    </row>
    <row r="139" spans="1:7">
      <c r="E139" s="81"/>
    </row>
    <row r="140" spans="1:7">
      <c r="E140" s="81"/>
    </row>
    <row r="141" spans="1:7">
      <c r="A141" s="158"/>
      <c r="B141" s="158"/>
    </row>
    <row r="142" spans="1:7">
      <c r="A142" s="137"/>
      <c r="B142" s="137"/>
      <c r="C142" s="159"/>
      <c r="D142" s="159"/>
      <c r="E142" s="160"/>
      <c r="F142" s="159"/>
      <c r="G142" s="161"/>
    </row>
    <row r="143" spans="1:7">
      <c r="A143" s="162"/>
      <c r="B143" s="162"/>
      <c r="C143" s="137"/>
      <c r="D143" s="137"/>
      <c r="E143" s="163"/>
      <c r="F143" s="137"/>
      <c r="G143" s="137"/>
    </row>
    <row r="144" spans="1:7">
      <c r="A144" s="137"/>
      <c r="B144" s="137"/>
      <c r="C144" s="137"/>
      <c r="D144" s="137"/>
      <c r="E144" s="163"/>
      <c r="F144" s="137"/>
      <c r="G144" s="137"/>
    </row>
    <row r="145" spans="1:7">
      <c r="A145" s="137"/>
      <c r="B145" s="137"/>
      <c r="C145" s="137"/>
      <c r="D145" s="137"/>
      <c r="E145" s="163"/>
      <c r="F145" s="137"/>
      <c r="G145" s="137"/>
    </row>
    <row r="146" spans="1:7">
      <c r="A146" s="137"/>
      <c r="B146" s="137"/>
      <c r="C146" s="137"/>
      <c r="D146" s="137"/>
      <c r="E146" s="163"/>
      <c r="F146" s="137"/>
      <c r="G146" s="137"/>
    </row>
    <row r="147" spans="1:7">
      <c r="A147" s="137"/>
      <c r="B147" s="137"/>
      <c r="C147" s="137"/>
      <c r="D147" s="137"/>
      <c r="E147" s="163"/>
      <c r="F147" s="137"/>
      <c r="G147" s="137"/>
    </row>
    <row r="148" spans="1:7">
      <c r="A148" s="137"/>
      <c r="B148" s="137"/>
      <c r="C148" s="137"/>
      <c r="D148" s="137"/>
      <c r="E148" s="163"/>
      <c r="F148" s="137"/>
      <c r="G148" s="137"/>
    </row>
    <row r="149" spans="1:7">
      <c r="A149" s="137"/>
      <c r="B149" s="137"/>
      <c r="C149" s="137"/>
      <c r="D149" s="137"/>
      <c r="E149" s="163"/>
      <c r="F149" s="137"/>
      <c r="G149" s="137"/>
    </row>
    <row r="150" spans="1:7">
      <c r="A150" s="137"/>
      <c r="B150" s="137"/>
      <c r="C150" s="137"/>
      <c r="D150" s="137"/>
      <c r="E150" s="163"/>
      <c r="F150" s="137"/>
      <c r="G150" s="137"/>
    </row>
    <row r="151" spans="1:7">
      <c r="A151" s="137"/>
      <c r="B151" s="137"/>
      <c r="C151" s="137"/>
      <c r="D151" s="137"/>
      <c r="E151" s="163"/>
      <c r="F151" s="137"/>
      <c r="G151" s="137"/>
    </row>
    <row r="152" spans="1:7">
      <c r="A152" s="137"/>
      <c r="B152" s="137"/>
      <c r="C152" s="137"/>
      <c r="D152" s="137"/>
      <c r="E152" s="163"/>
      <c r="F152" s="137"/>
      <c r="G152" s="137"/>
    </row>
    <row r="153" spans="1:7">
      <c r="A153" s="137"/>
      <c r="B153" s="137"/>
      <c r="C153" s="137"/>
      <c r="D153" s="137"/>
      <c r="E153" s="163"/>
      <c r="F153" s="137"/>
      <c r="G153" s="137"/>
    </row>
    <row r="154" spans="1:7">
      <c r="A154" s="137"/>
      <c r="B154" s="137"/>
      <c r="C154" s="137"/>
      <c r="D154" s="137"/>
      <c r="E154" s="163"/>
      <c r="F154" s="137"/>
      <c r="G154" s="137"/>
    </row>
    <row r="155" spans="1:7">
      <c r="A155" s="137"/>
      <c r="B155" s="137"/>
      <c r="C155" s="137"/>
      <c r="D155" s="137"/>
      <c r="E155" s="163"/>
      <c r="F155" s="137"/>
      <c r="G155" s="137"/>
    </row>
  </sheetData>
  <sheetProtection password="C7B2" sheet="1"/>
  <mergeCells count="31">
    <mergeCell ref="C65:D65"/>
    <mergeCell ref="C67:D67"/>
    <mergeCell ref="C41:D41"/>
    <mergeCell ref="C43:D43"/>
    <mergeCell ref="C47:D47"/>
    <mergeCell ref="C53:D53"/>
    <mergeCell ref="C55:D55"/>
    <mergeCell ref="C57:D57"/>
    <mergeCell ref="C59:D59"/>
    <mergeCell ref="C61:D61"/>
    <mergeCell ref="C32:D32"/>
    <mergeCell ref="C33:D33"/>
    <mergeCell ref="C35:D35"/>
    <mergeCell ref="C37:D37"/>
    <mergeCell ref="C63:D63"/>
    <mergeCell ref="A1:G1"/>
    <mergeCell ref="A85:G85"/>
    <mergeCell ref="C9:D9"/>
    <mergeCell ref="C11:D11"/>
    <mergeCell ref="C12:D12"/>
    <mergeCell ref="C14:D14"/>
    <mergeCell ref="C15:D15"/>
    <mergeCell ref="C17:D17"/>
    <mergeCell ref="C39:D39"/>
    <mergeCell ref="C19:D19"/>
    <mergeCell ref="C20:D20"/>
    <mergeCell ref="C23:D23"/>
    <mergeCell ref="C24:D24"/>
    <mergeCell ref="C26:D26"/>
    <mergeCell ref="C27:D27"/>
    <mergeCell ref="C30:D30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/>
  <headerFooter alignWithMargins="0">
    <oddFooter>&amp;L&amp;9Zpracováno programem &amp;"Arial CE,Tučné"BUILDpower,  © RTS, a.s.&amp;R&amp;9Stránka 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 enableFormatConditionsCalculation="0"/>
  <dimension ref="A1:CZ173"/>
  <sheetViews>
    <sheetView showGridLines="0" showZeros="0" zoomScale="75" workbookViewId="0">
      <selection activeCell="J1" sqref="J1:J65536 K1:K65536"/>
    </sheetView>
  </sheetViews>
  <sheetFormatPr defaultColWidth="8.7109375" defaultRowHeight="12.75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0" customWidth="1"/>
    <col min="6" max="6" width="9.85546875" style="81" customWidth="1"/>
    <col min="7" max="7" width="13.85546875" style="81" customWidth="1"/>
    <col min="8" max="8" width="11" style="81" customWidth="1"/>
    <col min="9" max="9" width="9.7109375" style="8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8.7109375" style="81"/>
    <col min="56" max="56" width="62.28515625" style="81" customWidth="1"/>
    <col min="57" max="16384" width="8.7109375" style="81"/>
  </cols>
  <sheetData>
    <row r="1" spans="1:104" ht="15" customHeight="1">
      <c r="A1" s="193" t="s">
        <v>32</v>
      </c>
      <c r="B1" s="193"/>
      <c r="C1" s="193"/>
      <c r="D1" s="193"/>
      <c r="E1" s="193"/>
      <c r="F1" s="193"/>
      <c r="G1" s="193"/>
    </row>
    <row r="2" spans="1:104" ht="3" customHeight="1" thickBot="1">
      <c r="B2" s="82"/>
      <c r="C2" s="83"/>
      <c r="D2" s="83"/>
      <c r="E2" s="84"/>
      <c r="F2" s="83"/>
      <c r="G2" s="83"/>
    </row>
    <row r="3" spans="1:104" ht="13.5" customHeight="1" thickTop="1">
      <c r="A3" s="85" t="s">
        <v>33</v>
      </c>
      <c r="B3" s="86"/>
      <c r="C3" s="87"/>
      <c r="D3" s="88" t="s">
        <v>331</v>
      </c>
      <c r="E3" s="89"/>
      <c r="F3" s="90"/>
      <c r="G3" s="91"/>
    </row>
    <row r="4" spans="1:104" ht="13.5" customHeight="1" thickBot="1">
      <c r="A4" s="92" t="s">
        <v>34</v>
      </c>
      <c r="B4" s="93"/>
      <c r="C4" s="94"/>
      <c r="D4" s="95" t="s">
        <v>332</v>
      </c>
      <c r="E4" s="96"/>
      <c r="F4" s="97"/>
      <c r="G4" s="98"/>
    </row>
    <row r="5" spans="1:104" ht="13.5" thickTop="1">
      <c r="A5" s="99"/>
      <c r="G5" s="101"/>
    </row>
    <row r="6" spans="1:104" s="107" customFormat="1" ht="26.25" customHeight="1">
      <c r="A6" s="102" t="s">
        <v>35</v>
      </c>
      <c r="B6" s="103" t="s">
        <v>36</v>
      </c>
      <c r="C6" s="103" t="s">
        <v>37</v>
      </c>
      <c r="D6" s="103" t="s">
        <v>38</v>
      </c>
      <c r="E6" s="104" t="s">
        <v>39</v>
      </c>
      <c r="F6" s="103" t="s">
        <v>40</v>
      </c>
      <c r="G6" s="105" t="s">
        <v>41</v>
      </c>
      <c r="H6" s="106" t="s">
        <v>42</v>
      </c>
      <c r="I6" s="106" t="s">
        <v>43</v>
      </c>
      <c r="J6" s="106" t="s">
        <v>44</v>
      </c>
      <c r="K6" s="106" t="s">
        <v>45</v>
      </c>
    </row>
    <row r="7" spans="1:104" ht="14.25" customHeight="1">
      <c r="A7" s="108" t="s">
        <v>46</v>
      </c>
      <c r="B7" s="109" t="s">
        <v>47</v>
      </c>
      <c r="C7" s="110" t="s">
        <v>48</v>
      </c>
      <c r="D7" s="111"/>
      <c r="E7" s="112"/>
      <c r="F7" s="112"/>
      <c r="G7" s="113"/>
      <c r="H7" s="114"/>
      <c r="I7" s="115"/>
      <c r="J7" s="116"/>
      <c r="K7" s="117"/>
      <c r="O7" s="118"/>
    </row>
    <row r="8" spans="1:104">
      <c r="A8" s="119">
        <v>1</v>
      </c>
      <c r="B8" s="120" t="s">
        <v>174</v>
      </c>
      <c r="C8" s="121" t="s">
        <v>175</v>
      </c>
      <c r="D8" s="122" t="s">
        <v>54</v>
      </c>
      <c r="E8" s="123">
        <v>3.72</v>
      </c>
      <c r="F8" s="124">
        <v>0</v>
      </c>
      <c r="G8" s="125">
        <f>E8*F8</f>
        <v>0</v>
      </c>
      <c r="H8" s="126">
        <v>0</v>
      </c>
      <c r="I8" s="127">
        <f>E8*H8</f>
        <v>0</v>
      </c>
      <c r="J8" s="126">
        <v>0</v>
      </c>
      <c r="K8" s="127">
        <f>E8*J8</f>
        <v>0</v>
      </c>
      <c r="O8" s="118"/>
      <c r="Z8" s="118"/>
      <c r="AA8" s="118">
        <v>1</v>
      </c>
      <c r="AB8" s="118">
        <v>1</v>
      </c>
      <c r="AC8" s="118">
        <v>1</v>
      </c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28">
        <f>G8</f>
        <v>0</v>
      </c>
      <c r="BA8" s="118"/>
      <c r="BB8" s="118"/>
      <c r="BC8" s="118"/>
      <c r="BD8" s="118"/>
      <c r="BE8" s="118"/>
      <c r="BF8" s="118"/>
      <c r="BG8" s="118"/>
      <c r="BH8" s="118"/>
      <c r="BI8" s="118"/>
      <c r="CA8" s="118">
        <v>1</v>
      </c>
      <c r="CB8" s="118">
        <v>1</v>
      </c>
      <c r="CZ8" s="81">
        <v>1</v>
      </c>
    </row>
    <row r="9" spans="1:104">
      <c r="A9" s="129"/>
      <c r="B9" s="130"/>
      <c r="C9" s="191" t="s">
        <v>231</v>
      </c>
      <c r="D9" s="192"/>
      <c r="E9" s="133">
        <v>2.52</v>
      </c>
      <c r="F9" s="134"/>
      <c r="G9" s="135"/>
      <c r="H9" s="136"/>
      <c r="I9" s="131"/>
      <c r="J9" s="137"/>
      <c r="K9" s="131"/>
      <c r="M9" s="132" t="s">
        <v>231</v>
      </c>
      <c r="O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38" t="str">
        <f>C8</f>
        <v xml:space="preserve">Příplatek za ztížené hloubení v blízkosti vedení </v>
      </c>
      <c r="BE9" s="118"/>
      <c r="BF9" s="118"/>
      <c r="BG9" s="118"/>
      <c r="BH9" s="118"/>
      <c r="BI9" s="118"/>
    </row>
    <row r="10" spans="1:104">
      <c r="A10" s="129"/>
      <c r="B10" s="130"/>
      <c r="C10" s="191" t="s">
        <v>232</v>
      </c>
      <c r="D10" s="192"/>
      <c r="E10" s="133">
        <v>1.2</v>
      </c>
      <c r="F10" s="134"/>
      <c r="G10" s="135"/>
      <c r="H10" s="136"/>
      <c r="I10" s="131"/>
      <c r="J10" s="137"/>
      <c r="K10" s="131"/>
      <c r="M10" s="132" t="s">
        <v>232</v>
      </c>
      <c r="O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38" t="str">
        <f>C9</f>
        <v>1,20*1,50*1,40</v>
      </c>
      <c r="BE10" s="118"/>
      <c r="BF10" s="118"/>
      <c r="BG10" s="118"/>
      <c r="BH10" s="118"/>
      <c r="BI10" s="118"/>
    </row>
    <row r="11" spans="1:104">
      <c r="A11" s="119">
        <v>2</v>
      </c>
      <c r="B11" s="120" t="s">
        <v>233</v>
      </c>
      <c r="C11" s="121" t="s">
        <v>234</v>
      </c>
      <c r="D11" s="122" t="s">
        <v>54</v>
      </c>
      <c r="E11" s="123">
        <v>75</v>
      </c>
      <c r="F11" s="124">
        <v>0</v>
      </c>
      <c r="G11" s="125">
        <f>E11*F11</f>
        <v>0</v>
      </c>
      <c r="H11" s="126">
        <v>0</v>
      </c>
      <c r="I11" s="127">
        <f>E11*H11</f>
        <v>0</v>
      </c>
      <c r="J11" s="126">
        <v>0</v>
      </c>
      <c r="K11" s="127">
        <f>E11*J11</f>
        <v>0</v>
      </c>
      <c r="O11" s="118"/>
      <c r="Z11" s="118"/>
      <c r="AA11" s="118">
        <v>1</v>
      </c>
      <c r="AB11" s="118">
        <v>1</v>
      </c>
      <c r="AC11" s="118">
        <v>1</v>
      </c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28">
        <f>G11</f>
        <v>0</v>
      </c>
      <c r="BA11" s="118"/>
      <c r="BB11" s="118"/>
      <c r="BC11" s="118"/>
      <c r="BD11" s="118"/>
      <c r="BE11" s="118"/>
      <c r="BF11" s="118"/>
      <c r="BG11" s="118"/>
      <c r="BH11" s="118"/>
      <c r="BI11" s="118"/>
      <c r="CA11" s="118">
        <v>1</v>
      </c>
      <c r="CB11" s="118">
        <v>1</v>
      </c>
      <c r="CZ11" s="81">
        <v>1</v>
      </c>
    </row>
    <row r="12" spans="1:104">
      <c r="A12" s="129"/>
      <c r="B12" s="130"/>
      <c r="C12" s="191" t="s">
        <v>235</v>
      </c>
      <c r="D12" s="192"/>
      <c r="E12" s="133">
        <v>75</v>
      </c>
      <c r="F12" s="134"/>
      <c r="G12" s="135"/>
      <c r="H12" s="136"/>
      <c r="I12" s="131"/>
      <c r="J12" s="137"/>
      <c r="K12" s="131"/>
      <c r="M12" s="132" t="s">
        <v>235</v>
      </c>
      <c r="O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38" t="str">
        <f>C11</f>
        <v xml:space="preserve">Hloubení rýh šířky do 60 cm v hor.3 do 100 m3 </v>
      </c>
      <c r="BE12" s="118"/>
      <c r="BF12" s="118"/>
      <c r="BG12" s="118"/>
      <c r="BH12" s="118"/>
      <c r="BI12" s="118"/>
    </row>
    <row r="13" spans="1:104">
      <c r="A13" s="119">
        <v>3</v>
      </c>
      <c r="B13" s="120" t="s">
        <v>236</v>
      </c>
      <c r="C13" s="121" t="s">
        <v>237</v>
      </c>
      <c r="D13" s="122" t="s">
        <v>54</v>
      </c>
      <c r="E13" s="123">
        <v>22.5</v>
      </c>
      <c r="F13" s="124">
        <v>0</v>
      </c>
      <c r="G13" s="125">
        <f>E13*F13</f>
        <v>0</v>
      </c>
      <c r="H13" s="126">
        <v>0</v>
      </c>
      <c r="I13" s="127">
        <f>E13*H13</f>
        <v>0</v>
      </c>
      <c r="J13" s="126">
        <v>0</v>
      </c>
      <c r="K13" s="127">
        <f>E13*J13</f>
        <v>0</v>
      </c>
      <c r="O13" s="118"/>
      <c r="Z13" s="118"/>
      <c r="AA13" s="118">
        <v>1</v>
      </c>
      <c r="AB13" s="118">
        <v>1</v>
      </c>
      <c r="AC13" s="118">
        <v>1</v>
      </c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28">
        <f>G13</f>
        <v>0</v>
      </c>
      <c r="BA13" s="118"/>
      <c r="BB13" s="118"/>
      <c r="BC13" s="118"/>
      <c r="BD13" s="118"/>
      <c r="BE13" s="118"/>
      <c r="BF13" s="118"/>
      <c r="BG13" s="118"/>
      <c r="BH13" s="118"/>
      <c r="BI13" s="118"/>
      <c r="CA13" s="118">
        <v>1</v>
      </c>
      <c r="CB13" s="118">
        <v>1</v>
      </c>
      <c r="CZ13" s="81">
        <v>1</v>
      </c>
    </row>
    <row r="14" spans="1:104">
      <c r="A14" s="129"/>
      <c r="B14" s="130"/>
      <c r="C14" s="191" t="s">
        <v>238</v>
      </c>
      <c r="D14" s="192"/>
      <c r="E14" s="133">
        <v>22.5</v>
      </c>
      <c r="F14" s="134"/>
      <c r="G14" s="135"/>
      <c r="H14" s="136"/>
      <c r="I14" s="131"/>
      <c r="J14" s="137"/>
      <c r="K14" s="131"/>
      <c r="M14" s="132" t="s">
        <v>238</v>
      </c>
      <c r="O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38" t="str">
        <f>C13</f>
        <v xml:space="preserve">Příplatek za lepivost - hloubení rýh 60 cm v hor.3 </v>
      </c>
      <c r="BE14" s="118"/>
      <c r="BF14" s="118"/>
      <c r="BG14" s="118"/>
      <c r="BH14" s="118"/>
      <c r="BI14" s="118"/>
    </row>
    <row r="15" spans="1:104">
      <c r="A15" s="119">
        <v>4</v>
      </c>
      <c r="B15" s="120" t="s">
        <v>239</v>
      </c>
      <c r="C15" s="121" t="s">
        <v>240</v>
      </c>
      <c r="D15" s="122" t="s">
        <v>54</v>
      </c>
      <c r="E15" s="123">
        <v>2.52</v>
      </c>
      <c r="F15" s="124">
        <v>0</v>
      </c>
      <c r="G15" s="125">
        <f>E15*F15</f>
        <v>0</v>
      </c>
      <c r="H15" s="126">
        <v>0</v>
      </c>
      <c r="I15" s="127">
        <f>E15*H15</f>
        <v>0</v>
      </c>
      <c r="J15" s="126">
        <v>0</v>
      </c>
      <c r="K15" s="127">
        <f>E15*J15</f>
        <v>0</v>
      </c>
      <c r="O15" s="118"/>
      <c r="Z15" s="118"/>
      <c r="AA15" s="118">
        <v>1</v>
      </c>
      <c r="AB15" s="118">
        <v>1</v>
      </c>
      <c r="AC15" s="118">
        <v>1</v>
      </c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28">
        <f>G15</f>
        <v>0</v>
      </c>
      <c r="BA15" s="118"/>
      <c r="BB15" s="118"/>
      <c r="BC15" s="118"/>
      <c r="BD15" s="118"/>
      <c r="BE15" s="118"/>
      <c r="BF15" s="118"/>
      <c r="BG15" s="118"/>
      <c r="BH15" s="118"/>
      <c r="BI15" s="118"/>
      <c r="CA15" s="118">
        <v>1</v>
      </c>
      <c r="CB15" s="118">
        <v>1</v>
      </c>
      <c r="CZ15" s="81">
        <v>1</v>
      </c>
    </row>
    <row r="16" spans="1:104">
      <c r="A16" s="129"/>
      <c r="B16" s="130"/>
      <c r="C16" s="191" t="s">
        <v>241</v>
      </c>
      <c r="D16" s="192"/>
      <c r="E16" s="133">
        <v>0</v>
      </c>
      <c r="F16" s="134"/>
      <c r="G16" s="135"/>
      <c r="H16" s="136"/>
      <c r="I16" s="131"/>
      <c r="J16" s="137"/>
      <c r="K16" s="131"/>
      <c r="M16" s="132" t="s">
        <v>241</v>
      </c>
      <c r="O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38" t="str">
        <f>C15</f>
        <v xml:space="preserve">Hloub šachet 4 m2 soudr hor 3 ručně </v>
      </c>
      <c r="BE16" s="118"/>
      <c r="BF16" s="118"/>
      <c r="BG16" s="118"/>
      <c r="BH16" s="118"/>
      <c r="BI16" s="118"/>
    </row>
    <row r="17" spans="1:104">
      <c r="A17" s="129"/>
      <c r="B17" s="130"/>
      <c r="C17" s="191" t="s">
        <v>231</v>
      </c>
      <c r="D17" s="192"/>
      <c r="E17" s="133">
        <v>2.52</v>
      </c>
      <c r="F17" s="134"/>
      <c r="G17" s="135"/>
      <c r="H17" s="136"/>
      <c r="I17" s="131"/>
      <c r="J17" s="137"/>
      <c r="K17" s="131"/>
      <c r="M17" s="132" t="s">
        <v>231</v>
      </c>
      <c r="O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38" t="str">
        <f>C16</f>
        <v>montážní šachta pro napojení na stáv. řad:</v>
      </c>
      <c r="BE17" s="118"/>
      <c r="BF17" s="118"/>
      <c r="BG17" s="118"/>
      <c r="BH17" s="118"/>
      <c r="BI17" s="118"/>
    </row>
    <row r="18" spans="1:104">
      <c r="A18" s="119">
        <v>5</v>
      </c>
      <c r="B18" s="120" t="s">
        <v>242</v>
      </c>
      <c r="C18" s="121" t="s">
        <v>243</v>
      </c>
      <c r="D18" s="122" t="s">
        <v>54</v>
      </c>
      <c r="E18" s="123">
        <v>0.72899999999999998</v>
      </c>
      <c r="F18" s="124">
        <v>0</v>
      </c>
      <c r="G18" s="125">
        <f>E18*F18</f>
        <v>0</v>
      </c>
      <c r="H18" s="126">
        <v>0</v>
      </c>
      <c r="I18" s="127">
        <f>E18*H18</f>
        <v>0</v>
      </c>
      <c r="J18" s="126">
        <v>0</v>
      </c>
      <c r="K18" s="127">
        <f>E18*J18</f>
        <v>0</v>
      </c>
      <c r="O18" s="118"/>
      <c r="Z18" s="118"/>
      <c r="AA18" s="118">
        <v>1</v>
      </c>
      <c r="AB18" s="118">
        <v>1</v>
      </c>
      <c r="AC18" s="118">
        <v>1</v>
      </c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28">
        <f>G18</f>
        <v>0</v>
      </c>
      <c r="BA18" s="118"/>
      <c r="BB18" s="118"/>
      <c r="BC18" s="118"/>
      <c r="BD18" s="118"/>
      <c r="BE18" s="118"/>
      <c r="BF18" s="118"/>
      <c r="BG18" s="118"/>
      <c r="BH18" s="118"/>
      <c r="BI18" s="118"/>
      <c r="CA18" s="118">
        <v>1</v>
      </c>
      <c r="CB18" s="118">
        <v>1</v>
      </c>
      <c r="CZ18" s="81">
        <v>1</v>
      </c>
    </row>
    <row r="19" spans="1:104">
      <c r="A19" s="129"/>
      <c r="B19" s="130"/>
      <c r="C19" s="191" t="s">
        <v>244</v>
      </c>
      <c r="D19" s="192"/>
      <c r="E19" s="133">
        <v>0.72899999999999998</v>
      </c>
      <c r="F19" s="134"/>
      <c r="G19" s="135"/>
      <c r="H19" s="136"/>
      <c r="I19" s="131"/>
      <c r="J19" s="137"/>
      <c r="K19" s="131"/>
      <c r="M19" s="132" t="s">
        <v>244</v>
      </c>
      <c r="O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38" t="str">
        <f>C18</f>
        <v xml:space="preserve">Příplatek za lepivost hornina 3 </v>
      </c>
      <c r="BE19" s="118"/>
      <c r="BF19" s="118"/>
      <c r="BG19" s="118"/>
      <c r="BH19" s="118"/>
      <c r="BI19" s="118"/>
    </row>
    <row r="20" spans="1:104" ht="22.5">
      <c r="A20" s="119">
        <v>6</v>
      </c>
      <c r="B20" s="120" t="s">
        <v>59</v>
      </c>
      <c r="C20" s="121" t="s">
        <v>60</v>
      </c>
      <c r="D20" s="122" t="s">
        <v>54</v>
      </c>
      <c r="E20" s="123">
        <v>22.5</v>
      </c>
      <c r="F20" s="124">
        <v>0</v>
      </c>
      <c r="G20" s="125">
        <f>E20*F20</f>
        <v>0</v>
      </c>
      <c r="H20" s="126">
        <v>0</v>
      </c>
      <c r="I20" s="127">
        <f>E20*H20</f>
        <v>0</v>
      </c>
      <c r="J20" s="126">
        <v>0</v>
      </c>
      <c r="K20" s="127">
        <f>E20*J20</f>
        <v>0</v>
      </c>
      <c r="O20" s="118"/>
      <c r="Z20" s="118"/>
      <c r="AA20" s="118">
        <v>1</v>
      </c>
      <c r="AB20" s="118">
        <v>1</v>
      </c>
      <c r="AC20" s="118">
        <v>1</v>
      </c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28">
        <f>G20</f>
        <v>0</v>
      </c>
      <c r="BA20" s="118"/>
      <c r="BB20" s="118"/>
      <c r="BC20" s="118"/>
      <c r="BD20" s="118"/>
      <c r="BE20" s="118"/>
      <c r="BF20" s="118"/>
      <c r="BG20" s="118"/>
      <c r="BH20" s="118"/>
      <c r="BI20" s="118"/>
      <c r="CA20" s="118">
        <v>1</v>
      </c>
      <c r="CB20" s="118">
        <v>1</v>
      </c>
      <c r="CZ20" s="81">
        <v>1</v>
      </c>
    </row>
    <row r="21" spans="1:104">
      <c r="A21" s="129"/>
      <c r="B21" s="130"/>
      <c r="C21" s="191" t="s">
        <v>245</v>
      </c>
      <c r="D21" s="192"/>
      <c r="E21" s="133">
        <v>77.52</v>
      </c>
      <c r="F21" s="134"/>
      <c r="G21" s="135"/>
      <c r="H21" s="136"/>
      <c r="I21" s="131"/>
      <c r="J21" s="137"/>
      <c r="K21" s="131"/>
      <c r="M21" s="132" t="s">
        <v>245</v>
      </c>
      <c r="O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38" t="str">
        <f>C20</f>
        <v xml:space="preserve">Vodorovné přemístění výkopku z hor.1-4 do 10000 m </v>
      </c>
      <c r="BE21" s="118"/>
      <c r="BF21" s="118"/>
      <c r="BG21" s="118"/>
      <c r="BH21" s="118"/>
      <c r="BI21" s="118"/>
    </row>
    <row r="22" spans="1:104">
      <c r="A22" s="129"/>
      <c r="B22" s="130"/>
      <c r="C22" s="191" t="s">
        <v>246</v>
      </c>
      <c r="D22" s="192"/>
      <c r="E22" s="133">
        <v>-55.02</v>
      </c>
      <c r="F22" s="134"/>
      <c r="G22" s="135"/>
      <c r="H22" s="136"/>
      <c r="I22" s="131"/>
      <c r="J22" s="137"/>
      <c r="K22" s="131"/>
      <c r="M22" s="132" t="s">
        <v>246</v>
      </c>
      <c r="O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38" t="str">
        <f>C21</f>
        <v>výkopek:75,0+2,52</v>
      </c>
      <c r="BE22" s="118"/>
      <c r="BF22" s="118"/>
      <c r="BG22" s="118"/>
      <c r="BH22" s="118"/>
      <c r="BI22" s="118"/>
    </row>
    <row r="23" spans="1:104" ht="22.5">
      <c r="A23" s="119">
        <v>7</v>
      </c>
      <c r="B23" s="120" t="s">
        <v>63</v>
      </c>
      <c r="C23" s="121" t="s">
        <v>64</v>
      </c>
      <c r="D23" s="122" t="s">
        <v>54</v>
      </c>
      <c r="E23" s="123">
        <v>22.5</v>
      </c>
      <c r="F23" s="124">
        <v>0</v>
      </c>
      <c r="G23" s="125">
        <f>E23*F23</f>
        <v>0</v>
      </c>
      <c r="H23" s="126">
        <v>0</v>
      </c>
      <c r="I23" s="127">
        <f>E23*H23</f>
        <v>0</v>
      </c>
      <c r="J23" s="126">
        <v>0</v>
      </c>
      <c r="K23" s="127">
        <f>E23*J23</f>
        <v>0</v>
      </c>
      <c r="O23" s="118"/>
      <c r="Z23" s="118"/>
      <c r="AA23" s="118">
        <v>1</v>
      </c>
      <c r="AB23" s="118">
        <v>1</v>
      </c>
      <c r="AC23" s="118">
        <v>1</v>
      </c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28">
        <f>G23</f>
        <v>0</v>
      </c>
      <c r="BA23" s="118"/>
      <c r="BB23" s="118"/>
      <c r="BC23" s="118"/>
      <c r="BD23" s="118"/>
      <c r="BE23" s="118"/>
      <c r="BF23" s="118"/>
      <c r="BG23" s="118"/>
      <c r="BH23" s="118"/>
      <c r="BI23" s="118"/>
      <c r="CA23" s="118">
        <v>1</v>
      </c>
      <c r="CB23" s="118">
        <v>1</v>
      </c>
      <c r="CZ23" s="81">
        <v>1</v>
      </c>
    </row>
    <row r="24" spans="1:104">
      <c r="A24" s="129"/>
      <c r="B24" s="130"/>
      <c r="C24" s="191" t="s">
        <v>245</v>
      </c>
      <c r="D24" s="192"/>
      <c r="E24" s="133">
        <v>77.52</v>
      </c>
      <c r="F24" s="134"/>
      <c r="G24" s="135"/>
      <c r="H24" s="136"/>
      <c r="I24" s="131"/>
      <c r="J24" s="137"/>
      <c r="K24" s="131"/>
      <c r="M24" s="132" t="s">
        <v>245</v>
      </c>
      <c r="O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38" t="str">
        <f>C23</f>
        <v xml:space="preserve">Nakládání výkopku z hor.1-4 v množství do 100 m3 </v>
      </c>
      <c r="BE24" s="118"/>
      <c r="BF24" s="118"/>
      <c r="BG24" s="118"/>
      <c r="BH24" s="118"/>
      <c r="BI24" s="118"/>
    </row>
    <row r="25" spans="1:104">
      <c r="A25" s="129"/>
      <c r="B25" s="130"/>
      <c r="C25" s="191" t="s">
        <v>246</v>
      </c>
      <c r="D25" s="192"/>
      <c r="E25" s="133">
        <v>-55.02</v>
      </c>
      <c r="F25" s="134"/>
      <c r="G25" s="135"/>
      <c r="H25" s="136"/>
      <c r="I25" s="131"/>
      <c r="J25" s="137"/>
      <c r="K25" s="131"/>
      <c r="M25" s="132" t="s">
        <v>246</v>
      </c>
      <c r="O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38" t="str">
        <f>C24</f>
        <v>výkopek:75,0+2,52</v>
      </c>
      <c r="BE25" s="118"/>
      <c r="BF25" s="118"/>
      <c r="BG25" s="118"/>
      <c r="BH25" s="118"/>
      <c r="BI25" s="118"/>
    </row>
    <row r="26" spans="1:104" ht="22.5">
      <c r="A26" s="119">
        <v>8</v>
      </c>
      <c r="B26" s="120" t="s">
        <v>66</v>
      </c>
      <c r="C26" s="121" t="s">
        <v>67</v>
      </c>
      <c r="D26" s="122" t="s">
        <v>54</v>
      </c>
      <c r="E26" s="123">
        <v>22.5</v>
      </c>
      <c r="F26" s="124">
        <v>0</v>
      </c>
      <c r="G26" s="125">
        <f>E26*F26</f>
        <v>0</v>
      </c>
      <c r="H26" s="126">
        <v>0</v>
      </c>
      <c r="I26" s="127">
        <f>E26*H26</f>
        <v>0</v>
      </c>
      <c r="J26" s="126">
        <v>0</v>
      </c>
      <c r="K26" s="127">
        <f>E26*J26</f>
        <v>0</v>
      </c>
      <c r="O26" s="118"/>
      <c r="Z26" s="118"/>
      <c r="AA26" s="118">
        <v>1</v>
      </c>
      <c r="AB26" s="118">
        <v>1</v>
      </c>
      <c r="AC26" s="118">
        <v>1</v>
      </c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28">
        <f>G26</f>
        <v>0</v>
      </c>
      <c r="BA26" s="118"/>
      <c r="BB26" s="118"/>
      <c r="BC26" s="118"/>
      <c r="BD26" s="118"/>
      <c r="BE26" s="118"/>
      <c r="BF26" s="118"/>
      <c r="BG26" s="118"/>
      <c r="BH26" s="118"/>
      <c r="BI26" s="118"/>
      <c r="CA26" s="118">
        <v>1</v>
      </c>
      <c r="CB26" s="118">
        <v>1</v>
      </c>
      <c r="CZ26" s="81">
        <v>1</v>
      </c>
    </row>
    <row r="27" spans="1:104">
      <c r="A27" s="119">
        <v>9</v>
      </c>
      <c r="B27" s="120" t="s">
        <v>68</v>
      </c>
      <c r="C27" s="121" t="s">
        <v>69</v>
      </c>
      <c r="D27" s="122" t="s">
        <v>70</v>
      </c>
      <c r="E27" s="123">
        <v>32.625</v>
      </c>
      <c r="F27" s="124">
        <v>0</v>
      </c>
      <c r="G27" s="125">
        <f>E27*F27</f>
        <v>0</v>
      </c>
      <c r="H27" s="126">
        <v>0</v>
      </c>
      <c r="I27" s="127">
        <f>E27*H27</f>
        <v>0</v>
      </c>
      <c r="J27" s="126">
        <v>0</v>
      </c>
      <c r="K27" s="127">
        <f>E27*J27</f>
        <v>0</v>
      </c>
      <c r="O27" s="118"/>
      <c r="Z27" s="118"/>
      <c r="AA27" s="118">
        <v>1</v>
      </c>
      <c r="AB27" s="118">
        <v>1</v>
      </c>
      <c r="AC27" s="118">
        <v>1</v>
      </c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28">
        <f>G27</f>
        <v>0</v>
      </c>
      <c r="BA27" s="118"/>
      <c r="BB27" s="118"/>
      <c r="BC27" s="118"/>
      <c r="BD27" s="118"/>
      <c r="BE27" s="118"/>
      <c r="BF27" s="118"/>
      <c r="BG27" s="118"/>
      <c r="BH27" s="118"/>
      <c r="BI27" s="118"/>
      <c r="CA27" s="118">
        <v>1</v>
      </c>
      <c r="CB27" s="118">
        <v>1</v>
      </c>
      <c r="CZ27" s="81">
        <v>1</v>
      </c>
    </row>
    <row r="28" spans="1:104">
      <c r="A28" s="129"/>
      <c r="B28" s="130"/>
      <c r="C28" s="191" t="s">
        <v>247</v>
      </c>
      <c r="D28" s="192"/>
      <c r="E28" s="133">
        <v>32.625</v>
      </c>
      <c r="F28" s="134"/>
      <c r="G28" s="135"/>
      <c r="H28" s="136"/>
      <c r="I28" s="131"/>
      <c r="J28" s="137"/>
      <c r="K28" s="131"/>
      <c r="M28" s="132" t="s">
        <v>247</v>
      </c>
      <c r="O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38" t="str">
        <f>C27</f>
        <v xml:space="preserve">Skládkovné zemina </v>
      </c>
      <c r="BE28" s="118"/>
      <c r="BF28" s="118"/>
      <c r="BG28" s="118"/>
      <c r="BH28" s="118"/>
      <c r="BI28" s="118"/>
    </row>
    <row r="29" spans="1:104">
      <c r="A29" s="119">
        <v>10</v>
      </c>
      <c r="B29" s="120" t="s">
        <v>72</v>
      </c>
      <c r="C29" s="121" t="s">
        <v>73</v>
      </c>
      <c r="D29" s="122" t="s">
        <v>54</v>
      </c>
      <c r="E29" s="123">
        <v>55.02</v>
      </c>
      <c r="F29" s="124">
        <v>0</v>
      </c>
      <c r="G29" s="125">
        <f>E29*F29</f>
        <v>0</v>
      </c>
      <c r="H29" s="126">
        <v>0</v>
      </c>
      <c r="I29" s="127">
        <f>E29*H29</f>
        <v>0</v>
      </c>
      <c r="J29" s="126">
        <v>0</v>
      </c>
      <c r="K29" s="127">
        <f>E29*J29</f>
        <v>0</v>
      </c>
      <c r="O29" s="118"/>
      <c r="Z29" s="118"/>
      <c r="AA29" s="118">
        <v>1</v>
      </c>
      <c r="AB29" s="118">
        <v>1</v>
      </c>
      <c r="AC29" s="118">
        <v>1</v>
      </c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28">
        <f>G29</f>
        <v>0</v>
      </c>
      <c r="BA29" s="118"/>
      <c r="BB29" s="118"/>
      <c r="BC29" s="118"/>
      <c r="BD29" s="118"/>
      <c r="BE29" s="118"/>
      <c r="BF29" s="118"/>
      <c r="BG29" s="118"/>
      <c r="BH29" s="118"/>
      <c r="BI29" s="118"/>
      <c r="CA29" s="118">
        <v>1</v>
      </c>
      <c r="CB29" s="118">
        <v>1</v>
      </c>
      <c r="CZ29" s="81">
        <v>1</v>
      </c>
    </row>
    <row r="30" spans="1:104">
      <c r="A30" s="129"/>
      <c r="B30" s="130"/>
      <c r="C30" s="191" t="s">
        <v>245</v>
      </c>
      <c r="D30" s="192"/>
      <c r="E30" s="133">
        <v>77.52</v>
      </c>
      <c r="F30" s="134"/>
      <c r="G30" s="135"/>
      <c r="H30" s="136"/>
      <c r="I30" s="131"/>
      <c r="J30" s="137"/>
      <c r="K30" s="131"/>
      <c r="M30" s="132" t="s">
        <v>245</v>
      </c>
      <c r="O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38" t="str">
        <f>C29</f>
        <v xml:space="preserve">Zásyp jam, rýh, šachet se zhutněním </v>
      </c>
      <c r="BE30" s="118"/>
      <c r="BF30" s="118"/>
      <c r="BG30" s="118"/>
      <c r="BH30" s="118"/>
      <c r="BI30" s="118"/>
    </row>
    <row r="31" spans="1:104">
      <c r="A31" s="129"/>
      <c r="B31" s="130"/>
      <c r="C31" s="191" t="s">
        <v>248</v>
      </c>
      <c r="D31" s="192"/>
      <c r="E31" s="133">
        <v>-22.5</v>
      </c>
      <c r="F31" s="134"/>
      <c r="G31" s="135"/>
      <c r="H31" s="136"/>
      <c r="I31" s="131"/>
      <c r="J31" s="137"/>
      <c r="K31" s="131"/>
      <c r="M31" s="132" t="s">
        <v>248</v>
      </c>
      <c r="O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38" t="str">
        <f>C30</f>
        <v>výkopek:75,0+2,52</v>
      </c>
      <c r="BE31" s="118"/>
      <c r="BF31" s="118"/>
      <c r="BG31" s="118"/>
      <c r="BH31" s="118"/>
      <c r="BI31" s="118"/>
    </row>
    <row r="32" spans="1:104" ht="22.5">
      <c r="A32" s="119">
        <v>11</v>
      </c>
      <c r="B32" s="120" t="s">
        <v>77</v>
      </c>
      <c r="C32" s="121" t="s">
        <v>78</v>
      </c>
      <c r="D32" s="122" t="s">
        <v>54</v>
      </c>
      <c r="E32" s="123">
        <v>17.5</v>
      </c>
      <c r="F32" s="124">
        <v>0</v>
      </c>
      <c r="G32" s="125">
        <f>E32*F32</f>
        <v>0</v>
      </c>
      <c r="H32" s="126">
        <v>0</v>
      </c>
      <c r="I32" s="127">
        <f>E32*H32</f>
        <v>0</v>
      </c>
      <c r="J32" s="126">
        <v>0</v>
      </c>
      <c r="K32" s="127">
        <f>E32*J32</f>
        <v>0</v>
      </c>
      <c r="O32" s="118"/>
      <c r="Z32" s="118"/>
      <c r="AA32" s="118">
        <v>1</v>
      </c>
      <c r="AB32" s="118">
        <v>1</v>
      </c>
      <c r="AC32" s="118">
        <v>1</v>
      </c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28">
        <f>G32</f>
        <v>0</v>
      </c>
      <c r="BA32" s="118"/>
      <c r="BB32" s="118"/>
      <c r="BC32" s="118"/>
      <c r="BD32" s="118"/>
      <c r="BE32" s="118"/>
      <c r="BF32" s="118"/>
      <c r="BG32" s="118"/>
      <c r="BH32" s="118"/>
      <c r="BI32" s="118"/>
      <c r="CA32" s="118">
        <v>1</v>
      </c>
      <c r="CB32" s="118">
        <v>1</v>
      </c>
      <c r="CZ32" s="81">
        <v>1</v>
      </c>
    </row>
    <row r="33" spans="1:104">
      <c r="A33" s="129"/>
      <c r="B33" s="130"/>
      <c r="C33" s="191" t="s">
        <v>249</v>
      </c>
      <c r="D33" s="192"/>
      <c r="E33" s="133">
        <v>17.5</v>
      </c>
      <c r="F33" s="134"/>
      <c r="G33" s="135"/>
      <c r="H33" s="136"/>
      <c r="I33" s="131"/>
      <c r="J33" s="137"/>
      <c r="K33" s="131"/>
      <c r="M33" s="132" t="s">
        <v>249</v>
      </c>
      <c r="O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38" t="str">
        <f>C32</f>
        <v>Obsyp potrubí bez prohození sypaniny obsyp pískem - bez dodání</v>
      </c>
      <c r="BE33" s="118"/>
      <c r="BF33" s="118"/>
      <c r="BG33" s="118"/>
      <c r="BH33" s="118"/>
      <c r="BI33" s="118"/>
    </row>
    <row r="34" spans="1:104">
      <c r="A34" s="119">
        <v>12</v>
      </c>
      <c r="B34" s="120" t="s">
        <v>80</v>
      </c>
      <c r="C34" s="121" t="s">
        <v>81</v>
      </c>
      <c r="D34" s="122" t="s">
        <v>82</v>
      </c>
      <c r="E34" s="123">
        <v>19.809999999999999</v>
      </c>
      <c r="F34" s="124">
        <v>0</v>
      </c>
      <c r="G34" s="125">
        <f>E34*F34</f>
        <v>0</v>
      </c>
      <c r="H34" s="126">
        <v>1</v>
      </c>
      <c r="I34" s="127">
        <f>E34*H34</f>
        <v>19.809999999999999</v>
      </c>
      <c r="J34" s="126"/>
      <c r="K34" s="127">
        <f>E34*J34</f>
        <v>0</v>
      </c>
      <c r="O34" s="118"/>
      <c r="Z34" s="118"/>
      <c r="AA34" s="118">
        <v>3</v>
      </c>
      <c r="AB34" s="118">
        <v>1</v>
      </c>
      <c r="AC34" s="118">
        <v>583312014</v>
      </c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28">
        <f>G34</f>
        <v>0</v>
      </c>
      <c r="BA34" s="118"/>
      <c r="BB34" s="118"/>
      <c r="BC34" s="118"/>
      <c r="BD34" s="118"/>
      <c r="BE34" s="118"/>
      <c r="BF34" s="118"/>
      <c r="BG34" s="118"/>
      <c r="BH34" s="118"/>
      <c r="BI34" s="118"/>
      <c r="CA34" s="118">
        <v>3</v>
      </c>
      <c r="CB34" s="118">
        <v>1</v>
      </c>
      <c r="CZ34" s="81">
        <v>1</v>
      </c>
    </row>
    <row r="35" spans="1:104">
      <c r="A35" s="129"/>
      <c r="B35" s="130"/>
      <c r="C35" s="191" t="s">
        <v>250</v>
      </c>
      <c r="D35" s="192"/>
      <c r="E35" s="133">
        <v>19.809999999999999</v>
      </c>
      <c r="F35" s="134"/>
      <c r="G35" s="135"/>
      <c r="H35" s="136"/>
      <c r="I35" s="131"/>
      <c r="J35" s="137"/>
      <c r="K35" s="131"/>
      <c r="M35" s="132" t="s">
        <v>250</v>
      </c>
      <c r="O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38" t="str">
        <f>C34</f>
        <v>Kamenivo těžené frakce  0/4  B Královéhr. kraj</v>
      </c>
      <c r="BE35" s="118"/>
      <c r="BF35" s="118"/>
      <c r="BG35" s="118"/>
      <c r="BH35" s="118"/>
      <c r="BI35" s="118"/>
    </row>
    <row r="36" spans="1:104">
      <c r="A36" s="139" t="s">
        <v>50</v>
      </c>
      <c r="B36" s="140" t="s">
        <v>47</v>
      </c>
      <c r="C36" s="141" t="s">
        <v>48</v>
      </c>
      <c r="D36" s="142"/>
      <c r="E36" s="143"/>
      <c r="F36" s="143"/>
      <c r="G36" s="144">
        <f>SUM(G7:G35)</f>
        <v>0</v>
      </c>
      <c r="H36" s="145"/>
      <c r="I36" s="144">
        <f>SUM(I7:I35)</f>
        <v>19.809999999999999</v>
      </c>
      <c r="J36" s="146"/>
      <c r="K36" s="144">
        <f>SUM(K7:K35)</f>
        <v>0</v>
      </c>
      <c r="O36" s="118"/>
      <c r="X36" s="147">
        <f>K36</f>
        <v>0</v>
      </c>
      <c r="Y36" s="147">
        <f>I36</f>
        <v>19.809999999999999</v>
      </c>
      <c r="Z36" s="128">
        <f>G36</f>
        <v>0</v>
      </c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48"/>
      <c r="BB36" s="148"/>
      <c r="BC36" s="148"/>
      <c r="BD36" s="148"/>
      <c r="BE36" s="148"/>
      <c r="BF36" s="148"/>
      <c r="BG36" s="118"/>
      <c r="BH36" s="118"/>
      <c r="BI36" s="118"/>
    </row>
    <row r="37" spans="1:104" ht="14.25" customHeight="1">
      <c r="A37" s="108" t="s">
        <v>46</v>
      </c>
      <c r="B37" s="109" t="s">
        <v>84</v>
      </c>
      <c r="C37" s="110" t="s">
        <v>85</v>
      </c>
      <c r="D37" s="111"/>
      <c r="E37" s="112"/>
      <c r="F37" s="112"/>
      <c r="G37" s="113"/>
      <c r="H37" s="114"/>
      <c r="I37" s="115"/>
      <c r="J37" s="116"/>
      <c r="K37" s="117"/>
      <c r="O37" s="118"/>
    </row>
    <row r="38" spans="1:104" ht="22.5">
      <c r="A38" s="119">
        <v>13</v>
      </c>
      <c r="B38" s="120" t="s">
        <v>86</v>
      </c>
      <c r="C38" s="121" t="s">
        <v>87</v>
      </c>
      <c r="D38" s="122" t="s">
        <v>54</v>
      </c>
      <c r="E38" s="123">
        <v>5</v>
      </c>
      <c r="F38" s="124">
        <v>0</v>
      </c>
      <c r="G38" s="125">
        <f>E38*F38</f>
        <v>0</v>
      </c>
      <c r="H38" s="126">
        <v>1.1322000000000001</v>
      </c>
      <c r="I38" s="127">
        <f>E38*H38</f>
        <v>5.6610000000000005</v>
      </c>
      <c r="J38" s="126">
        <v>0</v>
      </c>
      <c r="K38" s="127">
        <f>E38*J38</f>
        <v>0</v>
      </c>
      <c r="O38" s="118"/>
      <c r="Z38" s="118"/>
      <c r="AA38" s="118">
        <v>1</v>
      </c>
      <c r="AB38" s="118">
        <v>1</v>
      </c>
      <c r="AC38" s="118">
        <v>1</v>
      </c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28">
        <f>G38</f>
        <v>0</v>
      </c>
      <c r="BA38" s="118"/>
      <c r="BB38" s="118"/>
      <c r="BC38" s="118"/>
      <c r="BD38" s="118"/>
      <c r="BE38" s="118"/>
      <c r="BF38" s="118"/>
      <c r="BG38" s="118"/>
      <c r="BH38" s="118"/>
      <c r="BI38" s="118"/>
      <c r="CA38" s="118">
        <v>1</v>
      </c>
      <c r="CB38" s="118">
        <v>1</v>
      </c>
      <c r="CZ38" s="81">
        <v>1</v>
      </c>
    </row>
    <row r="39" spans="1:104">
      <c r="A39" s="129"/>
      <c r="B39" s="130"/>
      <c r="C39" s="191" t="s">
        <v>251</v>
      </c>
      <c r="D39" s="192"/>
      <c r="E39" s="133">
        <v>5</v>
      </c>
      <c r="F39" s="134"/>
      <c r="G39" s="135"/>
      <c r="H39" s="136"/>
      <c r="I39" s="131"/>
      <c r="J39" s="137"/>
      <c r="K39" s="131"/>
      <c r="M39" s="132" t="s">
        <v>251</v>
      </c>
      <c r="O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38" t="str">
        <f>C38</f>
        <v>Lože pod potrubí z kameniva těženého 0 - 4 mm kraj Královehradecký</v>
      </c>
      <c r="BE39" s="118"/>
      <c r="BF39" s="118"/>
      <c r="BG39" s="118"/>
      <c r="BH39" s="118"/>
      <c r="BI39" s="118"/>
    </row>
    <row r="40" spans="1:104">
      <c r="A40" s="139" t="s">
        <v>50</v>
      </c>
      <c r="B40" s="140" t="s">
        <v>84</v>
      </c>
      <c r="C40" s="141" t="s">
        <v>85</v>
      </c>
      <c r="D40" s="142"/>
      <c r="E40" s="143"/>
      <c r="F40" s="143"/>
      <c r="G40" s="144">
        <f>SUM(G37:G39)</f>
        <v>0</v>
      </c>
      <c r="H40" s="145"/>
      <c r="I40" s="144">
        <f>SUM(I37:I39)</f>
        <v>5.6610000000000005</v>
      </c>
      <c r="J40" s="146"/>
      <c r="K40" s="144">
        <f>SUM(K37:K39)</f>
        <v>0</v>
      </c>
      <c r="O40" s="118"/>
      <c r="X40" s="147">
        <f>K40</f>
        <v>0</v>
      </c>
      <c r="Y40" s="147">
        <f>I40</f>
        <v>5.6610000000000005</v>
      </c>
      <c r="Z40" s="128">
        <f>G40</f>
        <v>0</v>
      </c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48"/>
      <c r="BB40" s="148"/>
      <c r="BC40" s="148"/>
      <c r="BD40" s="148"/>
      <c r="BE40" s="148"/>
      <c r="BF40" s="148"/>
      <c r="BG40" s="118"/>
      <c r="BH40" s="118"/>
      <c r="BI40" s="118"/>
    </row>
    <row r="41" spans="1:104" ht="14.25" customHeight="1">
      <c r="A41" s="108" t="s">
        <v>46</v>
      </c>
      <c r="B41" s="109" t="s">
        <v>89</v>
      </c>
      <c r="C41" s="110" t="s">
        <v>90</v>
      </c>
      <c r="D41" s="111"/>
      <c r="E41" s="112"/>
      <c r="F41" s="112"/>
      <c r="G41" s="113"/>
      <c r="H41" s="114"/>
      <c r="I41" s="115"/>
      <c r="J41" s="116"/>
      <c r="K41" s="117"/>
      <c r="O41" s="118"/>
    </row>
    <row r="42" spans="1:104">
      <c r="A42" s="119">
        <v>14</v>
      </c>
      <c r="B42" s="120" t="s">
        <v>252</v>
      </c>
      <c r="C42" s="121" t="s">
        <v>253</v>
      </c>
      <c r="D42" s="122" t="s">
        <v>93</v>
      </c>
      <c r="E42" s="123">
        <v>1</v>
      </c>
      <c r="F42" s="124">
        <v>0</v>
      </c>
      <c r="G42" s="125">
        <f t="shared" ref="G42:G47" si="0">E42*F42</f>
        <v>0</v>
      </c>
      <c r="H42" s="126">
        <v>0</v>
      </c>
      <c r="I42" s="127">
        <f t="shared" ref="I42:I47" si="1">E42*H42</f>
        <v>0</v>
      </c>
      <c r="J42" s="126">
        <v>0</v>
      </c>
      <c r="K42" s="127">
        <f t="shared" ref="K42:K47" si="2">E42*J42</f>
        <v>0</v>
      </c>
      <c r="O42" s="118"/>
      <c r="Z42" s="118"/>
      <c r="AA42" s="118">
        <v>1</v>
      </c>
      <c r="AB42" s="118">
        <v>1</v>
      </c>
      <c r="AC42" s="118">
        <v>1</v>
      </c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28">
        <f t="shared" ref="AZ42:AZ47" si="3">G42</f>
        <v>0</v>
      </c>
      <c r="BA42" s="118"/>
      <c r="BB42" s="118"/>
      <c r="BC42" s="118"/>
      <c r="BD42" s="118"/>
      <c r="BE42" s="118"/>
      <c r="BF42" s="118"/>
      <c r="BG42" s="118"/>
      <c r="BH42" s="118"/>
      <c r="BI42" s="118"/>
      <c r="CA42" s="118">
        <v>1</v>
      </c>
      <c r="CB42" s="118">
        <v>1</v>
      </c>
      <c r="CZ42" s="81">
        <v>1</v>
      </c>
    </row>
    <row r="43" spans="1:104">
      <c r="A43" s="119">
        <v>15</v>
      </c>
      <c r="B43" s="120" t="s">
        <v>254</v>
      </c>
      <c r="C43" s="121" t="s">
        <v>255</v>
      </c>
      <c r="D43" s="122" t="s">
        <v>93</v>
      </c>
      <c r="E43" s="123">
        <v>2</v>
      </c>
      <c r="F43" s="124">
        <v>0</v>
      </c>
      <c r="G43" s="125">
        <f t="shared" si="0"/>
        <v>0</v>
      </c>
      <c r="H43" s="126">
        <v>0</v>
      </c>
      <c r="I43" s="127">
        <f t="shared" si="1"/>
        <v>0</v>
      </c>
      <c r="J43" s="126">
        <v>0</v>
      </c>
      <c r="K43" s="127">
        <f t="shared" si="2"/>
        <v>0</v>
      </c>
      <c r="O43" s="118"/>
      <c r="Z43" s="118"/>
      <c r="AA43" s="118">
        <v>1</v>
      </c>
      <c r="AB43" s="118">
        <v>1</v>
      </c>
      <c r="AC43" s="118">
        <v>1</v>
      </c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28">
        <f t="shared" si="3"/>
        <v>0</v>
      </c>
      <c r="BA43" s="118"/>
      <c r="BB43" s="118"/>
      <c r="BC43" s="118"/>
      <c r="BD43" s="118"/>
      <c r="BE43" s="118"/>
      <c r="BF43" s="118"/>
      <c r="BG43" s="118"/>
      <c r="BH43" s="118"/>
      <c r="BI43" s="118"/>
      <c r="CA43" s="118">
        <v>1</v>
      </c>
      <c r="CB43" s="118">
        <v>1</v>
      </c>
      <c r="CZ43" s="81">
        <v>1</v>
      </c>
    </row>
    <row r="44" spans="1:104" ht="22.5">
      <c r="A44" s="119">
        <v>16</v>
      </c>
      <c r="B44" s="120" t="s">
        <v>256</v>
      </c>
      <c r="C44" s="121" t="s">
        <v>257</v>
      </c>
      <c r="D44" s="122" t="s">
        <v>102</v>
      </c>
      <c r="E44" s="123">
        <v>100</v>
      </c>
      <c r="F44" s="124">
        <v>0</v>
      </c>
      <c r="G44" s="125">
        <f t="shared" si="0"/>
        <v>0</v>
      </c>
      <c r="H44" s="126">
        <v>0</v>
      </c>
      <c r="I44" s="127">
        <f t="shared" si="1"/>
        <v>0</v>
      </c>
      <c r="J44" s="126">
        <v>0</v>
      </c>
      <c r="K44" s="127">
        <f t="shared" si="2"/>
        <v>0</v>
      </c>
      <c r="O44" s="118"/>
      <c r="Z44" s="118"/>
      <c r="AA44" s="118">
        <v>1</v>
      </c>
      <c r="AB44" s="118">
        <v>1</v>
      </c>
      <c r="AC44" s="118">
        <v>1</v>
      </c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28">
        <f t="shared" si="3"/>
        <v>0</v>
      </c>
      <c r="BA44" s="118"/>
      <c r="BB44" s="118"/>
      <c r="BC44" s="118"/>
      <c r="BD44" s="118"/>
      <c r="BE44" s="118"/>
      <c r="BF44" s="118"/>
      <c r="BG44" s="118"/>
      <c r="BH44" s="118"/>
      <c r="BI44" s="118"/>
      <c r="CA44" s="118">
        <v>1</v>
      </c>
      <c r="CB44" s="118">
        <v>1</v>
      </c>
      <c r="CZ44" s="81">
        <v>1</v>
      </c>
    </row>
    <row r="45" spans="1:104" ht="22.5">
      <c r="A45" s="119">
        <v>17</v>
      </c>
      <c r="B45" s="120" t="s">
        <v>258</v>
      </c>
      <c r="C45" s="121" t="s">
        <v>259</v>
      </c>
      <c r="D45" s="122" t="s">
        <v>93</v>
      </c>
      <c r="E45" s="123">
        <v>1</v>
      </c>
      <c r="F45" s="124">
        <v>0</v>
      </c>
      <c r="G45" s="125">
        <f t="shared" si="0"/>
        <v>0</v>
      </c>
      <c r="H45" s="126">
        <v>0</v>
      </c>
      <c r="I45" s="127">
        <f t="shared" si="1"/>
        <v>0</v>
      </c>
      <c r="J45" s="126"/>
      <c r="K45" s="127">
        <f t="shared" si="2"/>
        <v>0</v>
      </c>
      <c r="O45" s="118"/>
      <c r="Z45" s="118"/>
      <c r="AA45" s="118">
        <v>3</v>
      </c>
      <c r="AB45" s="118">
        <v>9</v>
      </c>
      <c r="AC45" s="118" t="s">
        <v>258</v>
      </c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28">
        <f t="shared" si="3"/>
        <v>0</v>
      </c>
      <c r="BA45" s="118"/>
      <c r="BB45" s="118"/>
      <c r="BC45" s="118"/>
      <c r="BD45" s="118"/>
      <c r="BE45" s="118"/>
      <c r="BF45" s="118"/>
      <c r="BG45" s="118"/>
      <c r="BH45" s="118"/>
      <c r="BI45" s="118"/>
      <c r="CA45" s="118">
        <v>3</v>
      </c>
      <c r="CB45" s="118">
        <v>9</v>
      </c>
      <c r="CZ45" s="81">
        <v>1</v>
      </c>
    </row>
    <row r="46" spans="1:104">
      <c r="A46" s="119">
        <v>18</v>
      </c>
      <c r="B46" s="120" t="s">
        <v>260</v>
      </c>
      <c r="C46" s="121" t="s">
        <v>261</v>
      </c>
      <c r="D46" s="122" t="s">
        <v>93</v>
      </c>
      <c r="E46" s="123">
        <v>1</v>
      </c>
      <c r="F46" s="124">
        <v>0</v>
      </c>
      <c r="G46" s="125">
        <f t="shared" si="0"/>
        <v>0</v>
      </c>
      <c r="H46" s="126">
        <v>6.9999999999999994E-5</v>
      </c>
      <c r="I46" s="127">
        <f t="shared" si="1"/>
        <v>6.9999999999999994E-5</v>
      </c>
      <c r="J46" s="126"/>
      <c r="K46" s="127">
        <f t="shared" si="2"/>
        <v>0</v>
      </c>
      <c r="O46" s="118"/>
      <c r="Z46" s="118"/>
      <c r="AA46" s="118">
        <v>3</v>
      </c>
      <c r="AB46" s="118">
        <v>1</v>
      </c>
      <c r="AC46" s="118" t="s">
        <v>260</v>
      </c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28">
        <f t="shared" si="3"/>
        <v>0</v>
      </c>
      <c r="BA46" s="118"/>
      <c r="BB46" s="118"/>
      <c r="BC46" s="118"/>
      <c r="BD46" s="118"/>
      <c r="BE46" s="118"/>
      <c r="BF46" s="118"/>
      <c r="BG46" s="118"/>
      <c r="BH46" s="118"/>
      <c r="BI46" s="118"/>
      <c r="CA46" s="118">
        <v>3</v>
      </c>
      <c r="CB46" s="118">
        <v>1</v>
      </c>
      <c r="CZ46" s="81">
        <v>1</v>
      </c>
    </row>
    <row r="47" spans="1:104">
      <c r="A47" s="119">
        <v>19</v>
      </c>
      <c r="B47" s="120" t="s">
        <v>262</v>
      </c>
      <c r="C47" s="121" t="s">
        <v>263</v>
      </c>
      <c r="D47" s="122" t="s">
        <v>93</v>
      </c>
      <c r="E47" s="123">
        <v>1</v>
      </c>
      <c r="F47" s="124">
        <v>0</v>
      </c>
      <c r="G47" s="125">
        <f t="shared" si="0"/>
        <v>0</v>
      </c>
      <c r="H47" s="126">
        <v>3.5000000000000001E-3</v>
      </c>
      <c r="I47" s="127">
        <f t="shared" si="1"/>
        <v>3.5000000000000001E-3</v>
      </c>
      <c r="J47" s="126"/>
      <c r="K47" s="127">
        <f t="shared" si="2"/>
        <v>0</v>
      </c>
      <c r="O47" s="118"/>
      <c r="Z47" s="118"/>
      <c r="AA47" s="118">
        <v>3</v>
      </c>
      <c r="AB47" s="118">
        <v>1</v>
      </c>
      <c r="AC47" s="118">
        <v>552702420</v>
      </c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28">
        <f t="shared" si="3"/>
        <v>0</v>
      </c>
      <c r="BA47" s="118"/>
      <c r="BB47" s="118"/>
      <c r="BC47" s="118"/>
      <c r="BD47" s="118"/>
      <c r="BE47" s="118"/>
      <c r="BF47" s="118"/>
      <c r="BG47" s="118"/>
      <c r="BH47" s="118"/>
      <c r="BI47" s="118"/>
      <c r="CA47" s="118">
        <v>3</v>
      </c>
      <c r="CB47" s="118">
        <v>1</v>
      </c>
      <c r="CZ47" s="81">
        <v>1</v>
      </c>
    </row>
    <row r="48" spans="1:104">
      <c r="A48" s="139" t="s">
        <v>50</v>
      </c>
      <c r="B48" s="140" t="s">
        <v>89</v>
      </c>
      <c r="C48" s="141" t="s">
        <v>90</v>
      </c>
      <c r="D48" s="142"/>
      <c r="E48" s="143"/>
      <c r="F48" s="143"/>
      <c r="G48" s="144">
        <f>SUM(G41:G47)</f>
        <v>0</v>
      </c>
      <c r="H48" s="145"/>
      <c r="I48" s="144">
        <f>SUM(I41:I47)</f>
        <v>3.5700000000000003E-3</v>
      </c>
      <c r="J48" s="146"/>
      <c r="K48" s="144">
        <f>SUM(K41:K47)</f>
        <v>0</v>
      </c>
      <c r="O48" s="118"/>
      <c r="X48" s="147">
        <f>K48</f>
        <v>0</v>
      </c>
      <c r="Y48" s="147">
        <f>I48</f>
        <v>3.5700000000000003E-3</v>
      </c>
      <c r="Z48" s="128">
        <f>G48</f>
        <v>0</v>
      </c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48"/>
      <c r="BB48" s="148"/>
      <c r="BC48" s="148"/>
      <c r="BD48" s="148"/>
      <c r="BE48" s="148"/>
      <c r="BF48" s="148"/>
      <c r="BG48" s="118"/>
      <c r="BH48" s="118"/>
      <c r="BI48" s="118"/>
    </row>
    <row r="49" spans="1:104" ht="14.25" customHeight="1">
      <c r="A49" s="108" t="s">
        <v>46</v>
      </c>
      <c r="B49" s="109" t="s">
        <v>145</v>
      </c>
      <c r="C49" s="110" t="s">
        <v>146</v>
      </c>
      <c r="D49" s="111"/>
      <c r="E49" s="112"/>
      <c r="F49" s="112"/>
      <c r="G49" s="113"/>
      <c r="H49" s="114"/>
      <c r="I49" s="115"/>
      <c r="J49" s="116"/>
      <c r="K49" s="117"/>
      <c r="O49" s="118"/>
    </row>
    <row r="50" spans="1:104" ht="22.5">
      <c r="A50" s="119">
        <v>20</v>
      </c>
      <c r="B50" s="120" t="s">
        <v>147</v>
      </c>
      <c r="C50" s="121" t="s">
        <v>148</v>
      </c>
      <c r="D50" s="122" t="s">
        <v>70</v>
      </c>
      <c r="E50" s="123">
        <v>25.47457</v>
      </c>
      <c r="F50" s="124">
        <v>0</v>
      </c>
      <c r="G50" s="125">
        <f>E50*F50</f>
        <v>0</v>
      </c>
      <c r="H50" s="126">
        <v>0</v>
      </c>
      <c r="I50" s="127">
        <f>E50*H50</f>
        <v>0</v>
      </c>
      <c r="J50" s="126"/>
      <c r="K50" s="127">
        <f>E50*J50</f>
        <v>0</v>
      </c>
      <c r="O50" s="118"/>
      <c r="Z50" s="118"/>
      <c r="AA50" s="118">
        <v>7</v>
      </c>
      <c r="AB50" s="118">
        <v>1</v>
      </c>
      <c r="AC50" s="118">
        <v>2</v>
      </c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28">
        <f>G50</f>
        <v>0</v>
      </c>
      <c r="BA50" s="118"/>
      <c r="BB50" s="118"/>
      <c r="BC50" s="118"/>
      <c r="BD50" s="118"/>
      <c r="BE50" s="118"/>
      <c r="BF50" s="118"/>
      <c r="BG50" s="118"/>
      <c r="BH50" s="118"/>
      <c r="BI50" s="118"/>
      <c r="CA50" s="118">
        <v>7</v>
      </c>
      <c r="CB50" s="118">
        <v>1</v>
      </c>
      <c r="CZ50" s="81">
        <v>1</v>
      </c>
    </row>
    <row r="51" spans="1:104">
      <c r="A51" s="139" t="s">
        <v>50</v>
      </c>
      <c r="B51" s="140" t="s">
        <v>145</v>
      </c>
      <c r="C51" s="141" t="s">
        <v>146</v>
      </c>
      <c r="D51" s="142"/>
      <c r="E51" s="143"/>
      <c r="F51" s="143"/>
      <c r="G51" s="144">
        <f>SUM(G49:G50)</f>
        <v>0</v>
      </c>
      <c r="H51" s="145"/>
      <c r="I51" s="144">
        <f>SUM(I49:I50)</f>
        <v>0</v>
      </c>
      <c r="J51" s="146"/>
      <c r="K51" s="144">
        <f>SUM(K49:K50)</f>
        <v>0</v>
      </c>
      <c r="O51" s="118"/>
      <c r="X51" s="147">
        <f>K51</f>
        <v>0</v>
      </c>
      <c r="Y51" s="147">
        <f>I51</f>
        <v>0</v>
      </c>
      <c r="Z51" s="128">
        <f>G51</f>
        <v>0</v>
      </c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48"/>
      <c r="BB51" s="148"/>
      <c r="BC51" s="148"/>
      <c r="BD51" s="148"/>
      <c r="BE51" s="148"/>
      <c r="BF51" s="148"/>
      <c r="BG51" s="118"/>
      <c r="BH51" s="118"/>
      <c r="BI51" s="118"/>
    </row>
    <row r="52" spans="1:104" ht="14.25" customHeight="1">
      <c r="A52" s="108" t="s">
        <v>46</v>
      </c>
      <c r="B52" s="109" t="s">
        <v>264</v>
      </c>
      <c r="C52" s="110" t="s">
        <v>265</v>
      </c>
      <c r="D52" s="111"/>
      <c r="E52" s="112"/>
      <c r="F52" s="112"/>
      <c r="G52" s="113"/>
      <c r="H52" s="114"/>
      <c r="I52" s="115"/>
      <c r="J52" s="116"/>
      <c r="K52" s="117"/>
      <c r="O52" s="118"/>
    </row>
    <row r="53" spans="1:104">
      <c r="A53" s="119">
        <v>21</v>
      </c>
      <c r="B53" s="120" t="s">
        <v>266</v>
      </c>
      <c r="C53" s="121" t="s">
        <v>267</v>
      </c>
      <c r="D53" s="122" t="s">
        <v>102</v>
      </c>
      <c r="E53" s="123">
        <v>2.2999999999999998</v>
      </c>
      <c r="F53" s="124">
        <v>0</v>
      </c>
      <c r="G53" s="125">
        <f>E53*F53</f>
        <v>0</v>
      </c>
      <c r="H53" s="126">
        <v>1.106E-2</v>
      </c>
      <c r="I53" s="127">
        <f>E53*H53</f>
        <v>2.5437999999999999E-2</v>
      </c>
      <c r="J53" s="126">
        <v>0</v>
      </c>
      <c r="K53" s="127">
        <f>E53*J53</f>
        <v>0</v>
      </c>
      <c r="O53" s="118"/>
      <c r="Z53" s="118"/>
      <c r="AA53" s="118">
        <v>1</v>
      </c>
      <c r="AB53" s="118">
        <v>7</v>
      </c>
      <c r="AC53" s="118">
        <v>7</v>
      </c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28">
        <f>G53</f>
        <v>0</v>
      </c>
      <c r="BA53" s="118"/>
      <c r="BB53" s="118"/>
      <c r="BC53" s="118"/>
      <c r="BD53" s="118"/>
      <c r="BE53" s="118"/>
      <c r="BF53" s="118"/>
      <c r="BG53" s="118"/>
      <c r="BH53" s="118"/>
      <c r="BI53" s="118"/>
      <c r="CA53" s="118">
        <v>1</v>
      </c>
      <c r="CB53" s="118">
        <v>7</v>
      </c>
      <c r="CZ53" s="81">
        <v>2</v>
      </c>
    </row>
    <row r="54" spans="1:104">
      <c r="A54" s="129"/>
      <c r="B54" s="130"/>
      <c r="C54" s="191" t="s">
        <v>268</v>
      </c>
      <c r="D54" s="192"/>
      <c r="E54" s="133">
        <v>2.2999999999999998</v>
      </c>
      <c r="F54" s="134"/>
      <c r="G54" s="135"/>
      <c r="H54" s="136"/>
      <c r="I54" s="131"/>
      <c r="J54" s="137"/>
      <c r="K54" s="131"/>
      <c r="M54" s="132" t="s">
        <v>268</v>
      </c>
      <c r="O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38" t="str">
        <f>C53</f>
        <v xml:space="preserve">Potrubí ocel. závitové černé šroubované DN 65 </v>
      </c>
      <c r="BE54" s="118"/>
      <c r="BF54" s="118"/>
      <c r="BG54" s="118"/>
      <c r="BH54" s="118"/>
      <c r="BI54" s="118"/>
    </row>
    <row r="55" spans="1:104">
      <c r="A55" s="119">
        <v>22</v>
      </c>
      <c r="B55" s="120" t="s">
        <v>269</v>
      </c>
      <c r="C55" s="121" t="s">
        <v>270</v>
      </c>
      <c r="D55" s="122" t="s">
        <v>271</v>
      </c>
      <c r="E55" s="123">
        <v>1</v>
      </c>
      <c r="F55" s="124">
        <v>0</v>
      </c>
      <c r="G55" s="125">
        <f t="shared" ref="G55:G67" si="4">E55*F55</f>
        <v>0</v>
      </c>
      <c r="H55" s="126">
        <v>8.6300000000000005E-3</v>
      </c>
      <c r="I55" s="127">
        <f t="shared" ref="I55:I67" si="5">E55*H55</f>
        <v>8.6300000000000005E-3</v>
      </c>
      <c r="J55" s="126">
        <v>0</v>
      </c>
      <c r="K55" s="127">
        <f t="shared" ref="K55:K67" si="6">E55*J55</f>
        <v>0</v>
      </c>
      <c r="O55" s="118"/>
      <c r="Z55" s="118"/>
      <c r="AA55" s="118">
        <v>1</v>
      </c>
      <c r="AB55" s="118">
        <v>7</v>
      </c>
      <c r="AC55" s="118">
        <v>7</v>
      </c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28">
        <f t="shared" ref="AZ55:AZ67" si="7">G55</f>
        <v>0</v>
      </c>
      <c r="BA55" s="118"/>
      <c r="BB55" s="118"/>
      <c r="BC55" s="118"/>
      <c r="BD55" s="118"/>
      <c r="BE55" s="118"/>
      <c r="BF55" s="118"/>
      <c r="BG55" s="118"/>
      <c r="BH55" s="118"/>
      <c r="BI55" s="118"/>
      <c r="CA55" s="118">
        <v>1</v>
      </c>
      <c r="CB55" s="118">
        <v>7</v>
      </c>
      <c r="CZ55" s="81">
        <v>2</v>
      </c>
    </row>
    <row r="56" spans="1:104">
      <c r="A56" s="119">
        <v>23</v>
      </c>
      <c r="B56" s="120" t="s">
        <v>272</v>
      </c>
      <c r="C56" s="121" t="s">
        <v>273</v>
      </c>
      <c r="D56" s="122" t="s">
        <v>271</v>
      </c>
      <c r="E56" s="123">
        <v>2</v>
      </c>
      <c r="F56" s="124">
        <v>0</v>
      </c>
      <c r="G56" s="125">
        <f t="shared" si="4"/>
        <v>0</v>
      </c>
      <c r="H56" s="126">
        <v>2.7999999999999998E-4</v>
      </c>
      <c r="I56" s="127">
        <f t="shared" si="5"/>
        <v>5.5999999999999995E-4</v>
      </c>
      <c r="J56" s="126">
        <v>0</v>
      </c>
      <c r="K56" s="127">
        <f t="shared" si="6"/>
        <v>0</v>
      </c>
      <c r="O56" s="118"/>
      <c r="Z56" s="118"/>
      <c r="AA56" s="118">
        <v>1</v>
      </c>
      <c r="AB56" s="118">
        <v>7</v>
      </c>
      <c r="AC56" s="118">
        <v>7</v>
      </c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8">
        <f t="shared" si="7"/>
        <v>0</v>
      </c>
      <c r="BA56" s="118"/>
      <c r="BB56" s="118"/>
      <c r="BC56" s="118"/>
      <c r="BD56" s="118"/>
      <c r="BE56" s="118"/>
      <c r="BF56" s="118"/>
      <c r="BG56" s="118"/>
      <c r="BH56" s="118"/>
      <c r="BI56" s="118"/>
      <c r="CA56" s="118">
        <v>1</v>
      </c>
      <c r="CB56" s="118">
        <v>7</v>
      </c>
      <c r="CZ56" s="81">
        <v>2</v>
      </c>
    </row>
    <row r="57" spans="1:104">
      <c r="A57" s="119">
        <v>24</v>
      </c>
      <c r="B57" s="120" t="s">
        <v>274</v>
      </c>
      <c r="C57" s="121" t="s">
        <v>275</v>
      </c>
      <c r="D57" s="122" t="s">
        <v>102</v>
      </c>
      <c r="E57" s="123">
        <v>100</v>
      </c>
      <c r="F57" s="124">
        <v>0</v>
      </c>
      <c r="G57" s="125">
        <f t="shared" si="4"/>
        <v>0</v>
      </c>
      <c r="H57" s="126">
        <v>0</v>
      </c>
      <c r="I57" s="127">
        <f t="shared" si="5"/>
        <v>0</v>
      </c>
      <c r="J57" s="126">
        <v>0</v>
      </c>
      <c r="K57" s="127">
        <f t="shared" si="6"/>
        <v>0</v>
      </c>
      <c r="O57" s="118"/>
      <c r="Z57" s="118"/>
      <c r="AA57" s="118">
        <v>1</v>
      </c>
      <c r="AB57" s="118">
        <v>7</v>
      </c>
      <c r="AC57" s="118">
        <v>7</v>
      </c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28">
        <f t="shared" si="7"/>
        <v>0</v>
      </c>
      <c r="BA57" s="118"/>
      <c r="BB57" s="118"/>
      <c r="BC57" s="118"/>
      <c r="BD57" s="118"/>
      <c r="BE57" s="118"/>
      <c r="BF57" s="118"/>
      <c r="BG57" s="118"/>
      <c r="BH57" s="118"/>
      <c r="BI57" s="118"/>
      <c r="CA57" s="118">
        <v>1</v>
      </c>
      <c r="CB57" s="118">
        <v>7</v>
      </c>
      <c r="CZ57" s="81">
        <v>2</v>
      </c>
    </row>
    <row r="58" spans="1:104">
      <c r="A58" s="119">
        <v>25</v>
      </c>
      <c r="B58" s="120" t="s">
        <v>276</v>
      </c>
      <c r="C58" s="121" t="s">
        <v>277</v>
      </c>
      <c r="D58" s="122" t="s">
        <v>271</v>
      </c>
      <c r="E58" s="123">
        <v>1</v>
      </c>
      <c r="F58" s="124">
        <v>0</v>
      </c>
      <c r="G58" s="125">
        <f t="shared" si="4"/>
        <v>0</v>
      </c>
      <c r="H58" s="126">
        <v>8.3099999999999997E-3</v>
      </c>
      <c r="I58" s="127">
        <f t="shared" si="5"/>
        <v>8.3099999999999997E-3</v>
      </c>
      <c r="J58" s="126">
        <v>0</v>
      </c>
      <c r="K58" s="127">
        <f t="shared" si="6"/>
        <v>0</v>
      </c>
      <c r="O58" s="118"/>
      <c r="Z58" s="118"/>
      <c r="AA58" s="118">
        <v>1</v>
      </c>
      <c r="AB58" s="118">
        <v>0</v>
      </c>
      <c r="AC58" s="118">
        <v>0</v>
      </c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8">
        <f t="shared" si="7"/>
        <v>0</v>
      </c>
      <c r="BA58" s="118"/>
      <c r="BB58" s="118"/>
      <c r="BC58" s="118"/>
      <c r="BD58" s="118"/>
      <c r="BE58" s="118"/>
      <c r="BF58" s="118"/>
      <c r="BG58" s="118"/>
      <c r="BH58" s="118"/>
      <c r="BI58" s="118"/>
      <c r="CA58" s="118">
        <v>1</v>
      </c>
      <c r="CB58" s="118">
        <v>0</v>
      </c>
      <c r="CZ58" s="81">
        <v>2</v>
      </c>
    </row>
    <row r="59" spans="1:104">
      <c r="A59" s="119">
        <v>26</v>
      </c>
      <c r="B59" s="120" t="s">
        <v>278</v>
      </c>
      <c r="C59" s="121" t="s">
        <v>279</v>
      </c>
      <c r="D59" s="122" t="s">
        <v>93</v>
      </c>
      <c r="E59" s="123">
        <v>1</v>
      </c>
      <c r="F59" s="124">
        <v>0</v>
      </c>
      <c r="G59" s="125">
        <f t="shared" si="4"/>
        <v>0</v>
      </c>
      <c r="H59" s="126">
        <v>5.9000000000000003E-4</v>
      </c>
      <c r="I59" s="127">
        <f t="shared" si="5"/>
        <v>5.9000000000000003E-4</v>
      </c>
      <c r="J59" s="126">
        <v>0</v>
      </c>
      <c r="K59" s="127">
        <f t="shared" si="6"/>
        <v>0</v>
      </c>
      <c r="O59" s="118"/>
      <c r="Z59" s="118"/>
      <c r="AA59" s="118">
        <v>1</v>
      </c>
      <c r="AB59" s="118">
        <v>7</v>
      </c>
      <c r="AC59" s="118">
        <v>7</v>
      </c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28">
        <f t="shared" si="7"/>
        <v>0</v>
      </c>
      <c r="BA59" s="118"/>
      <c r="BB59" s="118"/>
      <c r="BC59" s="118"/>
      <c r="BD59" s="118"/>
      <c r="BE59" s="118"/>
      <c r="BF59" s="118"/>
      <c r="BG59" s="118"/>
      <c r="BH59" s="118"/>
      <c r="BI59" s="118"/>
      <c r="CA59" s="118">
        <v>1</v>
      </c>
      <c r="CB59" s="118">
        <v>7</v>
      </c>
      <c r="CZ59" s="81">
        <v>2</v>
      </c>
    </row>
    <row r="60" spans="1:104">
      <c r="A60" s="119">
        <v>27</v>
      </c>
      <c r="B60" s="120" t="s">
        <v>280</v>
      </c>
      <c r="C60" s="121" t="s">
        <v>281</v>
      </c>
      <c r="D60" s="122" t="s">
        <v>93</v>
      </c>
      <c r="E60" s="123">
        <v>1</v>
      </c>
      <c r="F60" s="124">
        <v>0</v>
      </c>
      <c r="G60" s="125">
        <f t="shared" si="4"/>
        <v>0</v>
      </c>
      <c r="H60" s="126">
        <v>5.9000000000000003E-4</v>
      </c>
      <c r="I60" s="127">
        <f t="shared" si="5"/>
        <v>5.9000000000000003E-4</v>
      </c>
      <c r="J60" s="126">
        <v>0</v>
      </c>
      <c r="K60" s="127">
        <f t="shared" si="6"/>
        <v>0</v>
      </c>
      <c r="O60" s="118"/>
      <c r="Z60" s="118"/>
      <c r="AA60" s="118">
        <v>1</v>
      </c>
      <c r="AB60" s="118">
        <v>7</v>
      </c>
      <c r="AC60" s="118">
        <v>7</v>
      </c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8">
        <f t="shared" si="7"/>
        <v>0</v>
      </c>
      <c r="BA60" s="118"/>
      <c r="BB60" s="118"/>
      <c r="BC60" s="118"/>
      <c r="BD60" s="118"/>
      <c r="BE60" s="118"/>
      <c r="BF60" s="118"/>
      <c r="BG60" s="118"/>
      <c r="BH60" s="118"/>
      <c r="BI60" s="118"/>
      <c r="CA60" s="118">
        <v>1</v>
      </c>
      <c r="CB60" s="118">
        <v>7</v>
      </c>
      <c r="CZ60" s="81">
        <v>2</v>
      </c>
    </row>
    <row r="61" spans="1:104">
      <c r="A61" s="119">
        <v>28</v>
      </c>
      <c r="B61" s="120" t="s">
        <v>282</v>
      </c>
      <c r="C61" s="121" t="s">
        <v>283</v>
      </c>
      <c r="D61" s="122" t="s">
        <v>93</v>
      </c>
      <c r="E61" s="123">
        <v>1</v>
      </c>
      <c r="F61" s="124">
        <v>0</v>
      </c>
      <c r="G61" s="125">
        <f t="shared" si="4"/>
        <v>0</v>
      </c>
      <c r="H61" s="126">
        <v>5.9000000000000003E-4</v>
      </c>
      <c r="I61" s="127">
        <f t="shared" si="5"/>
        <v>5.9000000000000003E-4</v>
      </c>
      <c r="J61" s="126">
        <v>0</v>
      </c>
      <c r="K61" s="127">
        <f t="shared" si="6"/>
        <v>0</v>
      </c>
      <c r="O61" s="118"/>
      <c r="Z61" s="118"/>
      <c r="AA61" s="118">
        <v>1</v>
      </c>
      <c r="AB61" s="118">
        <v>7</v>
      </c>
      <c r="AC61" s="118">
        <v>7</v>
      </c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28">
        <f t="shared" si="7"/>
        <v>0</v>
      </c>
      <c r="BA61" s="118"/>
      <c r="BB61" s="118"/>
      <c r="BC61" s="118"/>
      <c r="BD61" s="118"/>
      <c r="BE61" s="118"/>
      <c r="BF61" s="118"/>
      <c r="BG61" s="118"/>
      <c r="BH61" s="118"/>
      <c r="BI61" s="118"/>
      <c r="CA61" s="118">
        <v>1</v>
      </c>
      <c r="CB61" s="118">
        <v>7</v>
      </c>
      <c r="CZ61" s="81">
        <v>2</v>
      </c>
    </row>
    <row r="62" spans="1:104">
      <c r="A62" s="119">
        <v>29</v>
      </c>
      <c r="B62" s="120" t="s">
        <v>284</v>
      </c>
      <c r="C62" s="121" t="s">
        <v>285</v>
      </c>
      <c r="D62" s="122" t="s">
        <v>93</v>
      </c>
      <c r="E62" s="123">
        <v>1</v>
      </c>
      <c r="F62" s="124">
        <v>0</v>
      </c>
      <c r="G62" s="125">
        <f t="shared" si="4"/>
        <v>0</v>
      </c>
      <c r="H62" s="126">
        <v>1.6000000000000001E-3</v>
      </c>
      <c r="I62" s="127">
        <f t="shared" si="5"/>
        <v>1.6000000000000001E-3</v>
      </c>
      <c r="J62" s="126">
        <v>0</v>
      </c>
      <c r="K62" s="127">
        <f t="shared" si="6"/>
        <v>0</v>
      </c>
      <c r="O62" s="118"/>
      <c r="Z62" s="118"/>
      <c r="AA62" s="118">
        <v>1</v>
      </c>
      <c r="AB62" s="118">
        <v>7</v>
      </c>
      <c r="AC62" s="118">
        <v>7</v>
      </c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8">
        <f t="shared" si="7"/>
        <v>0</v>
      </c>
      <c r="BA62" s="118"/>
      <c r="BB62" s="118"/>
      <c r="BC62" s="118"/>
      <c r="BD62" s="118"/>
      <c r="BE62" s="118"/>
      <c r="BF62" s="118"/>
      <c r="BG62" s="118"/>
      <c r="BH62" s="118"/>
      <c r="BI62" s="118"/>
      <c r="CA62" s="118">
        <v>1</v>
      </c>
      <c r="CB62" s="118">
        <v>7</v>
      </c>
      <c r="CZ62" s="81">
        <v>2</v>
      </c>
    </row>
    <row r="63" spans="1:104">
      <c r="A63" s="119">
        <v>30</v>
      </c>
      <c r="B63" s="120" t="s">
        <v>286</v>
      </c>
      <c r="C63" s="121" t="s">
        <v>287</v>
      </c>
      <c r="D63" s="122" t="s">
        <v>93</v>
      </c>
      <c r="E63" s="123">
        <v>2</v>
      </c>
      <c r="F63" s="124">
        <v>0</v>
      </c>
      <c r="G63" s="125">
        <f t="shared" si="4"/>
        <v>0</v>
      </c>
      <c r="H63" s="126">
        <v>3.0000000000000001E-5</v>
      </c>
      <c r="I63" s="127">
        <f t="shared" si="5"/>
        <v>6.0000000000000002E-5</v>
      </c>
      <c r="J63" s="126">
        <v>0</v>
      </c>
      <c r="K63" s="127">
        <f t="shared" si="6"/>
        <v>0</v>
      </c>
      <c r="O63" s="118"/>
      <c r="Z63" s="118"/>
      <c r="AA63" s="118">
        <v>1</v>
      </c>
      <c r="AB63" s="118">
        <v>7</v>
      </c>
      <c r="AC63" s="118">
        <v>7</v>
      </c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28">
        <f t="shared" si="7"/>
        <v>0</v>
      </c>
      <c r="BA63" s="118"/>
      <c r="BB63" s="118"/>
      <c r="BC63" s="118"/>
      <c r="BD63" s="118"/>
      <c r="BE63" s="118"/>
      <c r="BF63" s="118"/>
      <c r="BG63" s="118"/>
      <c r="BH63" s="118"/>
      <c r="BI63" s="118"/>
      <c r="CA63" s="118">
        <v>1</v>
      </c>
      <c r="CB63" s="118">
        <v>7</v>
      </c>
      <c r="CZ63" s="81">
        <v>2</v>
      </c>
    </row>
    <row r="64" spans="1:104">
      <c r="A64" s="119">
        <v>31</v>
      </c>
      <c r="B64" s="120" t="s">
        <v>288</v>
      </c>
      <c r="C64" s="121" t="s">
        <v>289</v>
      </c>
      <c r="D64" s="122" t="s">
        <v>93</v>
      </c>
      <c r="E64" s="123">
        <v>1</v>
      </c>
      <c r="F64" s="124">
        <v>0</v>
      </c>
      <c r="G64" s="125">
        <f t="shared" si="4"/>
        <v>0</v>
      </c>
      <c r="H64" s="126">
        <v>0</v>
      </c>
      <c r="I64" s="127">
        <f t="shared" si="5"/>
        <v>0</v>
      </c>
      <c r="J64" s="126"/>
      <c r="K64" s="127">
        <f t="shared" si="6"/>
        <v>0</v>
      </c>
      <c r="O64" s="118"/>
      <c r="Z64" s="118"/>
      <c r="AA64" s="118">
        <v>3</v>
      </c>
      <c r="AB64" s="118">
        <v>7</v>
      </c>
      <c r="AC64" s="118">
        <v>28655351</v>
      </c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28">
        <f t="shared" si="7"/>
        <v>0</v>
      </c>
      <c r="BA64" s="118"/>
      <c r="BB64" s="118"/>
      <c r="BC64" s="118"/>
      <c r="BD64" s="118"/>
      <c r="BE64" s="118"/>
      <c r="BF64" s="118"/>
      <c r="BG64" s="118"/>
      <c r="BH64" s="118"/>
      <c r="BI64" s="118"/>
      <c r="CA64" s="118">
        <v>3</v>
      </c>
      <c r="CB64" s="118">
        <v>7</v>
      </c>
      <c r="CZ64" s="81">
        <v>2</v>
      </c>
    </row>
    <row r="65" spans="1:104">
      <c r="A65" s="119">
        <v>32</v>
      </c>
      <c r="B65" s="120" t="s">
        <v>290</v>
      </c>
      <c r="C65" s="121" t="s">
        <v>291</v>
      </c>
      <c r="D65" s="122" t="s">
        <v>93</v>
      </c>
      <c r="E65" s="123">
        <v>4</v>
      </c>
      <c r="F65" s="124">
        <v>0</v>
      </c>
      <c r="G65" s="125">
        <f t="shared" si="4"/>
        <v>0</v>
      </c>
      <c r="H65" s="126">
        <v>6.7000000000000002E-4</v>
      </c>
      <c r="I65" s="127">
        <f t="shared" si="5"/>
        <v>2.6800000000000001E-3</v>
      </c>
      <c r="J65" s="126"/>
      <c r="K65" s="127">
        <f t="shared" si="6"/>
        <v>0</v>
      </c>
      <c r="O65" s="118"/>
      <c r="Z65" s="118"/>
      <c r="AA65" s="118">
        <v>3</v>
      </c>
      <c r="AB65" s="118">
        <v>7</v>
      </c>
      <c r="AC65" s="118">
        <v>31941109</v>
      </c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28">
        <f t="shared" si="7"/>
        <v>0</v>
      </c>
      <c r="BA65" s="118"/>
      <c r="BB65" s="118"/>
      <c r="BC65" s="118"/>
      <c r="BD65" s="118"/>
      <c r="BE65" s="118"/>
      <c r="BF65" s="118"/>
      <c r="BG65" s="118"/>
      <c r="BH65" s="118"/>
      <c r="BI65" s="118"/>
      <c r="CA65" s="118">
        <v>3</v>
      </c>
      <c r="CB65" s="118">
        <v>7</v>
      </c>
      <c r="CZ65" s="81">
        <v>2</v>
      </c>
    </row>
    <row r="66" spans="1:104">
      <c r="A66" s="119">
        <v>33</v>
      </c>
      <c r="B66" s="120" t="s">
        <v>292</v>
      </c>
      <c r="C66" s="121" t="s">
        <v>293</v>
      </c>
      <c r="D66" s="122" t="s">
        <v>93</v>
      </c>
      <c r="E66" s="123">
        <v>1</v>
      </c>
      <c r="F66" s="124">
        <v>0</v>
      </c>
      <c r="G66" s="125">
        <f t="shared" si="4"/>
        <v>0</v>
      </c>
      <c r="H66" s="126">
        <v>5.1000000000000004E-4</v>
      </c>
      <c r="I66" s="127">
        <f t="shared" si="5"/>
        <v>5.1000000000000004E-4</v>
      </c>
      <c r="J66" s="126"/>
      <c r="K66" s="127">
        <f t="shared" si="6"/>
        <v>0</v>
      </c>
      <c r="O66" s="118"/>
      <c r="Z66" s="118"/>
      <c r="AA66" s="118">
        <v>3</v>
      </c>
      <c r="AB66" s="118">
        <v>7</v>
      </c>
      <c r="AC66" s="118">
        <v>31941691</v>
      </c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28">
        <f t="shared" si="7"/>
        <v>0</v>
      </c>
      <c r="BA66" s="118"/>
      <c r="BB66" s="118"/>
      <c r="BC66" s="118"/>
      <c r="BD66" s="118"/>
      <c r="BE66" s="118"/>
      <c r="BF66" s="118"/>
      <c r="BG66" s="118"/>
      <c r="BH66" s="118"/>
      <c r="BI66" s="118"/>
      <c r="CA66" s="118">
        <v>3</v>
      </c>
      <c r="CB66" s="118">
        <v>7</v>
      </c>
      <c r="CZ66" s="81">
        <v>2</v>
      </c>
    </row>
    <row r="67" spans="1:104">
      <c r="A67" s="119">
        <v>34</v>
      </c>
      <c r="B67" s="120" t="s">
        <v>294</v>
      </c>
      <c r="C67" s="121" t="s">
        <v>295</v>
      </c>
      <c r="D67" s="122" t="s">
        <v>93</v>
      </c>
      <c r="E67" s="123">
        <v>1</v>
      </c>
      <c r="F67" s="124">
        <v>0</v>
      </c>
      <c r="G67" s="125">
        <f t="shared" si="4"/>
        <v>0</v>
      </c>
      <c r="H67" s="126">
        <v>6.00000000000023E-3</v>
      </c>
      <c r="I67" s="127">
        <f t="shared" si="5"/>
        <v>6.00000000000023E-3</v>
      </c>
      <c r="J67" s="126"/>
      <c r="K67" s="127">
        <f t="shared" si="6"/>
        <v>0</v>
      </c>
      <c r="O67" s="118"/>
      <c r="Z67" s="118"/>
      <c r="AA67" s="118">
        <v>3</v>
      </c>
      <c r="AB67" s="118">
        <v>7</v>
      </c>
      <c r="AC67" s="118" t="s">
        <v>294</v>
      </c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28">
        <f t="shared" si="7"/>
        <v>0</v>
      </c>
      <c r="BA67" s="118"/>
      <c r="BB67" s="118"/>
      <c r="BC67" s="118"/>
      <c r="BD67" s="118"/>
      <c r="BE67" s="118"/>
      <c r="BF67" s="118"/>
      <c r="BG67" s="118"/>
      <c r="BH67" s="118"/>
      <c r="BI67" s="118"/>
      <c r="CA67" s="118">
        <v>3</v>
      </c>
      <c r="CB67" s="118">
        <v>7</v>
      </c>
      <c r="CZ67" s="81">
        <v>2</v>
      </c>
    </row>
    <row r="68" spans="1:104">
      <c r="A68" s="139" t="s">
        <v>50</v>
      </c>
      <c r="B68" s="140" t="s">
        <v>264</v>
      </c>
      <c r="C68" s="141" t="s">
        <v>265</v>
      </c>
      <c r="D68" s="142"/>
      <c r="E68" s="143"/>
      <c r="F68" s="143"/>
      <c r="G68" s="144">
        <f>SUM(G52:G67)</f>
        <v>0</v>
      </c>
      <c r="H68" s="145"/>
      <c r="I68" s="144">
        <f>SUM(I52:I67)</f>
        <v>5.5558000000000218E-2</v>
      </c>
      <c r="J68" s="146"/>
      <c r="K68" s="144">
        <f>SUM(K52:K67)</f>
        <v>0</v>
      </c>
      <c r="O68" s="118"/>
      <c r="X68" s="147">
        <f>K68</f>
        <v>0</v>
      </c>
      <c r="Y68" s="147">
        <f>I68</f>
        <v>5.5558000000000218E-2</v>
      </c>
      <c r="Z68" s="128">
        <f>G68</f>
        <v>0</v>
      </c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48"/>
      <c r="BB68" s="148"/>
      <c r="BC68" s="148"/>
      <c r="BD68" s="148"/>
      <c r="BE68" s="148"/>
      <c r="BF68" s="148"/>
      <c r="BG68" s="118"/>
      <c r="BH68" s="118"/>
      <c r="BI68" s="118"/>
    </row>
    <row r="69" spans="1:104" ht="14.25" customHeight="1">
      <c r="A69" s="108" t="s">
        <v>46</v>
      </c>
      <c r="B69" s="109" t="s">
        <v>296</v>
      </c>
      <c r="C69" s="110" t="s">
        <v>297</v>
      </c>
      <c r="D69" s="111"/>
      <c r="E69" s="112"/>
      <c r="F69" s="112"/>
      <c r="G69" s="113"/>
      <c r="H69" s="114"/>
      <c r="I69" s="115"/>
      <c r="J69" s="116"/>
      <c r="K69" s="117"/>
      <c r="O69" s="118"/>
    </row>
    <row r="70" spans="1:104">
      <c r="A70" s="119">
        <v>35</v>
      </c>
      <c r="B70" s="120" t="s">
        <v>298</v>
      </c>
      <c r="C70" s="121" t="s">
        <v>299</v>
      </c>
      <c r="D70" s="122" t="s">
        <v>102</v>
      </c>
      <c r="E70" s="123">
        <v>100</v>
      </c>
      <c r="F70" s="124">
        <v>0</v>
      </c>
      <c r="G70" s="125">
        <f>E70*F70</f>
        <v>0</v>
      </c>
      <c r="H70" s="126">
        <v>0</v>
      </c>
      <c r="I70" s="127">
        <f>E70*H70</f>
        <v>0</v>
      </c>
      <c r="J70" s="126">
        <v>0</v>
      </c>
      <c r="K70" s="127">
        <f>E70*J70</f>
        <v>0</v>
      </c>
      <c r="O70" s="118"/>
      <c r="Z70" s="118"/>
      <c r="AA70" s="118">
        <v>1</v>
      </c>
      <c r="AB70" s="118">
        <v>9</v>
      </c>
      <c r="AC70" s="118">
        <v>9</v>
      </c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28">
        <f>G70</f>
        <v>0</v>
      </c>
      <c r="BA70" s="118"/>
      <c r="BB70" s="118"/>
      <c r="BC70" s="118"/>
      <c r="BD70" s="118"/>
      <c r="BE70" s="118"/>
      <c r="BF70" s="118"/>
      <c r="BG70" s="118"/>
      <c r="BH70" s="118"/>
      <c r="BI70" s="118"/>
      <c r="CA70" s="118">
        <v>1</v>
      </c>
      <c r="CB70" s="118">
        <v>9</v>
      </c>
      <c r="CZ70" s="81">
        <v>4</v>
      </c>
    </row>
    <row r="71" spans="1:104">
      <c r="A71" s="129"/>
      <c r="B71" s="130"/>
      <c r="C71" s="191" t="s">
        <v>300</v>
      </c>
      <c r="D71" s="192"/>
      <c r="E71" s="133">
        <v>100</v>
      </c>
      <c r="F71" s="134"/>
      <c r="G71" s="135"/>
      <c r="H71" s="136"/>
      <c r="I71" s="131"/>
      <c r="J71" s="137"/>
      <c r="K71" s="131"/>
      <c r="M71" s="132" t="s">
        <v>300</v>
      </c>
      <c r="O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38" t="str">
        <f>C70</f>
        <v xml:space="preserve">Mont vodiče ay,cy,cya 1,5 pevně </v>
      </c>
      <c r="BE71" s="118"/>
      <c r="BF71" s="118"/>
      <c r="BG71" s="118"/>
      <c r="BH71" s="118"/>
      <c r="BI71" s="118"/>
    </row>
    <row r="72" spans="1:104">
      <c r="A72" s="119">
        <v>36</v>
      </c>
      <c r="B72" s="120" t="s">
        <v>301</v>
      </c>
      <c r="C72" s="121" t="s">
        <v>302</v>
      </c>
      <c r="D72" s="122" t="s">
        <v>102</v>
      </c>
      <c r="E72" s="123">
        <v>105</v>
      </c>
      <c r="F72" s="124">
        <v>0</v>
      </c>
      <c r="G72" s="125">
        <f>E72*F72</f>
        <v>0</v>
      </c>
      <c r="H72" s="126">
        <v>2.0000000000000002E-5</v>
      </c>
      <c r="I72" s="127">
        <f>E72*H72</f>
        <v>2.1000000000000003E-3</v>
      </c>
      <c r="J72" s="126"/>
      <c r="K72" s="127">
        <f>E72*J72</f>
        <v>0</v>
      </c>
      <c r="O72" s="118"/>
      <c r="Z72" s="118"/>
      <c r="AA72" s="118">
        <v>3</v>
      </c>
      <c r="AB72" s="118">
        <v>9</v>
      </c>
      <c r="AC72" s="118">
        <v>34141300</v>
      </c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28">
        <f>G72</f>
        <v>0</v>
      </c>
      <c r="BA72" s="118"/>
      <c r="BB72" s="118"/>
      <c r="BC72" s="118"/>
      <c r="BD72" s="118"/>
      <c r="BE72" s="118"/>
      <c r="BF72" s="118"/>
      <c r="BG72" s="118"/>
      <c r="BH72" s="118"/>
      <c r="BI72" s="118"/>
      <c r="CA72" s="118">
        <v>3</v>
      </c>
      <c r="CB72" s="118">
        <v>9</v>
      </c>
      <c r="CZ72" s="81">
        <v>3</v>
      </c>
    </row>
    <row r="73" spans="1:104">
      <c r="A73" s="129"/>
      <c r="B73" s="130"/>
      <c r="C73" s="191" t="s">
        <v>303</v>
      </c>
      <c r="D73" s="192"/>
      <c r="E73" s="133">
        <v>105</v>
      </c>
      <c r="F73" s="134"/>
      <c r="G73" s="135"/>
      <c r="H73" s="136"/>
      <c r="I73" s="131"/>
      <c r="J73" s="137"/>
      <c r="K73" s="131"/>
      <c r="M73" s="132" t="s">
        <v>303</v>
      </c>
      <c r="O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38" t="str">
        <f>C72</f>
        <v>Vodič silový pevné uložení CYY 1,5 mm2</v>
      </c>
      <c r="BE73" s="118"/>
      <c r="BF73" s="118"/>
      <c r="BG73" s="118"/>
      <c r="BH73" s="118"/>
      <c r="BI73" s="118"/>
    </row>
    <row r="74" spans="1:104">
      <c r="A74" s="139" t="s">
        <v>50</v>
      </c>
      <c r="B74" s="140" t="s">
        <v>296</v>
      </c>
      <c r="C74" s="141" t="s">
        <v>297</v>
      </c>
      <c r="D74" s="142"/>
      <c r="E74" s="143"/>
      <c r="F74" s="143"/>
      <c r="G74" s="144">
        <f>SUM(G69:G73)</f>
        <v>0</v>
      </c>
      <c r="H74" s="145"/>
      <c r="I74" s="144">
        <f>SUM(I69:I73)</f>
        <v>2.1000000000000003E-3</v>
      </c>
      <c r="J74" s="146"/>
      <c r="K74" s="144">
        <f>SUM(K69:K73)</f>
        <v>0</v>
      </c>
      <c r="O74" s="118"/>
      <c r="X74" s="147">
        <f>K74</f>
        <v>0</v>
      </c>
      <c r="Y74" s="147">
        <f>I74</f>
        <v>2.1000000000000003E-3</v>
      </c>
      <c r="Z74" s="128">
        <f>G74</f>
        <v>0</v>
      </c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48"/>
      <c r="BB74" s="148"/>
      <c r="BC74" s="148"/>
      <c r="BD74" s="148"/>
      <c r="BE74" s="148"/>
      <c r="BF74" s="148"/>
      <c r="BG74" s="118"/>
      <c r="BH74" s="118"/>
      <c r="BI74" s="118"/>
    </row>
    <row r="75" spans="1:104" ht="14.25" customHeight="1">
      <c r="A75" s="108" t="s">
        <v>46</v>
      </c>
      <c r="B75" s="109" t="s">
        <v>304</v>
      </c>
      <c r="C75" s="110" t="s">
        <v>305</v>
      </c>
      <c r="D75" s="111"/>
      <c r="E75" s="112"/>
      <c r="F75" s="112"/>
      <c r="G75" s="113"/>
      <c r="H75" s="114"/>
      <c r="I75" s="115"/>
      <c r="J75" s="116"/>
      <c r="K75" s="117"/>
      <c r="O75" s="118"/>
    </row>
    <row r="76" spans="1:104">
      <c r="A76" s="119">
        <v>37</v>
      </c>
      <c r="B76" s="120" t="s">
        <v>306</v>
      </c>
      <c r="C76" s="121" t="s">
        <v>307</v>
      </c>
      <c r="D76" s="122" t="s">
        <v>102</v>
      </c>
      <c r="E76" s="123">
        <v>100</v>
      </c>
      <c r="F76" s="124">
        <v>0</v>
      </c>
      <c r="G76" s="125">
        <f t="shared" ref="G76:G83" si="8">E76*F76</f>
        <v>0</v>
      </c>
      <c r="H76" s="126">
        <v>0</v>
      </c>
      <c r="I76" s="127">
        <f t="shared" ref="I76:I83" si="9">E76*H76</f>
        <v>0</v>
      </c>
      <c r="J76" s="126">
        <v>0</v>
      </c>
      <c r="K76" s="127">
        <f t="shared" ref="K76:K83" si="10">E76*J76</f>
        <v>0</v>
      </c>
      <c r="O76" s="118"/>
      <c r="Z76" s="118"/>
      <c r="AA76" s="118">
        <v>1</v>
      </c>
      <c r="AB76" s="118">
        <v>9</v>
      </c>
      <c r="AC76" s="118">
        <v>9</v>
      </c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28">
        <f t="shared" ref="AZ76:AZ83" si="11">G76</f>
        <v>0</v>
      </c>
      <c r="BA76" s="118"/>
      <c r="BB76" s="118"/>
      <c r="BC76" s="118"/>
      <c r="BD76" s="118"/>
      <c r="BE76" s="118"/>
      <c r="BF76" s="118"/>
      <c r="BG76" s="118"/>
      <c r="BH76" s="118"/>
      <c r="BI76" s="118"/>
      <c r="CA76" s="118">
        <v>1</v>
      </c>
      <c r="CB76" s="118">
        <v>9</v>
      </c>
      <c r="CZ76" s="81">
        <v>4</v>
      </c>
    </row>
    <row r="77" spans="1:104" ht="22.5">
      <c r="A77" s="119">
        <v>38</v>
      </c>
      <c r="B77" s="120" t="s">
        <v>308</v>
      </c>
      <c r="C77" s="121" t="s">
        <v>309</v>
      </c>
      <c r="D77" s="122" t="s">
        <v>93</v>
      </c>
      <c r="E77" s="123">
        <v>1</v>
      </c>
      <c r="F77" s="124">
        <v>0</v>
      </c>
      <c r="G77" s="125">
        <f t="shared" si="8"/>
        <v>0</v>
      </c>
      <c r="H77" s="126">
        <v>0</v>
      </c>
      <c r="I77" s="127">
        <f t="shared" si="9"/>
        <v>0</v>
      </c>
      <c r="J77" s="126">
        <v>0</v>
      </c>
      <c r="K77" s="127">
        <f t="shared" si="10"/>
        <v>0</v>
      </c>
      <c r="O77" s="118"/>
      <c r="Z77" s="118"/>
      <c r="AA77" s="118">
        <v>1</v>
      </c>
      <c r="AB77" s="118">
        <v>9</v>
      </c>
      <c r="AC77" s="118">
        <v>9</v>
      </c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28">
        <f t="shared" si="11"/>
        <v>0</v>
      </c>
      <c r="BA77" s="118"/>
      <c r="BB77" s="118"/>
      <c r="BC77" s="118"/>
      <c r="BD77" s="118"/>
      <c r="BE77" s="118"/>
      <c r="BF77" s="118"/>
      <c r="BG77" s="118"/>
      <c r="BH77" s="118"/>
      <c r="BI77" s="118"/>
      <c r="CA77" s="118">
        <v>1</v>
      </c>
      <c r="CB77" s="118">
        <v>9</v>
      </c>
      <c r="CZ77" s="81">
        <v>4</v>
      </c>
    </row>
    <row r="78" spans="1:104">
      <c r="A78" s="119">
        <v>39</v>
      </c>
      <c r="B78" s="120" t="s">
        <v>310</v>
      </c>
      <c r="C78" s="121" t="s">
        <v>311</v>
      </c>
      <c r="D78" s="122" t="s">
        <v>93</v>
      </c>
      <c r="E78" s="123">
        <v>1</v>
      </c>
      <c r="F78" s="124">
        <v>0</v>
      </c>
      <c r="G78" s="125">
        <f t="shared" si="8"/>
        <v>0</v>
      </c>
      <c r="H78" s="126">
        <v>0</v>
      </c>
      <c r="I78" s="127">
        <f t="shared" si="9"/>
        <v>0</v>
      </c>
      <c r="J78" s="126">
        <v>0</v>
      </c>
      <c r="K78" s="127">
        <f t="shared" si="10"/>
        <v>0</v>
      </c>
      <c r="O78" s="118"/>
      <c r="Z78" s="118"/>
      <c r="AA78" s="118">
        <v>1</v>
      </c>
      <c r="AB78" s="118">
        <v>9</v>
      </c>
      <c r="AC78" s="118">
        <v>9</v>
      </c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28">
        <f t="shared" si="11"/>
        <v>0</v>
      </c>
      <c r="BA78" s="118"/>
      <c r="BB78" s="118"/>
      <c r="BC78" s="118"/>
      <c r="BD78" s="118"/>
      <c r="BE78" s="118"/>
      <c r="BF78" s="118"/>
      <c r="BG78" s="118"/>
      <c r="BH78" s="118"/>
      <c r="BI78" s="118"/>
      <c r="CA78" s="118">
        <v>1</v>
      </c>
      <c r="CB78" s="118">
        <v>9</v>
      </c>
      <c r="CZ78" s="81">
        <v>4</v>
      </c>
    </row>
    <row r="79" spans="1:104">
      <c r="A79" s="119">
        <v>40</v>
      </c>
      <c r="B79" s="120" t="s">
        <v>312</v>
      </c>
      <c r="C79" s="121" t="s">
        <v>313</v>
      </c>
      <c r="D79" s="122" t="s">
        <v>93</v>
      </c>
      <c r="E79" s="123">
        <v>1</v>
      </c>
      <c r="F79" s="124">
        <v>0</v>
      </c>
      <c r="G79" s="125">
        <f t="shared" si="8"/>
        <v>0</v>
      </c>
      <c r="H79" s="126">
        <v>0</v>
      </c>
      <c r="I79" s="127">
        <f t="shared" si="9"/>
        <v>0</v>
      </c>
      <c r="J79" s="126">
        <v>0</v>
      </c>
      <c r="K79" s="127">
        <f t="shared" si="10"/>
        <v>0</v>
      </c>
      <c r="O79" s="118"/>
      <c r="Z79" s="118"/>
      <c r="AA79" s="118">
        <v>1</v>
      </c>
      <c r="AB79" s="118">
        <v>9</v>
      </c>
      <c r="AC79" s="118">
        <v>9</v>
      </c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28">
        <f t="shared" si="11"/>
        <v>0</v>
      </c>
      <c r="BA79" s="118"/>
      <c r="BB79" s="118"/>
      <c r="BC79" s="118"/>
      <c r="BD79" s="118"/>
      <c r="BE79" s="118"/>
      <c r="BF79" s="118"/>
      <c r="BG79" s="118"/>
      <c r="BH79" s="118"/>
      <c r="BI79" s="118"/>
      <c r="CA79" s="118">
        <v>1</v>
      </c>
      <c r="CB79" s="118">
        <v>9</v>
      </c>
      <c r="CZ79" s="81">
        <v>4</v>
      </c>
    </row>
    <row r="80" spans="1:104">
      <c r="A80" s="119">
        <v>41</v>
      </c>
      <c r="B80" s="120" t="s">
        <v>314</v>
      </c>
      <c r="C80" s="121" t="s">
        <v>315</v>
      </c>
      <c r="D80" s="122" t="s">
        <v>102</v>
      </c>
      <c r="E80" s="123">
        <v>100</v>
      </c>
      <c r="F80" s="124">
        <v>0</v>
      </c>
      <c r="G80" s="125">
        <f t="shared" si="8"/>
        <v>0</v>
      </c>
      <c r="H80" s="126">
        <v>0</v>
      </c>
      <c r="I80" s="127">
        <f t="shared" si="9"/>
        <v>0</v>
      </c>
      <c r="J80" s="126">
        <v>0</v>
      </c>
      <c r="K80" s="127">
        <f t="shared" si="10"/>
        <v>0</v>
      </c>
      <c r="O80" s="118"/>
      <c r="Z80" s="118"/>
      <c r="AA80" s="118">
        <v>1</v>
      </c>
      <c r="AB80" s="118">
        <v>9</v>
      </c>
      <c r="AC80" s="118">
        <v>9</v>
      </c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28">
        <f t="shared" si="11"/>
        <v>0</v>
      </c>
      <c r="BA80" s="118"/>
      <c r="BB80" s="118"/>
      <c r="BC80" s="118"/>
      <c r="BD80" s="118"/>
      <c r="BE80" s="118"/>
      <c r="BF80" s="118"/>
      <c r="BG80" s="118"/>
      <c r="BH80" s="118"/>
      <c r="BI80" s="118"/>
      <c r="CA80" s="118">
        <v>1</v>
      </c>
      <c r="CB80" s="118">
        <v>9</v>
      </c>
      <c r="CZ80" s="81">
        <v>4</v>
      </c>
    </row>
    <row r="81" spans="1:104">
      <c r="A81" s="119">
        <v>42</v>
      </c>
      <c r="B81" s="120" t="s">
        <v>316</v>
      </c>
      <c r="C81" s="121" t="s">
        <v>317</v>
      </c>
      <c r="D81" s="122" t="s">
        <v>102</v>
      </c>
      <c r="E81" s="123">
        <v>100</v>
      </c>
      <c r="F81" s="124">
        <v>0</v>
      </c>
      <c r="G81" s="125">
        <f t="shared" si="8"/>
        <v>0</v>
      </c>
      <c r="H81" s="126">
        <v>0</v>
      </c>
      <c r="I81" s="127">
        <f t="shared" si="9"/>
        <v>0</v>
      </c>
      <c r="J81" s="126">
        <v>0</v>
      </c>
      <c r="K81" s="127">
        <f t="shared" si="10"/>
        <v>0</v>
      </c>
      <c r="O81" s="118"/>
      <c r="Z81" s="118"/>
      <c r="AA81" s="118">
        <v>1</v>
      </c>
      <c r="AB81" s="118">
        <v>9</v>
      </c>
      <c r="AC81" s="118">
        <v>9</v>
      </c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28">
        <f t="shared" si="11"/>
        <v>0</v>
      </c>
      <c r="BA81" s="118"/>
      <c r="BB81" s="118"/>
      <c r="BC81" s="118"/>
      <c r="BD81" s="118"/>
      <c r="BE81" s="118"/>
      <c r="BF81" s="118"/>
      <c r="BG81" s="118"/>
      <c r="BH81" s="118"/>
      <c r="BI81" s="118"/>
      <c r="CA81" s="118">
        <v>1</v>
      </c>
      <c r="CB81" s="118">
        <v>9</v>
      </c>
      <c r="CZ81" s="81">
        <v>4</v>
      </c>
    </row>
    <row r="82" spans="1:104">
      <c r="A82" s="119">
        <v>43</v>
      </c>
      <c r="B82" s="120" t="s">
        <v>318</v>
      </c>
      <c r="C82" s="121" t="s">
        <v>319</v>
      </c>
      <c r="D82" s="122" t="s">
        <v>93</v>
      </c>
      <c r="E82" s="123">
        <v>1</v>
      </c>
      <c r="F82" s="124">
        <v>0</v>
      </c>
      <c r="G82" s="125">
        <f t="shared" si="8"/>
        <v>0</v>
      </c>
      <c r="H82" s="126">
        <v>3.7000000000000002E-3</v>
      </c>
      <c r="I82" s="127">
        <f t="shared" si="9"/>
        <v>3.7000000000000002E-3</v>
      </c>
      <c r="J82" s="126">
        <v>0</v>
      </c>
      <c r="K82" s="127">
        <f t="shared" si="10"/>
        <v>0</v>
      </c>
      <c r="O82" s="118"/>
      <c r="Z82" s="118"/>
      <c r="AA82" s="118">
        <v>1</v>
      </c>
      <c r="AB82" s="118">
        <v>9</v>
      </c>
      <c r="AC82" s="118">
        <v>9</v>
      </c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28">
        <f t="shared" si="11"/>
        <v>0</v>
      </c>
      <c r="BA82" s="118"/>
      <c r="BB82" s="118"/>
      <c r="BC82" s="118"/>
      <c r="BD82" s="118"/>
      <c r="BE82" s="118"/>
      <c r="BF82" s="118"/>
      <c r="BG82" s="118"/>
      <c r="BH82" s="118"/>
      <c r="BI82" s="118"/>
      <c r="CA82" s="118">
        <v>1</v>
      </c>
      <c r="CB82" s="118">
        <v>9</v>
      </c>
      <c r="CZ82" s="81">
        <v>4</v>
      </c>
    </row>
    <row r="83" spans="1:104">
      <c r="A83" s="119">
        <v>44</v>
      </c>
      <c r="B83" s="120" t="s">
        <v>320</v>
      </c>
      <c r="C83" s="121" t="s">
        <v>321</v>
      </c>
      <c r="D83" s="122" t="s">
        <v>102</v>
      </c>
      <c r="E83" s="123">
        <v>105</v>
      </c>
      <c r="F83" s="124">
        <v>0</v>
      </c>
      <c r="G83" s="125">
        <f t="shared" si="8"/>
        <v>0</v>
      </c>
      <c r="H83" s="126">
        <v>1.0499999999999999E-3</v>
      </c>
      <c r="I83" s="127">
        <f t="shared" si="9"/>
        <v>0.11024999999999999</v>
      </c>
      <c r="J83" s="126"/>
      <c r="K83" s="127">
        <f t="shared" si="10"/>
        <v>0</v>
      </c>
      <c r="O83" s="118"/>
      <c r="Z83" s="118"/>
      <c r="AA83" s="118">
        <v>3</v>
      </c>
      <c r="AB83" s="118">
        <v>1</v>
      </c>
      <c r="AC83" s="118">
        <v>286136315</v>
      </c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28">
        <f t="shared" si="11"/>
        <v>0</v>
      </c>
      <c r="BA83" s="118"/>
      <c r="BB83" s="118"/>
      <c r="BC83" s="118"/>
      <c r="BD83" s="118"/>
      <c r="BE83" s="118"/>
      <c r="BF83" s="118"/>
      <c r="BG83" s="118"/>
      <c r="BH83" s="118"/>
      <c r="BI83" s="118"/>
      <c r="CA83" s="118">
        <v>3</v>
      </c>
      <c r="CB83" s="118">
        <v>1</v>
      </c>
      <c r="CZ83" s="81">
        <v>3</v>
      </c>
    </row>
    <row r="84" spans="1:104">
      <c r="A84" s="129"/>
      <c r="B84" s="130"/>
      <c r="C84" s="191" t="s">
        <v>303</v>
      </c>
      <c r="D84" s="192"/>
      <c r="E84" s="133">
        <v>105</v>
      </c>
      <c r="F84" s="134"/>
      <c r="G84" s="135"/>
      <c r="H84" s="136"/>
      <c r="I84" s="131"/>
      <c r="J84" s="137"/>
      <c r="K84" s="131"/>
      <c r="M84" s="132" t="s">
        <v>303</v>
      </c>
      <c r="O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38" t="str">
        <f>C83</f>
        <v>Trubka SDR 11  63 x 5,8 mm L 100 m plyn</v>
      </c>
      <c r="BE84" s="118"/>
      <c r="BF84" s="118"/>
      <c r="BG84" s="118"/>
      <c r="BH84" s="118"/>
      <c r="BI84" s="118"/>
    </row>
    <row r="85" spans="1:104" ht="22.5">
      <c r="A85" s="119">
        <v>45</v>
      </c>
      <c r="B85" s="120" t="s">
        <v>322</v>
      </c>
      <c r="C85" s="121" t="s">
        <v>323</v>
      </c>
      <c r="D85" s="122" t="s">
        <v>93</v>
      </c>
      <c r="E85" s="123">
        <v>1</v>
      </c>
      <c r="F85" s="124">
        <v>0</v>
      </c>
      <c r="G85" s="125">
        <f>E85*F85</f>
        <v>0</v>
      </c>
      <c r="H85" s="126">
        <v>1.7999999999999999E-2</v>
      </c>
      <c r="I85" s="127">
        <f>E85*H85</f>
        <v>1.7999999999999999E-2</v>
      </c>
      <c r="J85" s="126"/>
      <c r="K85" s="127">
        <f>E85*J85</f>
        <v>0</v>
      </c>
      <c r="O85" s="118"/>
      <c r="Z85" s="118"/>
      <c r="AA85" s="118">
        <v>3</v>
      </c>
      <c r="AB85" s="118">
        <v>1</v>
      </c>
      <c r="AC85" s="118">
        <v>42200700</v>
      </c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28">
        <f>G85</f>
        <v>0</v>
      </c>
      <c r="BA85" s="118"/>
      <c r="BB85" s="118"/>
      <c r="BC85" s="118"/>
      <c r="BD85" s="118"/>
      <c r="BE85" s="118"/>
      <c r="BF85" s="118"/>
      <c r="BG85" s="118"/>
      <c r="BH85" s="118"/>
      <c r="BI85" s="118"/>
      <c r="CA85" s="118">
        <v>3</v>
      </c>
      <c r="CB85" s="118">
        <v>1</v>
      </c>
      <c r="CZ85" s="81">
        <v>3</v>
      </c>
    </row>
    <row r="86" spans="1:104">
      <c r="A86" s="119">
        <v>46</v>
      </c>
      <c r="B86" s="120" t="s">
        <v>324</v>
      </c>
      <c r="C86" s="121" t="s">
        <v>325</v>
      </c>
      <c r="D86" s="122" t="s">
        <v>93</v>
      </c>
      <c r="E86" s="123">
        <v>1</v>
      </c>
      <c r="F86" s="124">
        <v>0</v>
      </c>
      <c r="G86" s="125">
        <f>E86*F86</f>
        <v>0</v>
      </c>
      <c r="H86" s="126">
        <v>1E-3</v>
      </c>
      <c r="I86" s="127">
        <f>E86*H86</f>
        <v>1E-3</v>
      </c>
      <c r="J86" s="126"/>
      <c r="K86" s="127">
        <f>E86*J86</f>
        <v>0</v>
      </c>
      <c r="O86" s="118"/>
      <c r="Z86" s="118"/>
      <c r="AA86" s="118">
        <v>3</v>
      </c>
      <c r="AB86" s="118">
        <v>1</v>
      </c>
      <c r="AC86" s="118">
        <v>42200850</v>
      </c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28">
        <f>G86</f>
        <v>0</v>
      </c>
      <c r="BA86" s="118"/>
      <c r="BB86" s="118"/>
      <c r="BC86" s="118"/>
      <c r="BD86" s="118"/>
      <c r="BE86" s="118"/>
      <c r="BF86" s="118"/>
      <c r="BG86" s="118"/>
      <c r="BH86" s="118"/>
      <c r="BI86" s="118"/>
      <c r="CA86" s="118">
        <v>3</v>
      </c>
      <c r="CB86" s="118">
        <v>1</v>
      </c>
      <c r="CZ86" s="81">
        <v>3</v>
      </c>
    </row>
    <row r="87" spans="1:104">
      <c r="A87" s="119">
        <v>47</v>
      </c>
      <c r="B87" s="120" t="s">
        <v>326</v>
      </c>
      <c r="C87" s="121" t="s">
        <v>327</v>
      </c>
      <c r="D87" s="122" t="s">
        <v>93</v>
      </c>
      <c r="E87" s="123">
        <v>1</v>
      </c>
      <c r="F87" s="124">
        <v>0</v>
      </c>
      <c r="G87" s="125">
        <f>E87*F87</f>
        <v>0</v>
      </c>
      <c r="H87" s="126">
        <v>8.5000000000000006E-3</v>
      </c>
      <c r="I87" s="127">
        <f>E87*H87</f>
        <v>8.5000000000000006E-3</v>
      </c>
      <c r="J87" s="126"/>
      <c r="K87" s="127">
        <f>E87*J87</f>
        <v>0</v>
      </c>
      <c r="O87" s="118"/>
      <c r="Z87" s="118"/>
      <c r="AA87" s="118">
        <v>3</v>
      </c>
      <c r="AB87" s="118">
        <v>1</v>
      </c>
      <c r="AC87" s="118">
        <v>42229100</v>
      </c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28">
        <f>G87</f>
        <v>0</v>
      </c>
      <c r="BA87" s="118"/>
      <c r="BB87" s="118"/>
      <c r="BC87" s="118"/>
      <c r="BD87" s="118"/>
      <c r="BE87" s="118"/>
      <c r="BF87" s="118"/>
      <c r="BG87" s="118"/>
      <c r="BH87" s="118"/>
      <c r="BI87" s="118"/>
      <c r="CA87" s="118">
        <v>3</v>
      </c>
      <c r="CB87" s="118">
        <v>1</v>
      </c>
      <c r="CZ87" s="81">
        <v>3</v>
      </c>
    </row>
    <row r="88" spans="1:104">
      <c r="A88" s="119">
        <v>48</v>
      </c>
      <c r="B88" s="120" t="s">
        <v>135</v>
      </c>
      <c r="C88" s="121" t="s">
        <v>328</v>
      </c>
      <c r="D88" s="122" t="s">
        <v>93</v>
      </c>
      <c r="E88" s="123">
        <v>1</v>
      </c>
      <c r="F88" s="124">
        <v>0</v>
      </c>
      <c r="G88" s="125">
        <f>E88*F88</f>
        <v>0</v>
      </c>
      <c r="H88" s="126">
        <v>7.3000000000000001E-3</v>
      </c>
      <c r="I88" s="127">
        <f>E88*H88</f>
        <v>7.3000000000000001E-3</v>
      </c>
      <c r="J88" s="126"/>
      <c r="K88" s="127">
        <f>E88*J88</f>
        <v>0</v>
      </c>
      <c r="O88" s="118"/>
      <c r="Z88" s="118"/>
      <c r="AA88" s="118">
        <v>3</v>
      </c>
      <c r="AB88" s="118">
        <v>1</v>
      </c>
      <c r="AC88" s="118">
        <v>42293250</v>
      </c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28">
        <f>G88</f>
        <v>0</v>
      </c>
      <c r="BA88" s="118"/>
      <c r="BB88" s="118"/>
      <c r="BC88" s="118"/>
      <c r="BD88" s="118"/>
      <c r="BE88" s="118"/>
      <c r="BF88" s="118"/>
      <c r="BG88" s="118"/>
      <c r="BH88" s="118"/>
      <c r="BI88" s="118"/>
      <c r="CA88" s="118">
        <v>3</v>
      </c>
      <c r="CB88" s="118">
        <v>1</v>
      </c>
      <c r="CZ88" s="81">
        <v>3</v>
      </c>
    </row>
    <row r="89" spans="1:104">
      <c r="A89" s="139" t="s">
        <v>50</v>
      </c>
      <c r="B89" s="140" t="s">
        <v>304</v>
      </c>
      <c r="C89" s="141" t="s">
        <v>305</v>
      </c>
      <c r="D89" s="142"/>
      <c r="E89" s="143"/>
      <c r="F89" s="143"/>
      <c r="G89" s="144">
        <f>SUM(G75:G88)</f>
        <v>0</v>
      </c>
      <c r="H89" s="145"/>
      <c r="I89" s="144">
        <f>SUM(I75:I88)</f>
        <v>0.14874999999999999</v>
      </c>
      <c r="J89" s="146"/>
      <c r="K89" s="144">
        <f>SUM(K75:K88)</f>
        <v>0</v>
      </c>
      <c r="O89" s="118"/>
      <c r="X89" s="147">
        <f>K89</f>
        <v>0</v>
      </c>
      <c r="Y89" s="147">
        <f>I89</f>
        <v>0.14874999999999999</v>
      </c>
      <c r="Z89" s="128">
        <f>G89</f>
        <v>0</v>
      </c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48"/>
      <c r="BB89" s="148"/>
      <c r="BC89" s="148"/>
      <c r="BD89" s="148"/>
      <c r="BE89" s="148"/>
      <c r="BF89" s="148"/>
      <c r="BG89" s="118"/>
      <c r="BH89" s="118"/>
      <c r="BI89" s="118"/>
    </row>
    <row r="90" spans="1:104" ht="14.25" customHeight="1">
      <c r="A90" s="108" t="s">
        <v>46</v>
      </c>
      <c r="B90" s="109" t="s">
        <v>149</v>
      </c>
      <c r="C90" s="110" t="s">
        <v>150</v>
      </c>
      <c r="D90" s="111"/>
      <c r="E90" s="112"/>
      <c r="F90" s="112"/>
      <c r="G90" s="113"/>
      <c r="H90" s="114"/>
      <c r="I90" s="115"/>
      <c r="J90" s="116"/>
      <c r="K90" s="117"/>
      <c r="O90" s="118"/>
    </row>
    <row r="91" spans="1:104" ht="13.5" customHeight="1">
      <c r="A91" s="119" t="s">
        <v>151</v>
      </c>
      <c r="B91" s="120" t="s">
        <v>149</v>
      </c>
      <c r="C91" s="121" t="s">
        <v>152</v>
      </c>
      <c r="D91" s="122" t="s">
        <v>149</v>
      </c>
      <c r="E91" s="123">
        <v>1</v>
      </c>
      <c r="F91" s="124"/>
      <c r="G91" s="125">
        <f t="shared" ref="G91:G98" si="12">E91*F91</f>
        <v>0</v>
      </c>
      <c r="H91" s="126"/>
      <c r="I91" s="127">
        <f t="shared" ref="I91:I98" si="13">E91*H91</f>
        <v>0</v>
      </c>
      <c r="J91" s="126"/>
      <c r="K91" s="127">
        <f t="shared" ref="K91:K98" si="14">E91*J91</f>
        <v>0</v>
      </c>
      <c r="O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28">
        <f t="shared" ref="AZ91:AZ98" si="15">G91</f>
        <v>0</v>
      </c>
      <c r="BA91" s="118"/>
      <c r="BB91" s="118"/>
      <c r="BC91" s="118"/>
      <c r="BD91" s="118"/>
      <c r="BE91" s="118"/>
      <c r="BF91" s="118"/>
      <c r="BG91" s="118"/>
      <c r="BH91" s="118"/>
      <c r="BI91" s="118"/>
      <c r="CA91" s="118"/>
      <c r="CB91" s="118"/>
    </row>
    <row r="92" spans="1:104" ht="13.5" customHeight="1">
      <c r="A92" s="119" t="s">
        <v>153</v>
      </c>
      <c r="B92" s="120" t="s">
        <v>149</v>
      </c>
      <c r="C92" s="121" t="s">
        <v>154</v>
      </c>
      <c r="D92" s="122" t="s">
        <v>149</v>
      </c>
      <c r="E92" s="123">
        <v>1</v>
      </c>
      <c r="F92" s="124"/>
      <c r="G92" s="125">
        <f t="shared" si="12"/>
        <v>0</v>
      </c>
      <c r="H92" s="126"/>
      <c r="I92" s="127">
        <f t="shared" si="13"/>
        <v>0</v>
      </c>
      <c r="J92" s="126"/>
      <c r="K92" s="127">
        <f t="shared" si="14"/>
        <v>0</v>
      </c>
      <c r="O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28">
        <f t="shared" si="15"/>
        <v>0</v>
      </c>
      <c r="BA92" s="118"/>
      <c r="BB92" s="118"/>
      <c r="BC92" s="118"/>
      <c r="BD92" s="118"/>
      <c r="BE92" s="118"/>
      <c r="BF92" s="118"/>
      <c r="BG92" s="118"/>
      <c r="BH92" s="118"/>
      <c r="BI92" s="118"/>
      <c r="CA92" s="118"/>
      <c r="CB92" s="118"/>
    </row>
    <row r="93" spans="1:104" ht="13.5" customHeight="1">
      <c r="A93" s="119" t="s">
        <v>155</v>
      </c>
      <c r="B93" s="120" t="s">
        <v>149</v>
      </c>
      <c r="C93" s="121" t="s">
        <v>156</v>
      </c>
      <c r="D93" s="122" t="s">
        <v>149</v>
      </c>
      <c r="E93" s="123">
        <v>1</v>
      </c>
      <c r="F93" s="124"/>
      <c r="G93" s="125">
        <f t="shared" si="12"/>
        <v>0</v>
      </c>
      <c r="H93" s="126"/>
      <c r="I93" s="127">
        <f t="shared" si="13"/>
        <v>0</v>
      </c>
      <c r="J93" s="126"/>
      <c r="K93" s="127">
        <f t="shared" si="14"/>
        <v>0</v>
      </c>
      <c r="O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28">
        <f t="shared" si="15"/>
        <v>0</v>
      </c>
      <c r="BA93" s="118"/>
      <c r="BB93" s="118"/>
      <c r="BC93" s="118"/>
      <c r="BD93" s="118"/>
      <c r="BE93" s="118"/>
      <c r="BF93" s="118"/>
      <c r="BG93" s="118"/>
      <c r="BH93" s="118"/>
      <c r="BI93" s="118"/>
      <c r="CA93" s="118"/>
      <c r="CB93" s="118"/>
    </row>
    <row r="94" spans="1:104" ht="13.5" customHeight="1">
      <c r="A94" s="119" t="s">
        <v>157</v>
      </c>
      <c r="B94" s="120" t="s">
        <v>149</v>
      </c>
      <c r="C94" s="121" t="s">
        <v>158</v>
      </c>
      <c r="D94" s="122" t="s">
        <v>149</v>
      </c>
      <c r="E94" s="123">
        <v>1</v>
      </c>
      <c r="F94" s="124"/>
      <c r="G94" s="125">
        <f t="shared" si="12"/>
        <v>0</v>
      </c>
      <c r="H94" s="126"/>
      <c r="I94" s="127">
        <f t="shared" si="13"/>
        <v>0</v>
      </c>
      <c r="J94" s="126"/>
      <c r="K94" s="127">
        <f t="shared" si="14"/>
        <v>0</v>
      </c>
      <c r="O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28">
        <f t="shared" si="15"/>
        <v>0</v>
      </c>
      <c r="BA94" s="118"/>
      <c r="BB94" s="118"/>
      <c r="BC94" s="118"/>
      <c r="BD94" s="118"/>
      <c r="BE94" s="118"/>
      <c r="BF94" s="118"/>
      <c r="BG94" s="118"/>
      <c r="BH94" s="118"/>
      <c r="BI94" s="118"/>
      <c r="CA94" s="118"/>
      <c r="CB94" s="118"/>
    </row>
    <row r="95" spans="1:104" ht="13.5" customHeight="1">
      <c r="A95" s="119" t="s">
        <v>159</v>
      </c>
      <c r="B95" s="120" t="s">
        <v>149</v>
      </c>
      <c r="C95" s="121" t="s">
        <v>160</v>
      </c>
      <c r="D95" s="122" t="s">
        <v>149</v>
      </c>
      <c r="E95" s="123">
        <v>1</v>
      </c>
      <c r="F95" s="124"/>
      <c r="G95" s="125">
        <f t="shared" si="12"/>
        <v>0</v>
      </c>
      <c r="H95" s="126"/>
      <c r="I95" s="127">
        <f t="shared" si="13"/>
        <v>0</v>
      </c>
      <c r="J95" s="126"/>
      <c r="K95" s="127">
        <f t="shared" si="14"/>
        <v>0</v>
      </c>
      <c r="O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28">
        <f t="shared" si="15"/>
        <v>0</v>
      </c>
      <c r="BA95" s="118"/>
      <c r="BB95" s="118"/>
      <c r="BC95" s="118"/>
      <c r="BD95" s="118"/>
      <c r="BE95" s="118"/>
      <c r="BF95" s="118"/>
      <c r="BG95" s="118"/>
      <c r="BH95" s="118"/>
      <c r="BI95" s="118"/>
      <c r="CA95" s="118"/>
      <c r="CB95" s="118"/>
    </row>
    <row r="96" spans="1:104" ht="13.5" customHeight="1">
      <c r="A96" s="119" t="s">
        <v>161</v>
      </c>
      <c r="B96" s="120" t="s">
        <v>149</v>
      </c>
      <c r="C96" s="121" t="s">
        <v>162</v>
      </c>
      <c r="D96" s="122" t="s">
        <v>149</v>
      </c>
      <c r="E96" s="123">
        <v>1</v>
      </c>
      <c r="F96" s="124"/>
      <c r="G96" s="125">
        <f t="shared" si="12"/>
        <v>0</v>
      </c>
      <c r="H96" s="126"/>
      <c r="I96" s="127">
        <f t="shared" si="13"/>
        <v>0</v>
      </c>
      <c r="J96" s="126"/>
      <c r="K96" s="127">
        <f t="shared" si="14"/>
        <v>0</v>
      </c>
      <c r="O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28">
        <f t="shared" si="15"/>
        <v>0</v>
      </c>
      <c r="BA96" s="118"/>
      <c r="BB96" s="118"/>
      <c r="BC96" s="118"/>
      <c r="BD96" s="118"/>
      <c r="BE96" s="118"/>
      <c r="BF96" s="118"/>
      <c r="BG96" s="118"/>
      <c r="BH96" s="118"/>
      <c r="BI96" s="118"/>
      <c r="CA96" s="118"/>
      <c r="CB96" s="118"/>
    </row>
    <row r="97" spans="1:80" ht="13.5" customHeight="1">
      <c r="A97" s="119" t="s">
        <v>163</v>
      </c>
      <c r="B97" s="120" t="s">
        <v>149</v>
      </c>
      <c r="C97" s="121" t="s">
        <v>164</v>
      </c>
      <c r="D97" s="122" t="s">
        <v>149</v>
      </c>
      <c r="E97" s="123">
        <v>1</v>
      </c>
      <c r="F97" s="124"/>
      <c r="G97" s="125">
        <f t="shared" si="12"/>
        <v>0</v>
      </c>
      <c r="H97" s="126"/>
      <c r="I97" s="127">
        <f t="shared" si="13"/>
        <v>0</v>
      </c>
      <c r="J97" s="126"/>
      <c r="K97" s="127">
        <f t="shared" si="14"/>
        <v>0</v>
      </c>
      <c r="O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28">
        <f t="shared" si="15"/>
        <v>0</v>
      </c>
      <c r="BA97" s="118"/>
      <c r="BB97" s="118"/>
      <c r="BC97" s="118"/>
      <c r="BD97" s="118"/>
      <c r="BE97" s="118"/>
      <c r="BF97" s="118"/>
      <c r="BG97" s="118"/>
      <c r="BH97" s="118"/>
      <c r="BI97" s="118"/>
      <c r="CA97" s="118"/>
      <c r="CB97" s="118"/>
    </row>
    <row r="98" spans="1:80" ht="13.5" customHeight="1">
      <c r="A98" s="119" t="s">
        <v>165</v>
      </c>
      <c r="B98" s="120" t="s">
        <v>149</v>
      </c>
      <c r="C98" s="121" t="s">
        <v>166</v>
      </c>
      <c r="D98" s="122" t="s">
        <v>149</v>
      </c>
      <c r="E98" s="123">
        <v>1</v>
      </c>
      <c r="F98" s="124"/>
      <c r="G98" s="125">
        <f t="shared" si="12"/>
        <v>0</v>
      </c>
      <c r="H98" s="126"/>
      <c r="I98" s="127">
        <f t="shared" si="13"/>
        <v>0</v>
      </c>
      <c r="J98" s="126"/>
      <c r="K98" s="127">
        <f t="shared" si="14"/>
        <v>0</v>
      </c>
      <c r="O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28">
        <f t="shared" si="15"/>
        <v>0</v>
      </c>
      <c r="BA98" s="118"/>
      <c r="BB98" s="118"/>
      <c r="BC98" s="118"/>
      <c r="BD98" s="118"/>
      <c r="BE98" s="118"/>
      <c r="BF98" s="118"/>
      <c r="BG98" s="118"/>
      <c r="BH98" s="118"/>
      <c r="BI98" s="118"/>
      <c r="CA98" s="118"/>
      <c r="CB98" s="118"/>
    </row>
    <row r="99" spans="1:80">
      <c r="A99" s="139" t="s">
        <v>50</v>
      </c>
      <c r="B99" s="140"/>
      <c r="C99" s="141"/>
      <c r="D99" s="142"/>
      <c r="E99" s="143"/>
      <c r="F99" s="143"/>
      <c r="G99" s="144">
        <f>SUM(G90:G98)</f>
        <v>0</v>
      </c>
      <c r="H99" s="145"/>
      <c r="I99" s="144">
        <f>SUM(I90:I98)</f>
        <v>0</v>
      </c>
      <c r="J99" s="146"/>
      <c r="K99" s="144">
        <f>SUM(K90:K98)</f>
        <v>0</v>
      </c>
      <c r="O99" s="118"/>
      <c r="X99" s="147">
        <f>K99</f>
        <v>0</v>
      </c>
      <c r="Y99" s="147">
        <f>I99</f>
        <v>0</v>
      </c>
      <c r="Z99" s="128">
        <f>G99</f>
        <v>0</v>
      </c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48"/>
      <c r="BB99" s="148"/>
      <c r="BC99" s="148"/>
      <c r="BD99" s="148"/>
      <c r="BE99" s="148"/>
      <c r="BF99" s="148"/>
      <c r="BG99" s="118"/>
      <c r="BH99" s="118"/>
      <c r="BI99" s="118"/>
    </row>
    <row r="100" spans="1:80">
      <c r="A100" s="149" t="s">
        <v>29</v>
      </c>
      <c r="B100" s="150" t="s">
        <v>51</v>
      </c>
      <c r="C100" s="151"/>
      <c r="D100" s="152"/>
      <c r="E100" s="153"/>
      <c r="F100" s="153"/>
      <c r="G100" s="154">
        <f>SUM(Z7:Z100)</f>
        <v>0</v>
      </c>
      <c r="H100" s="155"/>
      <c r="I100" s="154">
        <f>SUM(Y7:Y100)</f>
        <v>25.680978</v>
      </c>
      <c r="J100" s="155"/>
      <c r="K100" s="154">
        <f>SUM(X7:X100)</f>
        <v>0</v>
      </c>
      <c r="O100" s="118"/>
      <c r="BA100" s="156"/>
      <c r="BB100" s="156"/>
      <c r="BC100" s="156"/>
      <c r="BD100" s="156"/>
      <c r="BE100" s="156"/>
      <c r="BF100" s="156"/>
    </row>
    <row r="101" spans="1:80">
      <c r="E101" s="81"/>
    </row>
    <row r="102" spans="1:80">
      <c r="A102" s="157" t="s">
        <v>31</v>
      </c>
      <c r="E102" s="81"/>
    </row>
    <row r="103" spans="1:80" ht="117.75" customHeight="1">
      <c r="A103" s="194"/>
      <c r="B103" s="195"/>
      <c r="C103" s="195"/>
      <c r="D103" s="195"/>
      <c r="E103" s="195"/>
      <c r="F103" s="195"/>
      <c r="G103" s="196"/>
    </row>
    <row r="104" spans="1:80">
      <c r="E104" s="81"/>
    </row>
    <row r="105" spans="1:80">
      <c r="E105" s="81"/>
    </row>
    <row r="106" spans="1:80">
      <c r="E106" s="81"/>
    </row>
    <row r="107" spans="1:80">
      <c r="E107" s="81"/>
    </row>
    <row r="108" spans="1:80">
      <c r="E108" s="81"/>
    </row>
    <row r="109" spans="1:80">
      <c r="E109" s="81"/>
    </row>
    <row r="110" spans="1:80">
      <c r="E110" s="81"/>
    </row>
    <row r="111" spans="1:80">
      <c r="E111" s="81"/>
    </row>
    <row r="112" spans="1:80">
      <c r="E112" s="81"/>
    </row>
    <row r="113" spans="1:7">
      <c r="E113" s="81"/>
    </row>
    <row r="114" spans="1:7">
      <c r="E114" s="81"/>
    </row>
    <row r="115" spans="1:7">
      <c r="E115" s="81"/>
    </row>
    <row r="116" spans="1:7">
      <c r="E116" s="81"/>
    </row>
    <row r="117" spans="1:7">
      <c r="E117" s="81"/>
    </row>
    <row r="118" spans="1:7">
      <c r="E118" s="81"/>
    </row>
    <row r="119" spans="1:7">
      <c r="E119" s="81"/>
    </row>
    <row r="120" spans="1:7">
      <c r="E120" s="81"/>
    </row>
    <row r="121" spans="1:7">
      <c r="E121" s="81"/>
    </row>
    <row r="122" spans="1:7">
      <c r="E122" s="81"/>
    </row>
    <row r="123" spans="1:7">
      <c r="E123" s="81"/>
    </row>
    <row r="124" spans="1:7">
      <c r="A124" s="137"/>
      <c r="B124" s="137"/>
      <c r="C124" s="137"/>
      <c r="D124" s="137"/>
      <c r="E124" s="137"/>
      <c r="F124" s="137"/>
      <c r="G124" s="137"/>
    </row>
    <row r="125" spans="1:7">
      <c r="A125" s="137"/>
      <c r="B125" s="137"/>
      <c r="C125" s="137"/>
      <c r="D125" s="137"/>
      <c r="E125" s="137"/>
      <c r="F125" s="137"/>
      <c r="G125" s="137"/>
    </row>
    <row r="126" spans="1:7">
      <c r="A126" s="137"/>
      <c r="B126" s="137"/>
      <c r="C126" s="137"/>
      <c r="D126" s="137"/>
      <c r="E126" s="137"/>
      <c r="F126" s="137"/>
      <c r="G126" s="137"/>
    </row>
    <row r="127" spans="1:7">
      <c r="A127" s="137"/>
      <c r="B127" s="137"/>
      <c r="C127" s="137"/>
      <c r="D127" s="137"/>
      <c r="E127" s="137"/>
      <c r="F127" s="137"/>
      <c r="G127" s="137"/>
    </row>
    <row r="128" spans="1:7">
      <c r="E128" s="81"/>
    </row>
    <row r="129" spans="5:5">
      <c r="E129" s="81"/>
    </row>
    <row r="130" spans="5:5">
      <c r="E130" s="81"/>
    </row>
    <row r="131" spans="5:5">
      <c r="E131" s="81"/>
    </row>
    <row r="132" spans="5:5">
      <c r="E132" s="81"/>
    </row>
    <row r="133" spans="5:5">
      <c r="E133" s="81"/>
    </row>
    <row r="134" spans="5:5">
      <c r="E134" s="81"/>
    </row>
    <row r="135" spans="5:5">
      <c r="E135" s="81"/>
    </row>
    <row r="136" spans="5:5">
      <c r="E136" s="81"/>
    </row>
    <row r="137" spans="5:5">
      <c r="E137" s="81"/>
    </row>
    <row r="138" spans="5:5">
      <c r="E138" s="81"/>
    </row>
    <row r="139" spans="5:5">
      <c r="E139" s="81"/>
    </row>
    <row r="140" spans="5:5">
      <c r="E140" s="81"/>
    </row>
    <row r="141" spans="5:5">
      <c r="E141" s="81"/>
    </row>
    <row r="142" spans="5:5">
      <c r="E142" s="81"/>
    </row>
    <row r="143" spans="5:5">
      <c r="E143" s="81"/>
    </row>
    <row r="144" spans="5:5">
      <c r="E144" s="81"/>
    </row>
    <row r="145" spans="1:7">
      <c r="E145" s="81"/>
    </row>
    <row r="146" spans="1:7">
      <c r="E146" s="81"/>
    </row>
    <row r="147" spans="1:7">
      <c r="E147" s="81"/>
    </row>
    <row r="148" spans="1:7">
      <c r="E148" s="81"/>
    </row>
    <row r="149" spans="1:7">
      <c r="E149" s="81"/>
    </row>
    <row r="150" spans="1:7">
      <c r="E150" s="81"/>
    </row>
    <row r="151" spans="1:7">
      <c r="E151" s="81"/>
    </row>
    <row r="152" spans="1:7">
      <c r="E152" s="81"/>
    </row>
    <row r="153" spans="1:7">
      <c r="E153" s="81"/>
    </row>
    <row r="154" spans="1:7">
      <c r="E154" s="81"/>
    </row>
    <row r="155" spans="1:7">
      <c r="E155" s="81"/>
    </row>
    <row r="156" spans="1:7">
      <c r="E156" s="81"/>
    </row>
    <row r="157" spans="1:7">
      <c r="E157" s="81"/>
    </row>
    <row r="158" spans="1:7">
      <c r="E158" s="81"/>
    </row>
    <row r="159" spans="1:7">
      <c r="A159" s="158"/>
      <c r="B159" s="158"/>
    </row>
    <row r="160" spans="1:7">
      <c r="A160" s="137"/>
      <c r="B160" s="137"/>
      <c r="C160" s="159"/>
      <c r="D160" s="159"/>
      <c r="E160" s="160"/>
      <c r="F160" s="159"/>
      <c r="G160" s="161"/>
    </row>
    <row r="161" spans="1:7">
      <c r="A161" s="162"/>
      <c r="B161" s="162"/>
      <c r="C161" s="137"/>
      <c r="D161" s="137"/>
      <c r="E161" s="163"/>
      <c r="F161" s="137"/>
      <c r="G161" s="137"/>
    </row>
    <row r="162" spans="1:7">
      <c r="A162" s="137"/>
      <c r="B162" s="137"/>
      <c r="C162" s="137"/>
      <c r="D162" s="137"/>
      <c r="E162" s="163"/>
      <c r="F162" s="137"/>
      <c r="G162" s="137"/>
    </row>
    <row r="163" spans="1:7">
      <c r="A163" s="137"/>
      <c r="B163" s="137"/>
      <c r="C163" s="137"/>
      <c r="D163" s="137"/>
      <c r="E163" s="163"/>
      <c r="F163" s="137"/>
      <c r="G163" s="137"/>
    </row>
    <row r="164" spans="1:7">
      <c r="A164" s="137"/>
      <c r="B164" s="137"/>
      <c r="C164" s="137"/>
      <c r="D164" s="137"/>
      <c r="E164" s="163"/>
      <c r="F164" s="137"/>
      <c r="G164" s="137"/>
    </row>
    <row r="165" spans="1:7">
      <c r="A165" s="137"/>
      <c r="B165" s="137"/>
      <c r="C165" s="137"/>
      <c r="D165" s="137"/>
      <c r="E165" s="163"/>
      <c r="F165" s="137"/>
      <c r="G165" s="137"/>
    </row>
    <row r="166" spans="1:7">
      <c r="A166" s="137"/>
      <c r="B166" s="137"/>
      <c r="C166" s="137"/>
      <c r="D166" s="137"/>
      <c r="E166" s="163"/>
      <c r="F166" s="137"/>
      <c r="G166" s="137"/>
    </row>
    <row r="167" spans="1:7">
      <c r="A167" s="137"/>
      <c r="B167" s="137"/>
      <c r="C167" s="137"/>
      <c r="D167" s="137"/>
      <c r="E167" s="163"/>
      <c r="F167" s="137"/>
      <c r="G167" s="137"/>
    </row>
    <row r="168" spans="1:7">
      <c r="A168" s="137"/>
      <c r="B168" s="137"/>
      <c r="C168" s="137"/>
      <c r="D168" s="137"/>
      <c r="E168" s="163"/>
      <c r="F168" s="137"/>
      <c r="G168" s="137"/>
    </row>
    <row r="169" spans="1:7">
      <c r="A169" s="137"/>
      <c r="B169" s="137"/>
      <c r="C169" s="137"/>
      <c r="D169" s="137"/>
      <c r="E169" s="163"/>
      <c r="F169" s="137"/>
      <c r="G169" s="137"/>
    </row>
    <row r="170" spans="1:7">
      <c r="A170" s="137"/>
      <c r="B170" s="137"/>
      <c r="C170" s="137"/>
      <c r="D170" s="137"/>
      <c r="E170" s="163"/>
      <c r="F170" s="137"/>
      <c r="G170" s="137"/>
    </row>
    <row r="171" spans="1:7">
      <c r="A171" s="137"/>
      <c r="B171" s="137"/>
      <c r="C171" s="137"/>
      <c r="D171" s="137"/>
      <c r="E171" s="163"/>
      <c r="F171" s="137"/>
      <c r="G171" s="137"/>
    </row>
    <row r="172" spans="1:7">
      <c r="A172" s="137"/>
      <c r="B172" s="137"/>
      <c r="C172" s="137"/>
      <c r="D172" s="137"/>
      <c r="E172" s="163"/>
      <c r="F172" s="137"/>
      <c r="G172" s="137"/>
    </row>
    <row r="173" spans="1:7">
      <c r="A173" s="137"/>
      <c r="B173" s="137"/>
      <c r="C173" s="137"/>
      <c r="D173" s="137"/>
      <c r="E173" s="163"/>
      <c r="F173" s="137"/>
      <c r="G173" s="137"/>
    </row>
  </sheetData>
  <sheetProtection password="C7B2" sheet="1"/>
  <mergeCells count="23">
    <mergeCell ref="C84:D84"/>
    <mergeCell ref="C54:D54"/>
    <mergeCell ref="C30:D30"/>
    <mergeCell ref="C31:D31"/>
    <mergeCell ref="C33:D33"/>
    <mergeCell ref="C35:D35"/>
    <mergeCell ref="C39:D39"/>
    <mergeCell ref="C28:D28"/>
    <mergeCell ref="A1:G1"/>
    <mergeCell ref="A103:G103"/>
    <mergeCell ref="C9:D9"/>
    <mergeCell ref="C10:D10"/>
    <mergeCell ref="C12:D12"/>
    <mergeCell ref="C14:D14"/>
    <mergeCell ref="C16:D16"/>
    <mergeCell ref="C17:D17"/>
    <mergeCell ref="C19:D19"/>
    <mergeCell ref="C21:D21"/>
    <mergeCell ref="C22:D22"/>
    <mergeCell ref="C24:D24"/>
    <mergeCell ref="C25:D25"/>
    <mergeCell ref="C71:D71"/>
    <mergeCell ref="C73:D73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/>
  <headerFooter alignWithMargins="0">
    <oddFooter>&amp;L&amp;9Zpracováno programem &amp;"Arial CE,Tučné"BUILDpower,  © RTS, a.s.&amp;R&amp;9Stránka 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 enableFormatConditionsCalculation="0"/>
  <dimension ref="A1:CZ116"/>
  <sheetViews>
    <sheetView showGridLines="0" showZeros="0" zoomScale="75" workbookViewId="0">
      <selection activeCell="J1" sqref="J1:J65536 K1:K65536"/>
    </sheetView>
  </sheetViews>
  <sheetFormatPr defaultColWidth="8.7109375" defaultRowHeight="12.75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0" customWidth="1"/>
    <col min="6" max="6" width="9.85546875" style="81" customWidth="1"/>
    <col min="7" max="7" width="13.85546875" style="81" customWidth="1"/>
    <col min="8" max="8" width="11" style="81" customWidth="1"/>
    <col min="9" max="9" width="9.7109375" style="8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8.7109375" style="81"/>
    <col min="56" max="56" width="62.28515625" style="81" customWidth="1"/>
    <col min="57" max="16384" width="8.7109375" style="81"/>
  </cols>
  <sheetData>
    <row r="1" spans="1:104" ht="15" customHeight="1">
      <c r="A1" s="193" t="s">
        <v>32</v>
      </c>
      <c r="B1" s="193"/>
      <c r="C1" s="193"/>
      <c r="D1" s="193"/>
      <c r="E1" s="193"/>
      <c r="F1" s="193"/>
      <c r="G1" s="193"/>
    </row>
    <row r="2" spans="1:104" ht="3" customHeight="1" thickBot="1">
      <c r="B2" s="82"/>
      <c r="C2" s="83"/>
      <c r="D2" s="83"/>
      <c r="E2" s="84"/>
      <c r="F2" s="83"/>
      <c r="G2" s="83"/>
    </row>
    <row r="3" spans="1:104" ht="13.5" customHeight="1" thickTop="1">
      <c r="A3" s="85" t="s">
        <v>33</v>
      </c>
      <c r="B3" s="86"/>
      <c r="C3" s="87"/>
      <c r="D3" s="88" t="s">
        <v>378</v>
      </c>
      <c r="E3" s="89"/>
      <c r="F3" s="90"/>
      <c r="G3" s="91"/>
    </row>
    <row r="4" spans="1:104" ht="13.5" customHeight="1" thickBot="1">
      <c r="A4" s="92" t="s">
        <v>34</v>
      </c>
      <c r="B4" s="93"/>
      <c r="C4" s="94"/>
      <c r="D4" s="95" t="s">
        <v>332</v>
      </c>
      <c r="E4" s="96"/>
      <c r="F4" s="97"/>
      <c r="G4" s="98"/>
    </row>
    <row r="5" spans="1:104" ht="13.5" thickTop="1">
      <c r="A5" s="99"/>
      <c r="G5" s="101"/>
    </row>
    <row r="6" spans="1:104" s="107" customFormat="1" ht="26.25" customHeight="1">
      <c r="A6" s="102" t="s">
        <v>35</v>
      </c>
      <c r="B6" s="103" t="s">
        <v>36</v>
      </c>
      <c r="C6" s="103" t="s">
        <v>37</v>
      </c>
      <c r="D6" s="103" t="s">
        <v>38</v>
      </c>
      <c r="E6" s="104" t="s">
        <v>39</v>
      </c>
      <c r="F6" s="103" t="s">
        <v>40</v>
      </c>
      <c r="G6" s="105" t="s">
        <v>41</v>
      </c>
      <c r="H6" s="106" t="s">
        <v>42</v>
      </c>
      <c r="I6" s="106" t="s">
        <v>43</v>
      </c>
      <c r="J6" s="106" t="s">
        <v>44</v>
      </c>
      <c r="K6" s="106" t="s">
        <v>45</v>
      </c>
    </row>
    <row r="7" spans="1:104" ht="14.25" customHeight="1">
      <c r="A7" s="108" t="s">
        <v>46</v>
      </c>
      <c r="B7" s="109" t="s">
        <v>333</v>
      </c>
      <c r="C7" s="110" t="s">
        <v>334</v>
      </c>
      <c r="D7" s="111"/>
      <c r="E7" s="112"/>
      <c r="F7" s="112"/>
      <c r="G7" s="113"/>
      <c r="H7" s="114"/>
      <c r="I7" s="115"/>
      <c r="J7" s="116"/>
      <c r="K7" s="117"/>
      <c r="O7" s="118"/>
    </row>
    <row r="8" spans="1:104" ht="22.5">
      <c r="A8" s="119">
        <v>1</v>
      </c>
      <c r="B8" s="120" t="s">
        <v>335</v>
      </c>
      <c r="C8" s="121" t="s">
        <v>336</v>
      </c>
      <c r="D8" s="122" t="s">
        <v>93</v>
      </c>
      <c r="E8" s="123">
        <v>12</v>
      </c>
      <c r="F8" s="124">
        <v>0</v>
      </c>
      <c r="G8" s="125">
        <f>E8*F8</f>
        <v>0</v>
      </c>
      <c r="H8" s="126">
        <v>0</v>
      </c>
      <c r="I8" s="127">
        <f>E8*H8</f>
        <v>0</v>
      </c>
      <c r="J8" s="126">
        <v>0</v>
      </c>
      <c r="K8" s="127">
        <f>E8*J8</f>
        <v>0</v>
      </c>
      <c r="O8" s="118"/>
      <c r="Z8" s="118"/>
      <c r="AA8" s="118">
        <v>1</v>
      </c>
      <c r="AB8" s="118">
        <v>9</v>
      </c>
      <c r="AC8" s="118">
        <v>9</v>
      </c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28">
        <f>G8</f>
        <v>0</v>
      </c>
      <c r="BA8" s="118"/>
      <c r="BB8" s="118"/>
      <c r="BC8" s="118"/>
      <c r="BD8" s="118"/>
      <c r="BE8" s="118"/>
      <c r="BF8" s="118"/>
      <c r="BG8" s="118"/>
      <c r="BH8" s="118"/>
      <c r="BI8" s="118"/>
      <c r="CA8" s="118">
        <v>1</v>
      </c>
      <c r="CB8" s="118">
        <v>9</v>
      </c>
      <c r="CZ8" s="81">
        <v>4</v>
      </c>
    </row>
    <row r="9" spans="1:104">
      <c r="A9" s="129"/>
      <c r="B9" s="130"/>
      <c r="C9" s="191" t="s">
        <v>337</v>
      </c>
      <c r="D9" s="192"/>
      <c r="E9" s="133">
        <v>12</v>
      </c>
      <c r="F9" s="134"/>
      <c r="G9" s="135"/>
      <c r="H9" s="136"/>
      <c r="I9" s="131"/>
      <c r="J9" s="137"/>
      <c r="K9" s="131"/>
      <c r="M9" s="132" t="s">
        <v>337</v>
      </c>
      <c r="O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38" t="str">
        <f>C8</f>
        <v xml:space="preserve">Ukončení vodičů v rozvaděči + zapojení do 70 mm2 </v>
      </c>
      <c r="BE9" s="118"/>
      <c r="BF9" s="118"/>
      <c r="BG9" s="118"/>
      <c r="BH9" s="118"/>
      <c r="BI9" s="118"/>
    </row>
    <row r="10" spans="1:104">
      <c r="A10" s="119">
        <v>2</v>
      </c>
      <c r="B10" s="120" t="s">
        <v>338</v>
      </c>
      <c r="C10" s="121" t="s">
        <v>339</v>
      </c>
      <c r="D10" s="122" t="s">
        <v>93</v>
      </c>
      <c r="E10" s="123">
        <v>1</v>
      </c>
      <c r="F10" s="124">
        <v>0</v>
      </c>
      <c r="G10" s="125">
        <f>E10*F10</f>
        <v>0</v>
      </c>
      <c r="H10" s="126">
        <v>0</v>
      </c>
      <c r="I10" s="127">
        <f>E10*H10</f>
        <v>0</v>
      </c>
      <c r="J10" s="126">
        <v>0</v>
      </c>
      <c r="K10" s="127">
        <f>E10*J10</f>
        <v>0</v>
      </c>
      <c r="O10" s="118"/>
      <c r="Z10" s="118"/>
      <c r="AA10" s="118">
        <v>1</v>
      </c>
      <c r="AB10" s="118">
        <v>9</v>
      </c>
      <c r="AC10" s="118">
        <v>9</v>
      </c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28">
        <f>G10</f>
        <v>0</v>
      </c>
      <c r="BA10" s="118"/>
      <c r="BB10" s="118"/>
      <c r="BC10" s="118"/>
      <c r="BD10" s="118"/>
      <c r="BE10" s="118"/>
      <c r="BF10" s="118"/>
      <c r="BG10" s="118"/>
      <c r="BH10" s="118"/>
      <c r="BI10" s="118"/>
      <c r="CA10" s="118">
        <v>1</v>
      </c>
      <c r="CB10" s="118">
        <v>9</v>
      </c>
      <c r="CZ10" s="81">
        <v>4</v>
      </c>
    </row>
    <row r="11" spans="1:104">
      <c r="A11" s="129"/>
      <c r="B11" s="130"/>
      <c r="C11" s="191" t="s">
        <v>340</v>
      </c>
      <c r="D11" s="192"/>
      <c r="E11" s="133">
        <v>1</v>
      </c>
      <c r="F11" s="134"/>
      <c r="G11" s="135"/>
      <c r="H11" s="136"/>
      <c r="I11" s="131"/>
      <c r="J11" s="137"/>
      <c r="K11" s="131"/>
      <c r="M11" s="132" t="s">
        <v>340</v>
      </c>
      <c r="O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38" t="str">
        <f>C10</f>
        <v xml:space="preserve">Montáž přípojnice NN do 400 kVA </v>
      </c>
      <c r="BE11" s="118"/>
      <c r="BF11" s="118"/>
      <c r="BG11" s="118"/>
      <c r="BH11" s="118"/>
      <c r="BI11" s="118"/>
    </row>
    <row r="12" spans="1:104">
      <c r="A12" s="119">
        <v>3</v>
      </c>
      <c r="B12" s="120" t="s">
        <v>341</v>
      </c>
      <c r="C12" s="121" t="s">
        <v>342</v>
      </c>
      <c r="D12" s="122" t="s">
        <v>93</v>
      </c>
      <c r="E12" s="123">
        <v>1</v>
      </c>
      <c r="F12" s="124">
        <v>0</v>
      </c>
      <c r="G12" s="125">
        <f>E12*F12</f>
        <v>0</v>
      </c>
      <c r="H12" s="126">
        <v>0</v>
      </c>
      <c r="I12" s="127">
        <f>E12*H12</f>
        <v>0</v>
      </c>
      <c r="J12" s="126">
        <v>0</v>
      </c>
      <c r="K12" s="127">
        <f>E12*J12</f>
        <v>0</v>
      </c>
      <c r="O12" s="118"/>
      <c r="Z12" s="118"/>
      <c r="AA12" s="118">
        <v>1</v>
      </c>
      <c r="AB12" s="118">
        <v>9</v>
      </c>
      <c r="AC12" s="118">
        <v>9</v>
      </c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28">
        <f>G12</f>
        <v>0</v>
      </c>
      <c r="BA12" s="118"/>
      <c r="BB12" s="118"/>
      <c r="BC12" s="118"/>
      <c r="BD12" s="118"/>
      <c r="BE12" s="118"/>
      <c r="BF12" s="118"/>
      <c r="BG12" s="118"/>
      <c r="BH12" s="118"/>
      <c r="BI12" s="118"/>
      <c r="CA12" s="118">
        <v>1</v>
      </c>
      <c r="CB12" s="118">
        <v>9</v>
      </c>
      <c r="CZ12" s="81">
        <v>4</v>
      </c>
    </row>
    <row r="13" spans="1:104">
      <c r="A13" s="119">
        <v>4</v>
      </c>
      <c r="B13" s="120" t="s">
        <v>343</v>
      </c>
      <c r="C13" s="121" t="s">
        <v>344</v>
      </c>
      <c r="D13" s="122" t="s">
        <v>102</v>
      </c>
      <c r="E13" s="123">
        <v>13</v>
      </c>
      <c r="F13" s="124">
        <v>0</v>
      </c>
      <c r="G13" s="125">
        <f>E13*F13</f>
        <v>0</v>
      </c>
      <c r="H13" s="126">
        <v>0</v>
      </c>
      <c r="I13" s="127">
        <f>E13*H13</f>
        <v>0</v>
      </c>
      <c r="J13" s="126">
        <v>0</v>
      </c>
      <c r="K13" s="127">
        <f>E13*J13</f>
        <v>0</v>
      </c>
      <c r="O13" s="118"/>
      <c r="Z13" s="118"/>
      <c r="AA13" s="118">
        <v>1</v>
      </c>
      <c r="AB13" s="118">
        <v>9</v>
      </c>
      <c r="AC13" s="118">
        <v>9</v>
      </c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28">
        <f>G13</f>
        <v>0</v>
      </c>
      <c r="BA13" s="118"/>
      <c r="BB13" s="118"/>
      <c r="BC13" s="118"/>
      <c r="BD13" s="118"/>
      <c r="BE13" s="118"/>
      <c r="BF13" s="118"/>
      <c r="BG13" s="118"/>
      <c r="BH13" s="118"/>
      <c r="BI13" s="118"/>
      <c r="CA13" s="118">
        <v>1</v>
      </c>
      <c r="CB13" s="118">
        <v>9</v>
      </c>
      <c r="CZ13" s="81">
        <v>4</v>
      </c>
    </row>
    <row r="14" spans="1:104">
      <c r="A14" s="119">
        <v>5</v>
      </c>
      <c r="B14" s="120" t="s">
        <v>345</v>
      </c>
      <c r="C14" s="121" t="s">
        <v>346</v>
      </c>
      <c r="D14" s="122" t="s">
        <v>93</v>
      </c>
      <c r="E14" s="123">
        <v>1</v>
      </c>
      <c r="F14" s="124">
        <v>0</v>
      </c>
      <c r="G14" s="125">
        <f>E14*F14</f>
        <v>0</v>
      </c>
      <c r="H14" s="126">
        <v>0</v>
      </c>
      <c r="I14" s="127">
        <f>E14*H14</f>
        <v>0</v>
      </c>
      <c r="J14" s="126">
        <v>0</v>
      </c>
      <c r="K14" s="127">
        <f>E14*J14</f>
        <v>0</v>
      </c>
      <c r="O14" s="118"/>
      <c r="Z14" s="118"/>
      <c r="AA14" s="118">
        <v>1</v>
      </c>
      <c r="AB14" s="118">
        <v>9</v>
      </c>
      <c r="AC14" s="118">
        <v>9</v>
      </c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28">
        <f>G14</f>
        <v>0</v>
      </c>
      <c r="BA14" s="118"/>
      <c r="BB14" s="118"/>
      <c r="BC14" s="118"/>
      <c r="BD14" s="118"/>
      <c r="BE14" s="118"/>
      <c r="BF14" s="118"/>
      <c r="BG14" s="118"/>
      <c r="BH14" s="118"/>
      <c r="BI14" s="118"/>
      <c r="CA14" s="118">
        <v>1</v>
      </c>
      <c r="CB14" s="118">
        <v>9</v>
      </c>
      <c r="CZ14" s="81">
        <v>4</v>
      </c>
    </row>
    <row r="15" spans="1:104">
      <c r="A15" s="119">
        <v>6</v>
      </c>
      <c r="B15" s="120" t="s">
        <v>347</v>
      </c>
      <c r="C15" s="121" t="s">
        <v>348</v>
      </c>
      <c r="D15" s="122" t="s">
        <v>102</v>
      </c>
      <c r="E15" s="123">
        <v>180</v>
      </c>
      <c r="F15" s="124">
        <v>0</v>
      </c>
      <c r="G15" s="125">
        <f>E15*F15</f>
        <v>0</v>
      </c>
      <c r="H15" s="126">
        <v>0</v>
      </c>
      <c r="I15" s="127">
        <f>E15*H15</f>
        <v>0</v>
      </c>
      <c r="J15" s="126">
        <v>0</v>
      </c>
      <c r="K15" s="127">
        <f>E15*J15</f>
        <v>0</v>
      </c>
      <c r="O15" s="118"/>
      <c r="Z15" s="118"/>
      <c r="AA15" s="118">
        <v>1</v>
      </c>
      <c r="AB15" s="118">
        <v>9</v>
      </c>
      <c r="AC15" s="118">
        <v>9</v>
      </c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28">
        <f>G15</f>
        <v>0</v>
      </c>
      <c r="BA15" s="118"/>
      <c r="BB15" s="118"/>
      <c r="BC15" s="118"/>
      <c r="BD15" s="118"/>
      <c r="BE15" s="118"/>
      <c r="BF15" s="118"/>
      <c r="BG15" s="118"/>
      <c r="BH15" s="118"/>
      <c r="BI15" s="118"/>
      <c r="CA15" s="118">
        <v>1</v>
      </c>
      <c r="CB15" s="118">
        <v>9</v>
      </c>
      <c r="CZ15" s="81">
        <v>4</v>
      </c>
    </row>
    <row r="16" spans="1:104">
      <c r="A16" s="119">
        <v>7</v>
      </c>
      <c r="B16" s="120" t="s">
        <v>349</v>
      </c>
      <c r="C16" s="121" t="s">
        <v>350</v>
      </c>
      <c r="D16" s="122" t="s">
        <v>102</v>
      </c>
      <c r="E16" s="123">
        <v>181.8</v>
      </c>
      <c r="F16" s="124">
        <v>0</v>
      </c>
      <c r="G16" s="125">
        <f>E16*F16</f>
        <v>0</v>
      </c>
      <c r="H16" s="126">
        <v>3.0599999999999998E-3</v>
      </c>
      <c r="I16" s="127">
        <f>E16*H16</f>
        <v>0.55630800000000002</v>
      </c>
      <c r="J16" s="126"/>
      <c r="K16" s="127">
        <f>E16*J16</f>
        <v>0</v>
      </c>
      <c r="O16" s="118"/>
      <c r="Z16" s="118"/>
      <c r="AA16" s="118">
        <v>3</v>
      </c>
      <c r="AB16" s="118">
        <v>9</v>
      </c>
      <c r="AC16" s="118">
        <v>34111643</v>
      </c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28">
        <f>G16</f>
        <v>0</v>
      </c>
      <c r="BA16" s="118"/>
      <c r="BB16" s="118"/>
      <c r="BC16" s="118"/>
      <c r="BD16" s="118"/>
      <c r="BE16" s="118"/>
      <c r="BF16" s="118"/>
      <c r="BG16" s="118"/>
      <c r="BH16" s="118"/>
      <c r="BI16" s="118"/>
      <c r="CA16" s="118">
        <v>3</v>
      </c>
      <c r="CB16" s="118">
        <v>9</v>
      </c>
      <c r="CZ16" s="81">
        <v>3</v>
      </c>
    </row>
    <row r="17" spans="1:104">
      <c r="A17" s="129"/>
      <c r="B17" s="130"/>
      <c r="C17" s="191" t="s">
        <v>351</v>
      </c>
      <c r="D17" s="192"/>
      <c r="E17" s="133">
        <v>181.8</v>
      </c>
      <c r="F17" s="134"/>
      <c r="G17" s="135"/>
      <c r="H17" s="136"/>
      <c r="I17" s="131"/>
      <c r="J17" s="137"/>
      <c r="K17" s="131"/>
      <c r="M17" s="132" t="s">
        <v>351</v>
      </c>
      <c r="O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38" t="str">
        <f>C16</f>
        <v>Kabel silový s Cu jádrem 1 kV 1-CYKY 3 x 70 + 50</v>
      </c>
      <c r="BE17" s="118"/>
      <c r="BF17" s="118"/>
      <c r="BG17" s="118"/>
      <c r="BH17" s="118"/>
      <c r="BI17" s="118"/>
    </row>
    <row r="18" spans="1:104">
      <c r="A18" s="119">
        <v>8</v>
      </c>
      <c r="B18" s="120" t="s">
        <v>352</v>
      </c>
      <c r="C18" s="121" t="s">
        <v>353</v>
      </c>
      <c r="D18" s="122" t="s">
        <v>93</v>
      </c>
      <c r="E18" s="123">
        <v>1</v>
      </c>
      <c r="F18" s="124">
        <v>0</v>
      </c>
      <c r="G18" s="125">
        <f>E18*F18</f>
        <v>0</v>
      </c>
      <c r="H18" s="126">
        <v>3.5000000000000001E-3</v>
      </c>
      <c r="I18" s="127">
        <f>E18*H18</f>
        <v>3.5000000000000001E-3</v>
      </c>
      <c r="J18" s="126"/>
      <c r="K18" s="127">
        <f>E18*J18</f>
        <v>0</v>
      </c>
      <c r="O18" s="118"/>
      <c r="Z18" s="118"/>
      <c r="AA18" s="118">
        <v>3</v>
      </c>
      <c r="AB18" s="118">
        <v>9</v>
      </c>
      <c r="AC18" s="118">
        <v>35711724</v>
      </c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28">
        <f>G18</f>
        <v>0</v>
      </c>
      <c r="BA18" s="118"/>
      <c r="BB18" s="118"/>
      <c r="BC18" s="118"/>
      <c r="BD18" s="118"/>
      <c r="BE18" s="118"/>
      <c r="BF18" s="118"/>
      <c r="BG18" s="118"/>
      <c r="BH18" s="118"/>
      <c r="BI18" s="118"/>
      <c r="CA18" s="118">
        <v>3</v>
      </c>
      <c r="CB18" s="118">
        <v>9</v>
      </c>
      <c r="CZ18" s="81">
        <v>3</v>
      </c>
    </row>
    <row r="19" spans="1:104">
      <c r="A19" s="119">
        <v>9</v>
      </c>
      <c r="B19" s="120" t="s">
        <v>354</v>
      </c>
      <c r="C19" s="121" t="s">
        <v>355</v>
      </c>
      <c r="D19" s="122" t="s">
        <v>93</v>
      </c>
      <c r="E19" s="123">
        <v>1</v>
      </c>
      <c r="F19" s="124">
        <v>0</v>
      </c>
      <c r="G19" s="125">
        <f>E19*F19</f>
        <v>0</v>
      </c>
      <c r="H19" s="126">
        <v>0.06</v>
      </c>
      <c r="I19" s="127">
        <f>E19*H19</f>
        <v>0.06</v>
      </c>
      <c r="J19" s="126"/>
      <c r="K19" s="127">
        <f>E19*J19</f>
        <v>0</v>
      </c>
      <c r="O19" s="118"/>
      <c r="Z19" s="118"/>
      <c r="AA19" s="118">
        <v>3</v>
      </c>
      <c r="AB19" s="118">
        <v>9</v>
      </c>
      <c r="AC19" s="118">
        <v>35712900</v>
      </c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28">
        <f>G19</f>
        <v>0</v>
      </c>
      <c r="BA19" s="118"/>
      <c r="BB19" s="118"/>
      <c r="BC19" s="118"/>
      <c r="BD19" s="118"/>
      <c r="BE19" s="118"/>
      <c r="BF19" s="118"/>
      <c r="BG19" s="118"/>
      <c r="BH19" s="118"/>
      <c r="BI19" s="118"/>
      <c r="CA19" s="118">
        <v>3</v>
      </c>
      <c r="CB19" s="118">
        <v>9</v>
      </c>
      <c r="CZ19" s="81">
        <v>3</v>
      </c>
    </row>
    <row r="20" spans="1:104">
      <c r="A20" s="139" t="s">
        <v>50</v>
      </c>
      <c r="B20" s="140" t="s">
        <v>333</v>
      </c>
      <c r="C20" s="141" t="s">
        <v>334</v>
      </c>
      <c r="D20" s="142"/>
      <c r="E20" s="143"/>
      <c r="F20" s="143"/>
      <c r="G20" s="144">
        <f>SUM(G7:G19)</f>
        <v>0</v>
      </c>
      <c r="H20" s="145"/>
      <c r="I20" s="144">
        <f>SUM(I7:I19)</f>
        <v>0.61980799999999991</v>
      </c>
      <c r="J20" s="146"/>
      <c r="K20" s="144">
        <f>SUM(K7:K19)</f>
        <v>0</v>
      </c>
      <c r="O20" s="118"/>
      <c r="X20" s="147">
        <f>K20</f>
        <v>0</v>
      </c>
      <c r="Y20" s="147">
        <f>I20</f>
        <v>0.61980799999999991</v>
      </c>
      <c r="Z20" s="128">
        <f>G20</f>
        <v>0</v>
      </c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48"/>
      <c r="BB20" s="148"/>
      <c r="BC20" s="148"/>
      <c r="BD20" s="148"/>
      <c r="BE20" s="148"/>
      <c r="BF20" s="148"/>
      <c r="BG20" s="118"/>
      <c r="BH20" s="118"/>
      <c r="BI20" s="118"/>
    </row>
    <row r="21" spans="1:104" ht="14.25" customHeight="1">
      <c r="A21" s="108" t="s">
        <v>46</v>
      </c>
      <c r="B21" s="109" t="s">
        <v>356</v>
      </c>
      <c r="C21" s="110" t="s">
        <v>357</v>
      </c>
      <c r="D21" s="111"/>
      <c r="E21" s="112"/>
      <c r="F21" s="112"/>
      <c r="G21" s="113"/>
      <c r="H21" s="114"/>
      <c r="I21" s="115"/>
      <c r="J21" s="116"/>
      <c r="K21" s="117"/>
      <c r="O21" s="118"/>
    </row>
    <row r="22" spans="1:104" ht="22.5">
      <c r="A22" s="119">
        <v>10</v>
      </c>
      <c r="B22" s="120" t="s">
        <v>358</v>
      </c>
      <c r="C22" s="121" t="s">
        <v>359</v>
      </c>
      <c r="D22" s="122" t="s">
        <v>360</v>
      </c>
      <c r="E22" s="123">
        <v>0.18</v>
      </c>
      <c r="F22" s="124">
        <v>0</v>
      </c>
      <c r="G22" s="125">
        <f t="shared" ref="G22:G27" si="0">E22*F22</f>
        <v>0</v>
      </c>
      <c r="H22" s="126">
        <v>0</v>
      </c>
      <c r="I22" s="127">
        <f t="shared" ref="I22:I27" si="1">E22*H22</f>
        <v>0</v>
      </c>
      <c r="J22" s="126">
        <v>0</v>
      </c>
      <c r="K22" s="127">
        <f t="shared" ref="K22:K27" si="2">E22*J22</f>
        <v>0</v>
      </c>
      <c r="O22" s="118"/>
      <c r="Z22" s="118"/>
      <c r="AA22" s="118">
        <v>1</v>
      </c>
      <c r="AB22" s="118">
        <v>9</v>
      </c>
      <c r="AC22" s="118">
        <v>9</v>
      </c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28">
        <f t="shared" ref="AZ22:AZ27" si="3">G22</f>
        <v>0</v>
      </c>
      <c r="BA22" s="118"/>
      <c r="BB22" s="118"/>
      <c r="BC22" s="118"/>
      <c r="BD22" s="118"/>
      <c r="BE22" s="118"/>
      <c r="BF22" s="118"/>
      <c r="BG22" s="118"/>
      <c r="BH22" s="118"/>
      <c r="BI22" s="118"/>
      <c r="CA22" s="118">
        <v>1</v>
      </c>
      <c r="CB22" s="118">
        <v>9</v>
      </c>
      <c r="CZ22" s="81">
        <v>4</v>
      </c>
    </row>
    <row r="23" spans="1:104" ht="22.5">
      <c r="A23" s="119">
        <v>11</v>
      </c>
      <c r="B23" s="120" t="s">
        <v>361</v>
      </c>
      <c r="C23" s="121" t="s">
        <v>362</v>
      </c>
      <c r="D23" s="122" t="s">
        <v>102</v>
      </c>
      <c r="E23" s="123">
        <v>167</v>
      </c>
      <c r="F23" s="124">
        <v>0</v>
      </c>
      <c r="G23" s="125">
        <f t="shared" si="0"/>
        <v>0</v>
      </c>
      <c r="H23" s="126">
        <v>0</v>
      </c>
      <c r="I23" s="127">
        <f t="shared" si="1"/>
        <v>0</v>
      </c>
      <c r="J23" s="126">
        <v>0</v>
      </c>
      <c r="K23" s="127">
        <f t="shared" si="2"/>
        <v>0</v>
      </c>
      <c r="O23" s="118"/>
      <c r="Z23" s="118"/>
      <c r="AA23" s="118">
        <v>1</v>
      </c>
      <c r="AB23" s="118">
        <v>9</v>
      </c>
      <c r="AC23" s="118">
        <v>9</v>
      </c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28">
        <f t="shared" si="3"/>
        <v>0</v>
      </c>
      <c r="BA23" s="118"/>
      <c r="BB23" s="118"/>
      <c r="BC23" s="118"/>
      <c r="BD23" s="118"/>
      <c r="BE23" s="118"/>
      <c r="BF23" s="118"/>
      <c r="BG23" s="118"/>
      <c r="BH23" s="118"/>
      <c r="BI23" s="118"/>
      <c r="CA23" s="118">
        <v>1</v>
      </c>
      <c r="CB23" s="118">
        <v>9</v>
      </c>
      <c r="CZ23" s="81">
        <v>4</v>
      </c>
    </row>
    <row r="24" spans="1:104" ht="22.5">
      <c r="A24" s="119">
        <v>12</v>
      </c>
      <c r="B24" s="120" t="s">
        <v>363</v>
      </c>
      <c r="C24" s="121" t="s">
        <v>364</v>
      </c>
      <c r="D24" s="122" t="s">
        <v>102</v>
      </c>
      <c r="E24" s="123">
        <v>167</v>
      </c>
      <c r="F24" s="124">
        <v>0</v>
      </c>
      <c r="G24" s="125">
        <f t="shared" si="0"/>
        <v>0</v>
      </c>
      <c r="H24" s="126">
        <v>0.13242999999999999</v>
      </c>
      <c r="I24" s="127">
        <f t="shared" si="1"/>
        <v>22.11581</v>
      </c>
      <c r="J24" s="126">
        <v>0</v>
      </c>
      <c r="K24" s="127">
        <f t="shared" si="2"/>
        <v>0</v>
      </c>
      <c r="O24" s="118"/>
      <c r="Z24" s="118"/>
      <c r="AA24" s="118">
        <v>1</v>
      </c>
      <c r="AB24" s="118">
        <v>9</v>
      </c>
      <c r="AC24" s="118">
        <v>9</v>
      </c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28">
        <f t="shared" si="3"/>
        <v>0</v>
      </c>
      <c r="BA24" s="118"/>
      <c r="BB24" s="118"/>
      <c r="BC24" s="118"/>
      <c r="BD24" s="118"/>
      <c r="BE24" s="118"/>
      <c r="BF24" s="118"/>
      <c r="BG24" s="118"/>
      <c r="BH24" s="118"/>
      <c r="BI24" s="118"/>
      <c r="CA24" s="118">
        <v>1</v>
      </c>
      <c r="CB24" s="118">
        <v>9</v>
      </c>
      <c r="CZ24" s="81">
        <v>4</v>
      </c>
    </row>
    <row r="25" spans="1:104">
      <c r="A25" s="119">
        <v>13</v>
      </c>
      <c r="B25" s="120" t="s">
        <v>365</v>
      </c>
      <c r="C25" s="121" t="s">
        <v>366</v>
      </c>
      <c r="D25" s="122" t="s">
        <v>102</v>
      </c>
      <c r="E25" s="123">
        <v>167</v>
      </c>
      <c r="F25" s="124">
        <v>0</v>
      </c>
      <c r="G25" s="125">
        <f t="shared" si="0"/>
        <v>0</v>
      </c>
      <c r="H25" s="126">
        <v>3.1E-4</v>
      </c>
      <c r="I25" s="127">
        <f t="shared" si="1"/>
        <v>5.1769999999999997E-2</v>
      </c>
      <c r="J25" s="126">
        <v>0</v>
      </c>
      <c r="K25" s="127">
        <f t="shared" si="2"/>
        <v>0</v>
      </c>
      <c r="O25" s="118"/>
      <c r="Z25" s="118"/>
      <c r="AA25" s="118">
        <v>1</v>
      </c>
      <c r="AB25" s="118">
        <v>9</v>
      </c>
      <c r="AC25" s="118">
        <v>9</v>
      </c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28">
        <f t="shared" si="3"/>
        <v>0</v>
      </c>
      <c r="BA25" s="118"/>
      <c r="BB25" s="118"/>
      <c r="BC25" s="118"/>
      <c r="BD25" s="118"/>
      <c r="BE25" s="118"/>
      <c r="BF25" s="118"/>
      <c r="BG25" s="118"/>
      <c r="BH25" s="118"/>
      <c r="BI25" s="118"/>
      <c r="CA25" s="118">
        <v>1</v>
      </c>
      <c r="CB25" s="118">
        <v>9</v>
      </c>
      <c r="CZ25" s="81">
        <v>4</v>
      </c>
    </row>
    <row r="26" spans="1:104" ht="22.5">
      <c r="A26" s="119">
        <v>14</v>
      </c>
      <c r="B26" s="120" t="s">
        <v>367</v>
      </c>
      <c r="C26" s="121" t="s">
        <v>368</v>
      </c>
      <c r="D26" s="122" t="s">
        <v>102</v>
      </c>
      <c r="E26" s="123">
        <v>167</v>
      </c>
      <c r="F26" s="124">
        <v>0</v>
      </c>
      <c r="G26" s="125">
        <f t="shared" si="0"/>
        <v>0</v>
      </c>
      <c r="H26" s="126">
        <v>0</v>
      </c>
      <c r="I26" s="127">
        <f t="shared" si="1"/>
        <v>0</v>
      </c>
      <c r="J26" s="126">
        <v>0</v>
      </c>
      <c r="K26" s="127">
        <f t="shared" si="2"/>
        <v>0</v>
      </c>
      <c r="O26" s="118"/>
      <c r="Z26" s="118"/>
      <c r="AA26" s="118">
        <v>1</v>
      </c>
      <c r="AB26" s="118">
        <v>9</v>
      </c>
      <c r="AC26" s="118">
        <v>9</v>
      </c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28">
        <f t="shared" si="3"/>
        <v>0</v>
      </c>
      <c r="BA26" s="118"/>
      <c r="BB26" s="118"/>
      <c r="BC26" s="118"/>
      <c r="BD26" s="118"/>
      <c r="BE26" s="118"/>
      <c r="BF26" s="118"/>
      <c r="BG26" s="118"/>
      <c r="BH26" s="118"/>
      <c r="BI26" s="118"/>
      <c r="CA26" s="118">
        <v>1</v>
      </c>
      <c r="CB26" s="118">
        <v>9</v>
      </c>
      <c r="CZ26" s="81">
        <v>4</v>
      </c>
    </row>
    <row r="27" spans="1:104" ht="22.5">
      <c r="A27" s="119">
        <v>15</v>
      </c>
      <c r="B27" s="120" t="s">
        <v>369</v>
      </c>
      <c r="C27" s="121" t="s">
        <v>370</v>
      </c>
      <c r="D27" s="122" t="s">
        <v>54</v>
      </c>
      <c r="E27" s="123">
        <v>5.8449999999999998</v>
      </c>
      <c r="F27" s="124">
        <v>0</v>
      </c>
      <c r="G27" s="125">
        <f t="shared" si="0"/>
        <v>0</v>
      </c>
      <c r="H27" s="126">
        <v>0</v>
      </c>
      <c r="I27" s="127">
        <f t="shared" si="1"/>
        <v>0</v>
      </c>
      <c r="J27" s="126">
        <v>0</v>
      </c>
      <c r="K27" s="127">
        <f t="shared" si="2"/>
        <v>0</v>
      </c>
      <c r="O27" s="118"/>
      <c r="Z27" s="118"/>
      <c r="AA27" s="118">
        <v>1</v>
      </c>
      <c r="AB27" s="118">
        <v>9</v>
      </c>
      <c r="AC27" s="118">
        <v>9</v>
      </c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28">
        <f t="shared" si="3"/>
        <v>0</v>
      </c>
      <c r="BA27" s="118"/>
      <c r="BB27" s="118"/>
      <c r="BC27" s="118"/>
      <c r="BD27" s="118"/>
      <c r="BE27" s="118"/>
      <c r="BF27" s="118"/>
      <c r="BG27" s="118"/>
      <c r="BH27" s="118"/>
      <c r="BI27" s="118"/>
      <c r="CA27" s="118">
        <v>1</v>
      </c>
      <c r="CB27" s="118">
        <v>9</v>
      </c>
      <c r="CZ27" s="81">
        <v>4</v>
      </c>
    </row>
    <row r="28" spans="1:104">
      <c r="A28" s="129"/>
      <c r="B28" s="130"/>
      <c r="C28" s="191" t="s">
        <v>371</v>
      </c>
      <c r="D28" s="192"/>
      <c r="E28" s="133">
        <v>0</v>
      </c>
      <c r="F28" s="134"/>
      <c r="G28" s="135"/>
      <c r="H28" s="136"/>
      <c r="I28" s="131"/>
      <c r="J28" s="137"/>
      <c r="K28" s="131"/>
      <c r="M28" s="132" t="s">
        <v>371</v>
      </c>
      <c r="O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38" t="str">
        <f>C27</f>
        <v>Naložení a odvoz zeminy odvoz na vzdálenost 500 m</v>
      </c>
      <c r="BE28" s="118"/>
      <c r="BF28" s="118"/>
      <c r="BG28" s="118"/>
      <c r="BH28" s="118"/>
      <c r="BI28" s="118"/>
    </row>
    <row r="29" spans="1:104">
      <c r="A29" s="129"/>
      <c r="B29" s="130"/>
      <c r="C29" s="191" t="s">
        <v>372</v>
      </c>
      <c r="D29" s="192"/>
      <c r="E29" s="133">
        <v>5.8449999999999998</v>
      </c>
      <c r="F29" s="134"/>
      <c r="G29" s="135"/>
      <c r="H29" s="136"/>
      <c r="I29" s="131"/>
      <c r="J29" s="137"/>
      <c r="K29" s="131"/>
      <c r="M29" s="132" t="s">
        <v>372</v>
      </c>
      <c r="O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38" t="str">
        <f>C28</f>
        <v>přebytečný výkopek:</v>
      </c>
      <c r="BE29" s="118"/>
      <c r="BF29" s="118"/>
      <c r="BG29" s="118"/>
      <c r="BH29" s="118"/>
      <c r="BI29" s="118"/>
    </row>
    <row r="30" spans="1:104" ht="22.5">
      <c r="A30" s="119">
        <v>16</v>
      </c>
      <c r="B30" s="120" t="s">
        <v>373</v>
      </c>
      <c r="C30" s="121" t="s">
        <v>374</v>
      </c>
      <c r="D30" s="122" t="s">
        <v>49</v>
      </c>
      <c r="E30" s="123">
        <v>167</v>
      </c>
      <c r="F30" s="124">
        <v>0</v>
      </c>
      <c r="G30" s="125">
        <f>E30*F30</f>
        <v>0</v>
      </c>
      <c r="H30" s="126">
        <v>0</v>
      </c>
      <c r="I30" s="127">
        <f>E30*H30</f>
        <v>0</v>
      </c>
      <c r="J30" s="126">
        <v>0</v>
      </c>
      <c r="K30" s="127">
        <f>E30*J30</f>
        <v>0</v>
      </c>
      <c r="O30" s="118"/>
      <c r="Z30" s="118"/>
      <c r="AA30" s="118">
        <v>1</v>
      </c>
      <c r="AB30" s="118">
        <v>9</v>
      </c>
      <c r="AC30" s="118">
        <v>9</v>
      </c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28">
        <f>G30</f>
        <v>0</v>
      </c>
      <c r="BA30" s="118"/>
      <c r="BB30" s="118"/>
      <c r="BC30" s="118"/>
      <c r="BD30" s="118"/>
      <c r="BE30" s="118"/>
      <c r="BF30" s="118"/>
      <c r="BG30" s="118"/>
      <c r="BH30" s="118"/>
      <c r="BI30" s="118"/>
      <c r="CA30" s="118">
        <v>1</v>
      </c>
      <c r="CB30" s="118">
        <v>9</v>
      </c>
      <c r="CZ30" s="81">
        <v>4</v>
      </c>
    </row>
    <row r="31" spans="1:104">
      <c r="A31" s="129"/>
      <c r="B31" s="130"/>
      <c r="C31" s="191" t="s">
        <v>375</v>
      </c>
      <c r="D31" s="192"/>
      <c r="E31" s="133">
        <v>167</v>
      </c>
      <c r="F31" s="134"/>
      <c r="G31" s="135"/>
      <c r="H31" s="136"/>
      <c r="I31" s="131"/>
      <c r="J31" s="137"/>
      <c r="K31" s="131"/>
      <c r="M31" s="132" t="s">
        <v>375</v>
      </c>
      <c r="O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38" t="str">
        <f>C30</f>
        <v>Provizorní úprava terénu v přírodní hornině 3 ruční vyrovnání a zhutnění</v>
      </c>
      <c r="BE31" s="118"/>
      <c r="BF31" s="118"/>
      <c r="BG31" s="118"/>
      <c r="BH31" s="118"/>
      <c r="BI31" s="118"/>
    </row>
    <row r="32" spans="1:104">
      <c r="A32" s="139" t="s">
        <v>50</v>
      </c>
      <c r="B32" s="140" t="s">
        <v>356</v>
      </c>
      <c r="C32" s="141" t="s">
        <v>357</v>
      </c>
      <c r="D32" s="142"/>
      <c r="E32" s="143"/>
      <c r="F32" s="143"/>
      <c r="G32" s="144">
        <f>SUM(G21:G31)</f>
        <v>0</v>
      </c>
      <c r="H32" s="145"/>
      <c r="I32" s="144">
        <f>SUM(I21:I31)</f>
        <v>22.167580000000001</v>
      </c>
      <c r="J32" s="146"/>
      <c r="K32" s="144">
        <f>SUM(K21:K31)</f>
        <v>0</v>
      </c>
      <c r="O32" s="118"/>
      <c r="X32" s="147">
        <f>K32</f>
        <v>0</v>
      </c>
      <c r="Y32" s="147">
        <f>I32</f>
        <v>22.167580000000001</v>
      </c>
      <c r="Z32" s="128">
        <f>G32</f>
        <v>0</v>
      </c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48"/>
      <c r="BB32" s="148"/>
      <c r="BC32" s="148"/>
      <c r="BD32" s="148"/>
      <c r="BE32" s="148"/>
      <c r="BF32" s="148"/>
      <c r="BG32" s="118"/>
      <c r="BH32" s="118"/>
      <c r="BI32" s="118"/>
    </row>
    <row r="33" spans="1:80" ht="14.25" customHeight="1">
      <c r="A33" s="108" t="s">
        <v>46</v>
      </c>
      <c r="B33" s="109" t="s">
        <v>149</v>
      </c>
      <c r="C33" s="110" t="s">
        <v>150</v>
      </c>
      <c r="D33" s="111"/>
      <c r="E33" s="112"/>
      <c r="F33" s="112"/>
      <c r="G33" s="113"/>
      <c r="H33" s="114"/>
      <c r="I33" s="115"/>
      <c r="J33" s="116"/>
      <c r="K33" s="117"/>
      <c r="O33" s="118"/>
    </row>
    <row r="34" spans="1:80" ht="13.5" customHeight="1">
      <c r="A34" s="119" t="s">
        <v>151</v>
      </c>
      <c r="B34" s="120" t="s">
        <v>149</v>
      </c>
      <c r="C34" s="121" t="s">
        <v>152</v>
      </c>
      <c r="D34" s="122" t="s">
        <v>149</v>
      </c>
      <c r="E34" s="123">
        <v>1</v>
      </c>
      <c r="F34" s="124"/>
      <c r="G34" s="125">
        <f t="shared" ref="G34:G41" si="4">E34*F34</f>
        <v>0</v>
      </c>
      <c r="H34" s="126"/>
      <c r="I34" s="127">
        <f t="shared" ref="I34:I41" si="5">E34*H34</f>
        <v>0</v>
      </c>
      <c r="J34" s="126"/>
      <c r="K34" s="127">
        <f t="shared" ref="K34:K41" si="6">E34*J34</f>
        <v>0</v>
      </c>
      <c r="O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28">
        <f t="shared" ref="AZ34:AZ41" si="7">G34</f>
        <v>0</v>
      </c>
      <c r="BA34" s="118"/>
      <c r="BB34" s="118"/>
      <c r="BC34" s="118"/>
      <c r="BD34" s="118"/>
      <c r="BE34" s="118"/>
      <c r="BF34" s="118"/>
      <c r="BG34" s="118"/>
      <c r="BH34" s="118"/>
      <c r="BI34" s="118"/>
      <c r="CA34" s="118"/>
      <c r="CB34" s="118"/>
    </row>
    <row r="35" spans="1:80" ht="13.5" customHeight="1">
      <c r="A35" s="119" t="s">
        <v>153</v>
      </c>
      <c r="B35" s="120" t="s">
        <v>149</v>
      </c>
      <c r="C35" s="121" t="s">
        <v>154</v>
      </c>
      <c r="D35" s="122" t="s">
        <v>149</v>
      </c>
      <c r="E35" s="123">
        <v>1</v>
      </c>
      <c r="F35" s="124"/>
      <c r="G35" s="125">
        <f t="shared" si="4"/>
        <v>0</v>
      </c>
      <c r="H35" s="126"/>
      <c r="I35" s="127">
        <f t="shared" si="5"/>
        <v>0</v>
      </c>
      <c r="J35" s="126"/>
      <c r="K35" s="127">
        <f t="shared" si="6"/>
        <v>0</v>
      </c>
      <c r="O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28">
        <f t="shared" si="7"/>
        <v>0</v>
      </c>
      <c r="BA35" s="118"/>
      <c r="BB35" s="118"/>
      <c r="BC35" s="118"/>
      <c r="BD35" s="118"/>
      <c r="BE35" s="118"/>
      <c r="BF35" s="118"/>
      <c r="BG35" s="118"/>
      <c r="BH35" s="118"/>
      <c r="BI35" s="118"/>
      <c r="CA35" s="118"/>
      <c r="CB35" s="118"/>
    </row>
    <row r="36" spans="1:80" ht="13.5" customHeight="1">
      <c r="A36" s="119" t="s">
        <v>155</v>
      </c>
      <c r="B36" s="120" t="s">
        <v>149</v>
      </c>
      <c r="C36" s="121" t="s">
        <v>156</v>
      </c>
      <c r="D36" s="122" t="s">
        <v>149</v>
      </c>
      <c r="E36" s="123">
        <v>1</v>
      </c>
      <c r="F36" s="124"/>
      <c r="G36" s="125">
        <f t="shared" si="4"/>
        <v>0</v>
      </c>
      <c r="H36" s="126"/>
      <c r="I36" s="127">
        <f t="shared" si="5"/>
        <v>0</v>
      </c>
      <c r="J36" s="126"/>
      <c r="K36" s="127">
        <f t="shared" si="6"/>
        <v>0</v>
      </c>
      <c r="O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28">
        <f t="shared" si="7"/>
        <v>0</v>
      </c>
      <c r="BA36" s="118"/>
      <c r="BB36" s="118"/>
      <c r="BC36" s="118"/>
      <c r="BD36" s="118"/>
      <c r="BE36" s="118"/>
      <c r="BF36" s="118"/>
      <c r="BG36" s="118"/>
      <c r="BH36" s="118"/>
      <c r="BI36" s="118"/>
      <c r="CA36" s="118"/>
      <c r="CB36" s="118"/>
    </row>
    <row r="37" spans="1:80" ht="13.5" customHeight="1">
      <c r="A37" s="119" t="s">
        <v>157</v>
      </c>
      <c r="B37" s="120" t="s">
        <v>149</v>
      </c>
      <c r="C37" s="121" t="s">
        <v>158</v>
      </c>
      <c r="D37" s="122" t="s">
        <v>149</v>
      </c>
      <c r="E37" s="123">
        <v>1</v>
      </c>
      <c r="F37" s="124"/>
      <c r="G37" s="125">
        <f t="shared" si="4"/>
        <v>0</v>
      </c>
      <c r="H37" s="126"/>
      <c r="I37" s="127">
        <f t="shared" si="5"/>
        <v>0</v>
      </c>
      <c r="J37" s="126"/>
      <c r="K37" s="127">
        <f t="shared" si="6"/>
        <v>0</v>
      </c>
      <c r="O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28">
        <f t="shared" si="7"/>
        <v>0</v>
      </c>
      <c r="BA37" s="118"/>
      <c r="BB37" s="118"/>
      <c r="BC37" s="118"/>
      <c r="BD37" s="118"/>
      <c r="BE37" s="118"/>
      <c r="BF37" s="118"/>
      <c r="BG37" s="118"/>
      <c r="BH37" s="118"/>
      <c r="BI37" s="118"/>
      <c r="CA37" s="118"/>
      <c r="CB37" s="118"/>
    </row>
    <row r="38" spans="1:80" ht="13.5" customHeight="1">
      <c r="A38" s="119" t="s">
        <v>159</v>
      </c>
      <c r="B38" s="120" t="s">
        <v>149</v>
      </c>
      <c r="C38" s="121" t="s">
        <v>160</v>
      </c>
      <c r="D38" s="122" t="s">
        <v>149</v>
      </c>
      <c r="E38" s="123">
        <v>1</v>
      </c>
      <c r="F38" s="124"/>
      <c r="G38" s="125">
        <f t="shared" si="4"/>
        <v>0</v>
      </c>
      <c r="H38" s="126"/>
      <c r="I38" s="127">
        <f t="shared" si="5"/>
        <v>0</v>
      </c>
      <c r="J38" s="126"/>
      <c r="K38" s="127">
        <f t="shared" si="6"/>
        <v>0</v>
      </c>
      <c r="O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28">
        <f t="shared" si="7"/>
        <v>0</v>
      </c>
      <c r="BA38" s="118"/>
      <c r="BB38" s="118"/>
      <c r="BC38" s="118"/>
      <c r="BD38" s="118"/>
      <c r="BE38" s="118"/>
      <c r="BF38" s="118"/>
      <c r="BG38" s="118"/>
      <c r="BH38" s="118"/>
      <c r="BI38" s="118"/>
      <c r="CA38" s="118"/>
      <c r="CB38" s="118"/>
    </row>
    <row r="39" spans="1:80" ht="13.5" customHeight="1">
      <c r="A39" s="119" t="s">
        <v>161</v>
      </c>
      <c r="B39" s="120" t="s">
        <v>149</v>
      </c>
      <c r="C39" s="121" t="s">
        <v>162</v>
      </c>
      <c r="D39" s="122" t="s">
        <v>149</v>
      </c>
      <c r="E39" s="123">
        <v>1</v>
      </c>
      <c r="F39" s="124"/>
      <c r="G39" s="125">
        <f t="shared" si="4"/>
        <v>0</v>
      </c>
      <c r="H39" s="126"/>
      <c r="I39" s="127">
        <f t="shared" si="5"/>
        <v>0</v>
      </c>
      <c r="J39" s="126"/>
      <c r="K39" s="127">
        <f t="shared" si="6"/>
        <v>0</v>
      </c>
      <c r="O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28">
        <f t="shared" si="7"/>
        <v>0</v>
      </c>
      <c r="BA39" s="118"/>
      <c r="BB39" s="118"/>
      <c r="BC39" s="118"/>
      <c r="BD39" s="118"/>
      <c r="BE39" s="118"/>
      <c r="BF39" s="118"/>
      <c r="BG39" s="118"/>
      <c r="BH39" s="118"/>
      <c r="BI39" s="118"/>
      <c r="CA39" s="118"/>
      <c r="CB39" s="118"/>
    </row>
    <row r="40" spans="1:80" ht="13.5" customHeight="1">
      <c r="A40" s="119" t="s">
        <v>163</v>
      </c>
      <c r="B40" s="120" t="s">
        <v>149</v>
      </c>
      <c r="C40" s="121" t="s">
        <v>164</v>
      </c>
      <c r="D40" s="122" t="s">
        <v>149</v>
      </c>
      <c r="E40" s="123">
        <v>1</v>
      </c>
      <c r="F40" s="124"/>
      <c r="G40" s="125">
        <f t="shared" si="4"/>
        <v>0</v>
      </c>
      <c r="H40" s="126"/>
      <c r="I40" s="127">
        <f t="shared" si="5"/>
        <v>0</v>
      </c>
      <c r="J40" s="126"/>
      <c r="K40" s="127">
        <f t="shared" si="6"/>
        <v>0</v>
      </c>
      <c r="O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28">
        <f t="shared" si="7"/>
        <v>0</v>
      </c>
      <c r="BA40" s="118"/>
      <c r="BB40" s="118"/>
      <c r="BC40" s="118"/>
      <c r="BD40" s="118"/>
      <c r="BE40" s="118"/>
      <c r="BF40" s="118"/>
      <c r="BG40" s="118"/>
      <c r="BH40" s="118"/>
      <c r="BI40" s="118"/>
      <c r="CA40" s="118"/>
      <c r="CB40" s="118"/>
    </row>
    <row r="41" spans="1:80" ht="13.5" customHeight="1">
      <c r="A41" s="119" t="s">
        <v>165</v>
      </c>
      <c r="B41" s="120" t="s">
        <v>149</v>
      </c>
      <c r="C41" s="121" t="s">
        <v>166</v>
      </c>
      <c r="D41" s="122" t="s">
        <v>149</v>
      </c>
      <c r="E41" s="123">
        <v>1</v>
      </c>
      <c r="F41" s="124"/>
      <c r="G41" s="125">
        <f t="shared" si="4"/>
        <v>0</v>
      </c>
      <c r="H41" s="126"/>
      <c r="I41" s="127">
        <f t="shared" si="5"/>
        <v>0</v>
      </c>
      <c r="J41" s="126"/>
      <c r="K41" s="127">
        <f t="shared" si="6"/>
        <v>0</v>
      </c>
      <c r="O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28">
        <f t="shared" si="7"/>
        <v>0</v>
      </c>
      <c r="BA41" s="118"/>
      <c r="BB41" s="118"/>
      <c r="BC41" s="118"/>
      <c r="BD41" s="118"/>
      <c r="BE41" s="118"/>
      <c r="BF41" s="118"/>
      <c r="BG41" s="118"/>
      <c r="BH41" s="118"/>
      <c r="BI41" s="118"/>
      <c r="CA41" s="118"/>
      <c r="CB41" s="118"/>
    </row>
    <row r="42" spans="1:80">
      <c r="A42" s="139" t="s">
        <v>50</v>
      </c>
      <c r="B42" s="140"/>
      <c r="C42" s="141"/>
      <c r="D42" s="142"/>
      <c r="E42" s="143"/>
      <c r="F42" s="143"/>
      <c r="G42" s="144">
        <f>SUM(G33:G41)</f>
        <v>0</v>
      </c>
      <c r="H42" s="145"/>
      <c r="I42" s="144">
        <f>SUM(I33:I41)</f>
        <v>0</v>
      </c>
      <c r="J42" s="146"/>
      <c r="K42" s="144">
        <f>SUM(K33:K41)</f>
        <v>0</v>
      </c>
      <c r="O42" s="118"/>
      <c r="X42" s="147">
        <f>K42</f>
        <v>0</v>
      </c>
      <c r="Y42" s="147">
        <f>I42</f>
        <v>0</v>
      </c>
      <c r="Z42" s="128">
        <f>G42</f>
        <v>0</v>
      </c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48"/>
      <c r="BB42" s="148"/>
      <c r="BC42" s="148"/>
      <c r="BD42" s="148"/>
      <c r="BE42" s="148"/>
      <c r="BF42" s="148"/>
      <c r="BG42" s="118"/>
      <c r="BH42" s="118"/>
      <c r="BI42" s="118"/>
    </row>
    <row r="43" spans="1:80">
      <c r="A43" s="149" t="s">
        <v>29</v>
      </c>
      <c r="B43" s="150" t="s">
        <v>51</v>
      </c>
      <c r="C43" s="151"/>
      <c r="D43" s="152"/>
      <c r="E43" s="153"/>
      <c r="F43" s="153"/>
      <c r="G43" s="154">
        <f>SUM(Z7:Z43)</f>
        <v>0</v>
      </c>
      <c r="H43" s="155"/>
      <c r="I43" s="154">
        <f>SUM(Y7:Y43)</f>
        <v>22.787388</v>
      </c>
      <c r="J43" s="155"/>
      <c r="K43" s="154">
        <f>SUM(X7:X43)</f>
        <v>0</v>
      </c>
      <c r="O43" s="118"/>
      <c r="BA43" s="156"/>
      <c r="BB43" s="156"/>
      <c r="BC43" s="156"/>
      <c r="BD43" s="156"/>
      <c r="BE43" s="156"/>
      <c r="BF43" s="156"/>
    </row>
    <row r="44" spans="1:80">
      <c r="E44" s="81"/>
    </row>
    <row r="45" spans="1:80">
      <c r="A45" s="157" t="s">
        <v>31</v>
      </c>
      <c r="E45" s="81"/>
    </row>
    <row r="46" spans="1:80" ht="117.75" customHeight="1">
      <c r="A46" s="194"/>
      <c r="B46" s="195"/>
      <c r="C46" s="195"/>
      <c r="D46" s="195"/>
      <c r="E46" s="195"/>
      <c r="F46" s="195"/>
      <c r="G46" s="196"/>
    </row>
    <row r="47" spans="1:80">
      <c r="E47" s="81"/>
    </row>
    <row r="48" spans="1:80">
      <c r="E48" s="81"/>
    </row>
    <row r="49" spans="5:5">
      <c r="E49" s="81"/>
    </row>
    <row r="50" spans="5:5">
      <c r="E50" s="81"/>
    </row>
    <row r="51" spans="5:5">
      <c r="E51" s="81"/>
    </row>
    <row r="52" spans="5:5">
      <c r="E52" s="81"/>
    </row>
    <row r="53" spans="5:5">
      <c r="E53" s="81"/>
    </row>
    <row r="54" spans="5:5">
      <c r="E54" s="81"/>
    </row>
    <row r="55" spans="5:5">
      <c r="E55" s="81"/>
    </row>
    <row r="56" spans="5:5">
      <c r="E56" s="81"/>
    </row>
    <row r="57" spans="5:5">
      <c r="E57" s="81"/>
    </row>
    <row r="58" spans="5:5">
      <c r="E58" s="81"/>
    </row>
    <row r="59" spans="5:5">
      <c r="E59" s="81"/>
    </row>
    <row r="60" spans="5:5">
      <c r="E60" s="81"/>
    </row>
    <row r="61" spans="5:5">
      <c r="E61" s="81"/>
    </row>
    <row r="62" spans="5:5">
      <c r="E62" s="81"/>
    </row>
    <row r="63" spans="5:5">
      <c r="E63" s="81"/>
    </row>
    <row r="64" spans="5:5">
      <c r="E64" s="81"/>
    </row>
    <row r="65" spans="1:7">
      <c r="E65" s="81"/>
    </row>
    <row r="66" spans="1:7">
      <c r="E66" s="81"/>
    </row>
    <row r="67" spans="1:7">
      <c r="A67" s="137"/>
      <c r="B67" s="137"/>
      <c r="C67" s="137"/>
      <c r="D67" s="137"/>
      <c r="E67" s="137"/>
      <c r="F67" s="137"/>
      <c r="G67" s="137"/>
    </row>
    <row r="68" spans="1:7">
      <c r="A68" s="137"/>
      <c r="B68" s="137"/>
      <c r="C68" s="137"/>
      <c r="D68" s="137"/>
      <c r="E68" s="137"/>
      <c r="F68" s="137"/>
      <c r="G68" s="137"/>
    </row>
    <row r="69" spans="1:7">
      <c r="A69" s="137"/>
      <c r="B69" s="137"/>
      <c r="C69" s="137"/>
      <c r="D69" s="137"/>
      <c r="E69" s="137"/>
      <c r="F69" s="137"/>
      <c r="G69" s="137"/>
    </row>
    <row r="70" spans="1:7">
      <c r="A70" s="137"/>
      <c r="B70" s="137"/>
      <c r="C70" s="137"/>
      <c r="D70" s="137"/>
      <c r="E70" s="137"/>
      <c r="F70" s="137"/>
      <c r="G70" s="137"/>
    </row>
    <row r="71" spans="1:7">
      <c r="E71" s="81"/>
    </row>
    <row r="72" spans="1:7">
      <c r="E72" s="81"/>
    </row>
    <row r="73" spans="1:7">
      <c r="E73" s="81"/>
    </row>
    <row r="74" spans="1:7">
      <c r="E74" s="81"/>
    </row>
    <row r="75" spans="1:7">
      <c r="E75" s="81"/>
    </row>
    <row r="76" spans="1:7">
      <c r="E76" s="81"/>
    </row>
    <row r="77" spans="1:7">
      <c r="E77" s="81"/>
    </row>
    <row r="78" spans="1:7">
      <c r="E78" s="81"/>
    </row>
    <row r="79" spans="1:7">
      <c r="E79" s="81"/>
    </row>
    <row r="80" spans="1:7">
      <c r="E80" s="81"/>
    </row>
    <row r="81" spans="5:5">
      <c r="E81" s="81"/>
    </row>
    <row r="82" spans="5:5">
      <c r="E82" s="81"/>
    </row>
    <row r="83" spans="5:5">
      <c r="E83" s="81"/>
    </row>
    <row r="84" spans="5:5">
      <c r="E84" s="81"/>
    </row>
    <row r="85" spans="5:5">
      <c r="E85" s="81"/>
    </row>
    <row r="86" spans="5:5">
      <c r="E86" s="81"/>
    </row>
    <row r="87" spans="5:5">
      <c r="E87" s="81"/>
    </row>
    <row r="88" spans="5:5">
      <c r="E88" s="81"/>
    </row>
    <row r="89" spans="5:5">
      <c r="E89" s="81"/>
    </row>
    <row r="90" spans="5:5">
      <c r="E90" s="81"/>
    </row>
    <row r="91" spans="5:5">
      <c r="E91" s="81"/>
    </row>
    <row r="92" spans="5:5">
      <c r="E92" s="81"/>
    </row>
    <row r="93" spans="5:5">
      <c r="E93" s="81"/>
    </row>
    <row r="94" spans="5:5">
      <c r="E94" s="81"/>
    </row>
    <row r="95" spans="5:5">
      <c r="E95" s="81"/>
    </row>
    <row r="96" spans="5:5">
      <c r="E96" s="81"/>
    </row>
    <row r="97" spans="1:7">
      <c r="E97" s="81"/>
    </row>
    <row r="98" spans="1:7">
      <c r="E98" s="81"/>
    </row>
    <row r="99" spans="1:7">
      <c r="E99" s="81"/>
    </row>
    <row r="100" spans="1:7">
      <c r="E100" s="81"/>
    </row>
    <row r="101" spans="1:7">
      <c r="E101" s="81"/>
    </row>
    <row r="102" spans="1:7">
      <c r="A102" s="158"/>
      <c r="B102" s="158"/>
    </row>
    <row r="103" spans="1:7">
      <c r="A103" s="137"/>
      <c r="B103" s="137"/>
      <c r="C103" s="159"/>
      <c r="D103" s="159"/>
      <c r="E103" s="160"/>
      <c r="F103" s="159"/>
      <c r="G103" s="161"/>
    </row>
    <row r="104" spans="1:7">
      <c r="A104" s="162"/>
      <c r="B104" s="162"/>
      <c r="C104" s="137"/>
      <c r="D104" s="137"/>
      <c r="E104" s="163"/>
      <c r="F104" s="137"/>
      <c r="G104" s="137"/>
    </row>
    <row r="105" spans="1:7">
      <c r="A105" s="137"/>
      <c r="B105" s="137"/>
      <c r="C105" s="137"/>
      <c r="D105" s="137"/>
      <c r="E105" s="163"/>
      <c r="F105" s="137"/>
      <c r="G105" s="137"/>
    </row>
    <row r="106" spans="1:7">
      <c r="A106" s="137"/>
      <c r="B106" s="137"/>
      <c r="C106" s="137"/>
      <c r="D106" s="137"/>
      <c r="E106" s="163"/>
      <c r="F106" s="137"/>
      <c r="G106" s="137"/>
    </row>
    <row r="107" spans="1:7">
      <c r="A107" s="137"/>
      <c r="B107" s="137"/>
      <c r="C107" s="137"/>
      <c r="D107" s="137"/>
      <c r="E107" s="163"/>
      <c r="F107" s="137"/>
      <c r="G107" s="137"/>
    </row>
    <row r="108" spans="1:7">
      <c r="A108" s="137"/>
      <c r="B108" s="137"/>
      <c r="C108" s="137"/>
      <c r="D108" s="137"/>
      <c r="E108" s="163"/>
      <c r="F108" s="137"/>
      <c r="G108" s="137"/>
    </row>
    <row r="109" spans="1:7">
      <c r="A109" s="137"/>
      <c r="B109" s="137"/>
      <c r="C109" s="137"/>
      <c r="D109" s="137"/>
      <c r="E109" s="163"/>
      <c r="F109" s="137"/>
      <c r="G109" s="137"/>
    </row>
    <row r="110" spans="1:7">
      <c r="A110" s="137"/>
      <c r="B110" s="137"/>
      <c r="C110" s="137"/>
      <c r="D110" s="137"/>
      <c r="E110" s="163"/>
      <c r="F110" s="137"/>
      <c r="G110" s="137"/>
    </row>
    <row r="111" spans="1:7">
      <c r="A111" s="137"/>
      <c r="B111" s="137"/>
      <c r="C111" s="137"/>
      <c r="D111" s="137"/>
      <c r="E111" s="163"/>
      <c r="F111" s="137"/>
      <c r="G111" s="137"/>
    </row>
    <row r="112" spans="1:7">
      <c r="A112" s="137"/>
      <c r="B112" s="137"/>
      <c r="C112" s="137"/>
      <c r="D112" s="137"/>
      <c r="E112" s="163"/>
      <c r="F112" s="137"/>
      <c r="G112" s="137"/>
    </row>
    <row r="113" spans="1:7">
      <c r="A113" s="137"/>
      <c r="B113" s="137"/>
      <c r="C113" s="137"/>
      <c r="D113" s="137"/>
      <c r="E113" s="163"/>
      <c r="F113" s="137"/>
      <c r="G113" s="137"/>
    </row>
    <row r="114" spans="1:7">
      <c r="A114" s="137"/>
      <c r="B114" s="137"/>
      <c r="C114" s="137"/>
      <c r="D114" s="137"/>
      <c r="E114" s="163"/>
      <c r="F114" s="137"/>
      <c r="G114" s="137"/>
    </row>
    <row r="115" spans="1:7">
      <c r="A115" s="137"/>
      <c r="B115" s="137"/>
      <c r="C115" s="137"/>
      <c r="D115" s="137"/>
      <c r="E115" s="163"/>
      <c r="F115" s="137"/>
      <c r="G115" s="137"/>
    </row>
    <row r="116" spans="1:7">
      <c r="A116" s="137"/>
      <c r="B116" s="137"/>
      <c r="C116" s="137"/>
      <c r="D116" s="137"/>
      <c r="E116" s="163"/>
      <c r="F116" s="137"/>
      <c r="G116" s="137"/>
    </row>
  </sheetData>
  <sheetProtection password="C7B2" sheet="1"/>
  <mergeCells count="8">
    <mergeCell ref="C29:D29"/>
    <mergeCell ref="C31:D31"/>
    <mergeCell ref="A1:G1"/>
    <mergeCell ref="A46:G46"/>
    <mergeCell ref="C9:D9"/>
    <mergeCell ref="C11:D11"/>
    <mergeCell ref="C17:D17"/>
    <mergeCell ref="C28:D28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/>
  <headerFooter alignWithMargins="0">
    <oddFooter>&amp;L&amp;9Zpracováno programem &amp;"Arial CE,Tučné"BUILDpower,  © RTS, a.s.&amp;R&amp;9Stránka 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 enableFormatConditionsCalculation="0"/>
  <dimension ref="A1:CZ138"/>
  <sheetViews>
    <sheetView showGridLines="0" showZeros="0" zoomScale="75" workbookViewId="0">
      <selection activeCell="J1" sqref="J1:J65536 K1:K65536"/>
    </sheetView>
  </sheetViews>
  <sheetFormatPr defaultColWidth="8.7109375" defaultRowHeight="12.75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0" customWidth="1"/>
    <col min="6" max="6" width="9.85546875" style="81" customWidth="1"/>
    <col min="7" max="7" width="13.85546875" style="81" customWidth="1"/>
    <col min="8" max="8" width="11" style="81" customWidth="1"/>
    <col min="9" max="9" width="9.7109375" style="8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8.7109375" style="81"/>
    <col min="56" max="56" width="62.28515625" style="81" customWidth="1"/>
    <col min="57" max="16384" width="8.7109375" style="81"/>
  </cols>
  <sheetData>
    <row r="1" spans="1:104" ht="15" customHeight="1">
      <c r="A1" s="193" t="s">
        <v>32</v>
      </c>
      <c r="B1" s="193"/>
      <c r="C1" s="193"/>
      <c r="D1" s="193"/>
      <c r="E1" s="193"/>
      <c r="F1" s="193"/>
      <c r="G1" s="193"/>
    </row>
    <row r="2" spans="1:104" ht="3" customHeight="1" thickBot="1">
      <c r="B2" s="82"/>
      <c r="C2" s="83"/>
      <c r="D2" s="83"/>
      <c r="E2" s="84"/>
      <c r="F2" s="83"/>
      <c r="G2" s="83"/>
    </row>
    <row r="3" spans="1:104" ht="13.5" customHeight="1" thickTop="1">
      <c r="A3" s="85" t="s">
        <v>33</v>
      </c>
      <c r="B3" s="86"/>
      <c r="C3" s="87"/>
      <c r="D3" s="88" t="s">
        <v>443</v>
      </c>
      <c r="E3" s="89"/>
      <c r="F3" s="90"/>
      <c r="G3" s="91"/>
    </row>
    <row r="4" spans="1:104" ht="13.5" customHeight="1" thickBot="1">
      <c r="A4" s="92" t="s">
        <v>34</v>
      </c>
      <c r="B4" s="93"/>
      <c r="C4" s="94"/>
      <c r="D4" s="95" t="s">
        <v>332</v>
      </c>
      <c r="E4" s="96"/>
      <c r="F4" s="97"/>
      <c r="G4" s="98"/>
    </row>
    <row r="5" spans="1:104" ht="13.5" thickTop="1">
      <c r="A5" s="99"/>
      <c r="G5" s="101"/>
    </row>
    <row r="6" spans="1:104" s="107" customFormat="1" ht="26.25" customHeight="1">
      <c r="A6" s="102" t="s">
        <v>35</v>
      </c>
      <c r="B6" s="103" t="s">
        <v>36</v>
      </c>
      <c r="C6" s="103" t="s">
        <v>37</v>
      </c>
      <c r="D6" s="103" t="s">
        <v>38</v>
      </c>
      <c r="E6" s="104" t="s">
        <v>39</v>
      </c>
      <c r="F6" s="103" t="s">
        <v>40</v>
      </c>
      <c r="G6" s="105" t="s">
        <v>41</v>
      </c>
      <c r="H6" s="106" t="s">
        <v>42</v>
      </c>
      <c r="I6" s="106" t="s">
        <v>43</v>
      </c>
      <c r="J6" s="106" t="s">
        <v>44</v>
      </c>
      <c r="K6" s="106" t="s">
        <v>45</v>
      </c>
    </row>
    <row r="7" spans="1:104" ht="14.25" customHeight="1">
      <c r="A7" s="108" t="s">
        <v>46</v>
      </c>
      <c r="B7" s="109" t="s">
        <v>333</v>
      </c>
      <c r="C7" s="110" t="s">
        <v>334</v>
      </c>
      <c r="D7" s="111"/>
      <c r="E7" s="112"/>
      <c r="F7" s="112"/>
      <c r="G7" s="113"/>
      <c r="H7" s="114"/>
      <c r="I7" s="115"/>
      <c r="J7" s="116"/>
      <c r="K7" s="117"/>
      <c r="O7" s="118"/>
    </row>
    <row r="8" spans="1:104" ht="22.5">
      <c r="A8" s="119">
        <v>1</v>
      </c>
      <c r="B8" s="120" t="s">
        <v>379</v>
      </c>
      <c r="C8" s="121" t="s">
        <v>380</v>
      </c>
      <c r="D8" s="122" t="s">
        <v>93</v>
      </c>
      <c r="E8" s="123">
        <v>8</v>
      </c>
      <c r="F8" s="124">
        <v>0</v>
      </c>
      <c r="G8" s="125">
        <f>E8*F8</f>
        <v>0</v>
      </c>
      <c r="H8" s="126">
        <v>0</v>
      </c>
      <c r="I8" s="127">
        <f>E8*H8</f>
        <v>0</v>
      </c>
      <c r="J8" s="126">
        <v>0</v>
      </c>
      <c r="K8" s="127">
        <f>E8*J8</f>
        <v>0</v>
      </c>
      <c r="O8" s="118"/>
      <c r="Z8" s="118"/>
      <c r="AA8" s="118">
        <v>1</v>
      </c>
      <c r="AB8" s="118">
        <v>9</v>
      </c>
      <c r="AC8" s="118">
        <v>9</v>
      </c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28">
        <f>G8</f>
        <v>0</v>
      </c>
      <c r="BA8" s="118"/>
      <c r="BB8" s="118"/>
      <c r="BC8" s="118"/>
      <c r="BD8" s="118"/>
      <c r="BE8" s="118"/>
      <c r="BF8" s="118"/>
      <c r="BG8" s="118"/>
      <c r="BH8" s="118"/>
      <c r="BI8" s="118"/>
      <c r="CA8" s="118">
        <v>1</v>
      </c>
      <c r="CB8" s="118">
        <v>9</v>
      </c>
      <c r="CZ8" s="81">
        <v>4</v>
      </c>
    </row>
    <row r="9" spans="1:104">
      <c r="A9" s="129"/>
      <c r="B9" s="130"/>
      <c r="C9" s="191" t="s">
        <v>381</v>
      </c>
      <c r="D9" s="192"/>
      <c r="E9" s="133">
        <v>8</v>
      </c>
      <c r="F9" s="134"/>
      <c r="G9" s="135"/>
      <c r="H9" s="136"/>
      <c r="I9" s="131"/>
      <c r="J9" s="137"/>
      <c r="K9" s="131"/>
      <c r="M9" s="132" t="s">
        <v>381</v>
      </c>
      <c r="O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38" t="str">
        <f>C8</f>
        <v xml:space="preserve">Ukončení vodičů v rozvaděči + zapojení do 35 mm2 </v>
      </c>
      <c r="BE9" s="118"/>
      <c r="BF9" s="118"/>
      <c r="BG9" s="118"/>
      <c r="BH9" s="118"/>
      <c r="BI9" s="118"/>
    </row>
    <row r="10" spans="1:104">
      <c r="A10" s="119">
        <v>2</v>
      </c>
      <c r="B10" s="120" t="s">
        <v>382</v>
      </c>
      <c r="C10" s="121" t="s">
        <v>383</v>
      </c>
      <c r="D10" s="122" t="s">
        <v>93</v>
      </c>
      <c r="E10" s="123">
        <v>1</v>
      </c>
      <c r="F10" s="124">
        <v>0</v>
      </c>
      <c r="G10" s="125">
        <f t="shared" ref="G10:G24" si="0">E10*F10</f>
        <v>0</v>
      </c>
      <c r="H10" s="126">
        <v>0</v>
      </c>
      <c r="I10" s="127">
        <f t="shared" ref="I10:I24" si="1">E10*H10</f>
        <v>0</v>
      </c>
      <c r="J10" s="126">
        <v>0</v>
      </c>
      <c r="K10" s="127">
        <f t="shared" ref="K10:K24" si="2">E10*J10</f>
        <v>0</v>
      </c>
      <c r="O10" s="118"/>
      <c r="Z10" s="118"/>
      <c r="AA10" s="118">
        <v>1</v>
      </c>
      <c r="AB10" s="118">
        <v>9</v>
      </c>
      <c r="AC10" s="118">
        <v>9</v>
      </c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28">
        <f t="shared" ref="AZ10:AZ24" si="3">G10</f>
        <v>0</v>
      </c>
      <c r="BA10" s="118"/>
      <c r="BB10" s="118"/>
      <c r="BC10" s="118"/>
      <c r="BD10" s="118"/>
      <c r="BE10" s="118"/>
      <c r="BF10" s="118"/>
      <c r="BG10" s="118"/>
      <c r="BH10" s="118"/>
      <c r="BI10" s="118"/>
      <c r="CA10" s="118">
        <v>1</v>
      </c>
      <c r="CB10" s="118">
        <v>9</v>
      </c>
      <c r="CZ10" s="81">
        <v>4</v>
      </c>
    </row>
    <row r="11" spans="1:104">
      <c r="A11" s="119">
        <v>3</v>
      </c>
      <c r="B11" s="120" t="s">
        <v>384</v>
      </c>
      <c r="C11" s="121" t="s">
        <v>385</v>
      </c>
      <c r="D11" s="122" t="s">
        <v>93</v>
      </c>
      <c r="E11" s="123">
        <v>12</v>
      </c>
      <c r="F11" s="124">
        <v>0</v>
      </c>
      <c r="G11" s="125">
        <f t="shared" si="0"/>
        <v>0</v>
      </c>
      <c r="H11" s="126">
        <v>0</v>
      </c>
      <c r="I11" s="127">
        <f t="shared" si="1"/>
        <v>0</v>
      </c>
      <c r="J11" s="126">
        <v>0</v>
      </c>
      <c r="K11" s="127">
        <f t="shared" si="2"/>
        <v>0</v>
      </c>
      <c r="O11" s="118"/>
      <c r="Z11" s="118"/>
      <c r="AA11" s="118">
        <v>1</v>
      </c>
      <c r="AB11" s="118">
        <v>9</v>
      </c>
      <c r="AC11" s="118">
        <v>9</v>
      </c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28">
        <f t="shared" si="3"/>
        <v>0</v>
      </c>
      <c r="BA11" s="118"/>
      <c r="BB11" s="118"/>
      <c r="BC11" s="118"/>
      <c r="BD11" s="118"/>
      <c r="BE11" s="118"/>
      <c r="BF11" s="118"/>
      <c r="BG11" s="118"/>
      <c r="BH11" s="118"/>
      <c r="BI11" s="118"/>
      <c r="CA11" s="118">
        <v>1</v>
      </c>
      <c r="CB11" s="118">
        <v>9</v>
      </c>
      <c r="CZ11" s="81">
        <v>4</v>
      </c>
    </row>
    <row r="12" spans="1:104">
      <c r="A12" s="119">
        <v>4</v>
      </c>
      <c r="B12" s="120" t="s">
        <v>386</v>
      </c>
      <c r="C12" s="121" t="s">
        <v>387</v>
      </c>
      <c r="D12" s="122" t="s">
        <v>93</v>
      </c>
      <c r="E12" s="123">
        <v>7</v>
      </c>
      <c r="F12" s="124">
        <v>0</v>
      </c>
      <c r="G12" s="125">
        <f t="shared" si="0"/>
        <v>0</v>
      </c>
      <c r="H12" s="126">
        <v>0</v>
      </c>
      <c r="I12" s="127">
        <f t="shared" si="1"/>
        <v>0</v>
      </c>
      <c r="J12" s="126">
        <v>0</v>
      </c>
      <c r="K12" s="127">
        <f t="shared" si="2"/>
        <v>0</v>
      </c>
      <c r="O12" s="118"/>
      <c r="Z12" s="118"/>
      <c r="AA12" s="118">
        <v>1</v>
      </c>
      <c r="AB12" s="118">
        <v>0</v>
      </c>
      <c r="AC12" s="118">
        <v>0</v>
      </c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28">
        <f t="shared" si="3"/>
        <v>0</v>
      </c>
      <c r="BA12" s="118"/>
      <c r="BB12" s="118"/>
      <c r="BC12" s="118"/>
      <c r="BD12" s="118"/>
      <c r="BE12" s="118"/>
      <c r="BF12" s="118"/>
      <c r="BG12" s="118"/>
      <c r="BH12" s="118"/>
      <c r="BI12" s="118"/>
      <c r="CA12" s="118">
        <v>1</v>
      </c>
      <c r="CB12" s="118">
        <v>0</v>
      </c>
      <c r="CZ12" s="81">
        <v>4</v>
      </c>
    </row>
    <row r="13" spans="1:104">
      <c r="A13" s="119">
        <v>5</v>
      </c>
      <c r="B13" s="120" t="s">
        <v>388</v>
      </c>
      <c r="C13" s="121" t="s">
        <v>389</v>
      </c>
      <c r="D13" s="122" t="s">
        <v>93</v>
      </c>
      <c r="E13" s="123">
        <v>7</v>
      </c>
      <c r="F13" s="124">
        <v>0</v>
      </c>
      <c r="G13" s="125">
        <f t="shared" si="0"/>
        <v>0</v>
      </c>
      <c r="H13" s="126">
        <v>0</v>
      </c>
      <c r="I13" s="127">
        <f t="shared" si="1"/>
        <v>0</v>
      </c>
      <c r="J13" s="126">
        <v>0</v>
      </c>
      <c r="K13" s="127">
        <f t="shared" si="2"/>
        <v>0</v>
      </c>
      <c r="O13" s="118"/>
      <c r="Z13" s="118"/>
      <c r="AA13" s="118">
        <v>1</v>
      </c>
      <c r="AB13" s="118">
        <v>9</v>
      </c>
      <c r="AC13" s="118">
        <v>9</v>
      </c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28">
        <f t="shared" si="3"/>
        <v>0</v>
      </c>
      <c r="BA13" s="118"/>
      <c r="BB13" s="118"/>
      <c r="BC13" s="118"/>
      <c r="BD13" s="118"/>
      <c r="BE13" s="118"/>
      <c r="BF13" s="118"/>
      <c r="BG13" s="118"/>
      <c r="BH13" s="118"/>
      <c r="BI13" s="118"/>
      <c r="CA13" s="118">
        <v>1</v>
      </c>
      <c r="CB13" s="118">
        <v>9</v>
      </c>
      <c r="CZ13" s="81">
        <v>4</v>
      </c>
    </row>
    <row r="14" spans="1:104" ht="22.5">
      <c r="A14" s="119">
        <v>6</v>
      </c>
      <c r="B14" s="120" t="s">
        <v>390</v>
      </c>
      <c r="C14" s="121" t="s">
        <v>391</v>
      </c>
      <c r="D14" s="122" t="s">
        <v>93</v>
      </c>
      <c r="E14" s="123">
        <v>12</v>
      </c>
      <c r="F14" s="124">
        <v>0</v>
      </c>
      <c r="G14" s="125">
        <f t="shared" si="0"/>
        <v>0</v>
      </c>
      <c r="H14" s="126">
        <v>0</v>
      </c>
      <c r="I14" s="127">
        <f t="shared" si="1"/>
        <v>0</v>
      </c>
      <c r="J14" s="126">
        <v>0</v>
      </c>
      <c r="K14" s="127">
        <f t="shared" si="2"/>
        <v>0</v>
      </c>
      <c r="O14" s="118"/>
      <c r="Z14" s="118"/>
      <c r="AA14" s="118">
        <v>1</v>
      </c>
      <c r="AB14" s="118">
        <v>9</v>
      </c>
      <c r="AC14" s="118">
        <v>9</v>
      </c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28">
        <f t="shared" si="3"/>
        <v>0</v>
      </c>
      <c r="BA14" s="118"/>
      <c r="BB14" s="118"/>
      <c r="BC14" s="118"/>
      <c r="BD14" s="118"/>
      <c r="BE14" s="118"/>
      <c r="BF14" s="118"/>
      <c r="BG14" s="118"/>
      <c r="BH14" s="118"/>
      <c r="BI14" s="118"/>
      <c r="CA14" s="118">
        <v>1</v>
      </c>
      <c r="CB14" s="118">
        <v>9</v>
      </c>
      <c r="CZ14" s="81">
        <v>4</v>
      </c>
    </row>
    <row r="15" spans="1:104" ht="22.5">
      <c r="A15" s="119">
        <v>7</v>
      </c>
      <c r="B15" s="120" t="s">
        <v>392</v>
      </c>
      <c r="C15" s="121" t="s">
        <v>393</v>
      </c>
      <c r="D15" s="122" t="s">
        <v>93</v>
      </c>
      <c r="E15" s="123">
        <v>12</v>
      </c>
      <c r="F15" s="124">
        <v>0</v>
      </c>
      <c r="G15" s="125">
        <f t="shared" si="0"/>
        <v>0</v>
      </c>
      <c r="H15" s="126">
        <v>0</v>
      </c>
      <c r="I15" s="127">
        <f t="shared" si="1"/>
        <v>0</v>
      </c>
      <c r="J15" s="126">
        <v>0</v>
      </c>
      <c r="K15" s="127">
        <f t="shared" si="2"/>
        <v>0</v>
      </c>
      <c r="O15" s="118"/>
      <c r="Z15" s="118"/>
      <c r="AA15" s="118">
        <v>1</v>
      </c>
      <c r="AB15" s="118">
        <v>9</v>
      </c>
      <c r="AC15" s="118">
        <v>9</v>
      </c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28">
        <f t="shared" si="3"/>
        <v>0</v>
      </c>
      <c r="BA15" s="118"/>
      <c r="BB15" s="118"/>
      <c r="BC15" s="118"/>
      <c r="BD15" s="118"/>
      <c r="BE15" s="118"/>
      <c r="BF15" s="118"/>
      <c r="BG15" s="118"/>
      <c r="BH15" s="118"/>
      <c r="BI15" s="118"/>
      <c r="CA15" s="118">
        <v>1</v>
      </c>
      <c r="CB15" s="118">
        <v>9</v>
      </c>
      <c r="CZ15" s="81">
        <v>4</v>
      </c>
    </row>
    <row r="16" spans="1:104">
      <c r="A16" s="119">
        <v>8</v>
      </c>
      <c r="B16" s="120" t="s">
        <v>394</v>
      </c>
      <c r="C16" s="121" t="s">
        <v>395</v>
      </c>
      <c r="D16" s="122" t="s">
        <v>93</v>
      </c>
      <c r="E16" s="123">
        <v>19</v>
      </c>
      <c r="F16" s="124">
        <v>0</v>
      </c>
      <c r="G16" s="125">
        <f t="shared" si="0"/>
        <v>0</v>
      </c>
      <c r="H16" s="126">
        <v>0</v>
      </c>
      <c r="I16" s="127">
        <f t="shared" si="1"/>
        <v>0</v>
      </c>
      <c r="J16" s="126">
        <v>0</v>
      </c>
      <c r="K16" s="127">
        <f t="shared" si="2"/>
        <v>0</v>
      </c>
      <c r="O16" s="118"/>
      <c r="Z16" s="118"/>
      <c r="AA16" s="118">
        <v>1</v>
      </c>
      <c r="AB16" s="118">
        <v>9</v>
      </c>
      <c r="AC16" s="118">
        <v>9</v>
      </c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28">
        <f t="shared" si="3"/>
        <v>0</v>
      </c>
      <c r="BA16" s="118"/>
      <c r="BB16" s="118"/>
      <c r="BC16" s="118"/>
      <c r="BD16" s="118"/>
      <c r="BE16" s="118"/>
      <c r="BF16" s="118"/>
      <c r="BG16" s="118"/>
      <c r="BH16" s="118"/>
      <c r="BI16" s="118"/>
      <c r="CA16" s="118">
        <v>1</v>
      </c>
      <c r="CB16" s="118">
        <v>9</v>
      </c>
      <c r="CZ16" s="81">
        <v>4</v>
      </c>
    </row>
    <row r="17" spans="1:104" ht="22.5">
      <c r="A17" s="119">
        <v>9</v>
      </c>
      <c r="B17" s="120" t="s">
        <v>396</v>
      </c>
      <c r="C17" s="121" t="s">
        <v>397</v>
      </c>
      <c r="D17" s="122" t="s">
        <v>102</v>
      </c>
      <c r="E17" s="123">
        <v>229</v>
      </c>
      <c r="F17" s="124">
        <v>0</v>
      </c>
      <c r="G17" s="125">
        <f t="shared" si="0"/>
        <v>0</v>
      </c>
      <c r="H17" s="126">
        <v>9.8999999999999999E-4</v>
      </c>
      <c r="I17" s="127">
        <f t="shared" si="1"/>
        <v>0.22670999999999999</v>
      </c>
      <c r="J17" s="126">
        <v>0</v>
      </c>
      <c r="K17" s="127">
        <f t="shared" si="2"/>
        <v>0</v>
      </c>
      <c r="O17" s="118"/>
      <c r="Z17" s="118"/>
      <c r="AA17" s="118">
        <v>1</v>
      </c>
      <c r="AB17" s="118">
        <v>9</v>
      </c>
      <c r="AC17" s="118">
        <v>9</v>
      </c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28">
        <f t="shared" si="3"/>
        <v>0</v>
      </c>
      <c r="BA17" s="118"/>
      <c r="BB17" s="118"/>
      <c r="BC17" s="118"/>
      <c r="BD17" s="118"/>
      <c r="BE17" s="118"/>
      <c r="BF17" s="118"/>
      <c r="BG17" s="118"/>
      <c r="BH17" s="118"/>
      <c r="BI17" s="118"/>
      <c r="CA17" s="118">
        <v>1</v>
      </c>
      <c r="CB17" s="118">
        <v>9</v>
      </c>
      <c r="CZ17" s="81">
        <v>4</v>
      </c>
    </row>
    <row r="18" spans="1:104">
      <c r="A18" s="119">
        <v>10</v>
      </c>
      <c r="B18" s="120" t="s">
        <v>398</v>
      </c>
      <c r="C18" s="121" t="s">
        <v>399</v>
      </c>
      <c r="D18" s="122" t="s">
        <v>93</v>
      </c>
      <c r="E18" s="123">
        <v>1</v>
      </c>
      <c r="F18" s="124">
        <v>0</v>
      </c>
      <c r="G18" s="125">
        <f t="shared" si="0"/>
        <v>0</v>
      </c>
      <c r="H18" s="126">
        <v>0</v>
      </c>
      <c r="I18" s="127">
        <f t="shared" si="1"/>
        <v>0</v>
      </c>
      <c r="J18" s="126">
        <v>0</v>
      </c>
      <c r="K18" s="127">
        <f t="shared" si="2"/>
        <v>0</v>
      </c>
      <c r="O18" s="118"/>
      <c r="Z18" s="118"/>
      <c r="AA18" s="118">
        <v>1</v>
      </c>
      <c r="AB18" s="118">
        <v>9</v>
      </c>
      <c r="AC18" s="118">
        <v>9</v>
      </c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28">
        <f t="shared" si="3"/>
        <v>0</v>
      </c>
      <c r="BA18" s="118"/>
      <c r="BB18" s="118"/>
      <c r="BC18" s="118"/>
      <c r="BD18" s="118"/>
      <c r="BE18" s="118"/>
      <c r="BF18" s="118"/>
      <c r="BG18" s="118"/>
      <c r="BH18" s="118"/>
      <c r="BI18" s="118"/>
      <c r="CA18" s="118">
        <v>1</v>
      </c>
      <c r="CB18" s="118">
        <v>9</v>
      </c>
      <c r="CZ18" s="81">
        <v>4</v>
      </c>
    </row>
    <row r="19" spans="1:104">
      <c r="A19" s="119">
        <v>11</v>
      </c>
      <c r="B19" s="120" t="s">
        <v>400</v>
      </c>
      <c r="C19" s="121" t="s">
        <v>401</v>
      </c>
      <c r="D19" s="122" t="s">
        <v>102</v>
      </c>
      <c r="E19" s="123">
        <v>229</v>
      </c>
      <c r="F19" s="124">
        <v>0</v>
      </c>
      <c r="G19" s="125">
        <f t="shared" si="0"/>
        <v>0</v>
      </c>
      <c r="H19" s="126">
        <v>0</v>
      </c>
      <c r="I19" s="127">
        <f t="shared" si="1"/>
        <v>0</v>
      </c>
      <c r="J19" s="126">
        <v>0</v>
      </c>
      <c r="K19" s="127">
        <f t="shared" si="2"/>
        <v>0</v>
      </c>
      <c r="O19" s="118"/>
      <c r="Z19" s="118"/>
      <c r="AA19" s="118">
        <v>1</v>
      </c>
      <c r="AB19" s="118">
        <v>9</v>
      </c>
      <c r="AC19" s="118">
        <v>9</v>
      </c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28">
        <f t="shared" si="3"/>
        <v>0</v>
      </c>
      <c r="BA19" s="118"/>
      <c r="BB19" s="118"/>
      <c r="BC19" s="118"/>
      <c r="BD19" s="118"/>
      <c r="BE19" s="118"/>
      <c r="BF19" s="118"/>
      <c r="BG19" s="118"/>
      <c r="BH19" s="118"/>
      <c r="BI19" s="118"/>
      <c r="CA19" s="118">
        <v>1</v>
      </c>
      <c r="CB19" s="118">
        <v>9</v>
      </c>
      <c r="CZ19" s="81">
        <v>4</v>
      </c>
    </row>
    <row r="20" spans="1:104">
      <c r="A20" s="119">
        <v>12</v>
      </c>
      <c r="B20" s="120" t="s">
        <v>402</v>
      </c>
      <c r="C20" s="121" t="s">
        <v>403</v>
      </c>
      <c r="D20" s="122" t="s">
        <v>93</v>
      </c>
      <c r="E20" s="123">
        <v>7</v>
      </c>
      <c r="F20" s="124">
        <v>0</v>
      </c>
      <c r="G20" s="125">
        <f t="shared" si="0"/>
        <v>0</v>
      </c>
      <c r="H20" s="126">
        <v>2.8000000000000001E-2</v>
      </c>
      <c r="I20" s="127">
        <f t="shared" si="1"/>
        <v>0.19600000000000001</v>
      </c>
      <c r="J20" s="126"/>
      <c r="K20" s="127">
        <f t="shared" si="2"/>
        <v>0</v>
      </c>
      <c r="O20" s="118"/>
      <c r="Z20" s="118"/>
      <c r="AA20" s="118">
        <v>3</v>
      </c>
      <c r="AB20" s="118">
        <v>9</v>
      </c>
      <c r="AC20" s="118" t="s">
        <v>402</v>
      </c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28">
        <f t="shared" si="3"/>
        <v>0</v>
      </c>
      <c r="BA20" s="118"/>
      <c r="BB20" s="118"/>
      <c r="BC20" s="118"/>
      <c r="BD20" s="118"/>
      <c r="BE20" s="118"/>
      <c r="BF20" s="118"/>
      <c r="BG20" s="118"/>
      <c r="BH20" s="118"/>
      <c r="BI20" s="118"/>
      <c r="CA20" s="118">
        <v>3</v>
      </c>
      <c r="CB20" s="118">
        <v>9</v>
      </c>
      <c r="CZ20" s="81">
        <v>3</v>
      </c>
    </row>
    <row r="21" spans="1:104">
      <c r="A21" s="119">
        <v>13</v>
      </c>
      <c r="B21" s="120" t="s">
        <v>404</v>
      </c>
      <c r="C21" s="121" t="s">
        <v>405</v>
      </c>
      <c r="D21" s="122" t="s">
        <v>93</v>
      </c>
      <c r="E21" s="123">
        <v>12</v>
      </c>
      <c r="F21" s="124">
        <v>0</v>
      </c>
      <c r="G21" s="125">
        <f t="shared" si="0"/>
        <v>0</v>
      </c>
      <c r="H21" s="126">
        <v>0.127</v>
      </c>
      <c r="I21" s="127">
        <f t="shared" si="1"/>
        <v>1.524</v>
      </c>
      <c r="J21" s="126"/>
      <c r="K21" s="127">
        <f t="shared" si="2"/>
        <v>0</v>
      </c>
      <c r="O21" s="118"/>
      <c r="Z21" s="118"/>
      <c r="AA21" s="118">
        <v>3</v>
      </c>
      <c r="AB21" s="118">
        <v>9</v>
      </c>
      <c r="AC21" s="118">
        <v>31673550</v>
      </c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28">
        <f t="shared" si="3"/>
        <v>0</v>
      </c>
      <c r="BA21" s="118"/>
      <c r="BB21" s="118"/>
      <c r="BC21" s="118"/>
      <c r="BD21" s="118"/>
      <c r="BE21" s="118"/>
      <c r="BF21" s="118"/>
      <c r="BG21" s="118"/>
      <c r="BH21" s="118"/>
      <c r="BI21" s="118"/>
      <c r="CA21" s="118">
        <v>3</v>
      </c>
      <c r="CB21" s="118">
        <v>9</v>
      </c>
      <c r="CZ21" s="81">
        <v>3</v>
      </c>
    </row>
    <row r="22" spans="1:104">
      <c r="A22" s="119">
        <v>14</v>
      </c>
      <c r="B22" s="120" t="s">
        <v>406</v>
      </c>
      <c r="C22" s="121" t="s">
        <v>407</v>
      </c>
      <c r="D22" s="122" t="s">
        <v>93</v>
      </c>
      <c r="E22" s="123">
        <v>12</v>
      </c>
      <c r="F22" s="124">
        <v>0</v>
      </c>
      <c r="G22" s="125">
        <f t="shared" si="0"/>
        <v>0</v>
      </c>
      <c r="H22" s="126">
        <v>0.01</v>
      </c>
      <c r="I22" s="127">
        <f t="shared" si="1"/>
        <v>0.12</v>
      </c>
      <c r="J22" s="126"/>
      <c r="K22" s="127">
        <f t="shared" si="2"/>
        <v>0</v>
      </c>
      <c r="O22" s="118"/>
      <c r="Z22" s="118"/>
      <c r="AA22" s="118">
        <v>3</v>
      </c>
      <c r="AB22" s="118">
        <v>9</v>
      </c>
      <c r="AC22" s="118">
        <v>31677718</v>
      </c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28">
        <f t="shared" si="3"/>
        <v>0</v>
      </c>
      <c r="BA22" s="118"/>
      <c r="BB22" s="118"/>
      <c r="BC22" s="118"/>
      <c r="BD22" s="118"/>
      <c r="BE22" s="118"/>
      <c r="BF22" s="118"/>
      <c r="BG22" s="118"/>
      <c r="BH22" s="118"/>
      <c r="BI22" s="118"/>
      <c r="CA22" s="118">
        <v>3</v>
      </c>
      <c r="CB22" s="118">
        <v>9</v>
      </c>
      <c r="CZ22" s="81">
        <v>3</v>
      </c>
    </row>
    <row r="23" spans="1:104">
      <c r="A23" s="119">
        <v>15</v>
      </c>
      <c r="B23" s="120" t="s">
        <v>408</v>
      </c>
      <c r="C23" s="121" t="s">
        <v>409</v>
      </c>
      <c r="D23" s="122" t="s">
        <v>93</v>
      </c>
      <c r="E23" s="123">
        <v>19</v>
      </c>
      <c r="F23" s="124">
        <v>0</v>
      </c>
      <c r="G23" s="125">
        <f t="shared" si="0"/>
        <v>0</v>
      </c>
      <c r="H23" s="126">
        <v>2.5000000000000001E-4</v>
      </c>
      <c r="I23" s="127">
        <f t="shared" si="1"/>
        <v>4.7499999999999999E-3</v>
      </c>
      <c r="J23" s="126"/>
      <c r="K23" s="127">
        <f t="shared" si="2"/>
        <v>0</v>
      </c>
      <c r="O23" s="118"/>
      <c r="Z23" s="118"/>
      <c r="AA23" s="118">
        <v>3</v>
      </c>
      <c r="AB23" s="118">
        <v>9</v>
      </c>
      <c r="AC23" s="118" t="s">
        <v>408</v>
      </c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28">
        <f t="shared" si="3"/>
        <v>0</v>
      </c>
      <c r="BA23" s="118"/>
      <c r="BB23" s="118"/>
      <c r="BC23" s="118"/>
      <c r="BD23" s="118"/>
      <c r="BE23" s="118"/>
      <c r="BF23" s="118"/>
      <c r="BG23" s="118"/>
      <c r="BH23" s="118"/>
      <c r="BI23" s="118"/>
      <c r="CA23" s="118">
        <v>3</v>
      </c>
      <c r="CB23" s="118">
        <v>9</v>
      </c>
      <c r="CZ23" s="81">
        <v>3</v>
      </c>
    </row>
    <row r="24" spans="1:104" ht="22.5">
      <c r="A24" s="119">
        <v>16</v>
      </c>
      <c r="B24" s="120" t="s">
        <v>410</v>
      </c>
      <c r="C24" s="121" t="s">
        <v>411</v>
      </c>
      <c r="D24" s="122" t="s">
        <v>102</v>
      </c>
      <c r="E24" s="123">
        <v>231.29</v>
      </c>
      <c r="F24" s="124">
        <v>0</v>
      </c>
      <c r="G24" s="125">
        <f t="shared" si="0"/>
        <v>0</v>
      </c>
      <c r="H24" s="126">
        <v>1.1299999999999999E-3</v>
      </c>
      <c r="I24" s="127">
        <f t="shared" si="1"/>
        <v>0.26135769999999997</v>
      </c>
      <c r="J24" s="126"/>
      <c r="K24" s="127">
        <f t="shared" si="2"/>
        <v>0</v>
      </c>
      <c r="O24" s="118"/>
      <c r="Z24" s="118"/>
      <c r="AA24" s="118">
        <v>3</v>
      </c>
      <c r="AB24" s="118">
        <v>9</v>
      </c>
      <c r="AC24" s="118">
        <v>34113204</v>
      </c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28">
        <f t="shared" si="3"/>
        <v>0</v>
      </c>
      <c r="BA24" s="118"/>
      <c r="BB24" s="118"/>
      <c r="BC24" s="118"/>
      <c r="BD24" s="118"/>
      <c r="BE24" s="118"/>
      <c r="BF24" s="118"/>
      <c r="BG24" s="118"/>
      <c r="BH24" s="118"/>
      <c r="BI24" s="118"/>
      <c r="CA24" s="118">
        <v>3</v>
      </c>
      <c r="CB24" s="118">
        <v>9</v>
      </c>
      <c r="CZ24" s="81">
        <v>3</v>
      </c>
    </row>
    <row r="25" spans="1:104">
      <c r="A25" s="129"/>
      <c r="B25" s="130"/>
      <c r="C25" s="191" t="s">
        <v>412</v>
      </c>
      <c r="D25" s="192"/>
      <c r="E25" s="133">
        <v>231.29</v>
      </c>
      <c r="F25" s="134"/>
      <c r="G25" s="135"/>
      <c r="H25" s="136"/>
      <c r="I25" s="131"/>
      <c r="J25" s="137"/>
      <c r="K25" s="131"/>
      <c r="M25" s="132" t="s">
        <v>412</v>
      </c>
      <c r="O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38" t="str">
        <f>C24</f>
        <v>Kabel silový s Al jádrem 1 kV 1-AYKY  4B x 35 mm2</v>
      </c>
      <c r="BE25" s="118"/>
      <c r="BF25" s="118"/>
      <c r="BG25" s="118"/>
      <c r="BH25" s="118"/>
      <c r="BI25" s="118"/>
    </row>
    <row r="26" spans="1:104">
      <c r="A26" s="119">
        <v>17</v>
      </c>
      <c r="B26" s="120" t="s">
        <v>413</v>
      </c>
      <c r="C26" s="121" t="s">
        <v>414</v>
      </c>
      <c r="D26" s="122" t="s">
        <v>93</v>
      </c>
      <c r="E26" s="123">
        <v>12</v>
      </c>
      <c r="F26" s="124">
        <v>0</v>
      </c>
      <c r="G26" s="125">
        <f>E26*F26</f>
        <v>0</v>
      </c>
      <c r="H26" s="126">
        <v>6.7000000000000002E-3</v>
      </c>
      <c r="I26" s="127">
        <f>E26*H26</f>
        <v>8.0399999999999999E-2</v>
      </c>
      <c r="J26" s="126"/>
      <c r="K26" s="127">
        <f>E26*J26</f>
        <v>0</v>
      </c>
      <c r="O26" s="118"/>
      <c r="Z26" s="118"/>
      <c r="AA26" s="118">
        <v>3</v>
      </c>
      <c r="AB26" s="118">
        <v>9</v>
      </c>
      <c r="AC26" s="118">
        <v>34844561</v>
      </c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28">
        <f>G26</f>
        <v>0</v>
      </c>
      <c r="BA26" s="118"/>
      <c r="BB26" s="118"/>
      <c r="BC26" s="118"/>
      <c r="BD26" s="118"/>
      <c r="BE26" s="118"/>
      <c r="BF26" s="118"/>
      <c r="BG26" s="118"/>
      <c r="BH26" s="118"/>
      <c r="BI26" s="118"/>
      <c r="CA26" s="118">
        <v>3</v>
      </c>
      <c r="CB26" s="118">
        <v>9</v>
      </c>
      <c r="CZ26" s="81">
        <v>3</v>
      </c>
    </row>
    <row r="27" spans="1:104">
      <c r="A27" s="119">
        <v>18</v>
      </c>
      <c r="B27" s="120" t="s">
        <v>415</v>
      </c>
      <c r="C27" s="121" t="s">
        <v>416</v>
      </c>
      <c r="D27" s="122" t="s">
        <v>93</v>
      </c>
      <c r="E27" s="123">
        <v>7</v>
      </c>
      <c r="F27" s="124">
        <v>0</v>
      </c>
      <c r="G27" s="125">
        <f>E27*F27</f>
        <v>0</v>
      </c>
      <c r="H27" s="126">
        <v>1.0500000000000001E-2</v>
      </c>
      <c r="I27" s="127">
        <f>E27*H27</f>
        <v>7.350000000000001E-2</v>
      </c>
      <c r="J27" s="126"/>
      <c r="K27" s="127">
        <f>E27*J27</f>
        <v>0</v>
      </c>
      <c r="O27" s="118"/>
      <c r="Z27" s="118"/>
      <c r="AA27" s="118">
        <v>3</v>
      </c>
      <c r="AB27" s="118">
        <v>9</v>
      </c>
      <c r="AC27" s="118">
        <v>34844660</v>
      </c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28">
        <f>G27</f>
        <v>0</v>
      </c>
      <c r="BA27" s="118"/>
      <c r="BB27" s="118"/>
      <c r="BC27" s="118"/>
      <c r="BD27" s="118"/>
      <c r="BE27" s="118"/>
      <c r="BF27" s="118"/>
      <c r="BG27" s="118"/>
      <c r="BH27" s="118"/>
      <c r="BI27" s="118"/>
      <c r="CA27" s="118">
        <v>3</v>
      </c>
      <c r="CB27" s="118">
        <v>9</v>
      </c>
      <c r="CZ27" s="81">
        <v>3</v>
      </c>
    </row>
    <row r="28" spans="1:104">
      <c r="A28" s="119">
        <v>19</v>
      </c>
      <c r="B28" s="120" t="s">
        <v>417</v>
      </c>
      <c r="C28" s="121" t="s">
        <v>418</v>
      </c>
      <c r="D28" s="122" t="s">
        <v>93</v>
      </c>
      <c r="E28" s="123">
        <v>1</v>
      </c>
      <c r="F28" s="124">
        <v>0</v>
      </c>
      <c r="G28" s="125">
        <f>E28*F28</f>
        <v>0</v>
      </c>
      <c r="H28" s="126">
        <v>3.3000000000000002E-2</v>
      </c>
      <c r="I28" s="127">
        <f>E28*H28</f>
        <v>3.3000000000000002E-2</v>
      </c>
      <c r="J28" s="126"/>
      <c r="K28" s="127">
        <f>E28*J28</f>
        <v>0</v>
      </c>
      <c r="O28" s="118"/>
      <c r="Z28" s="118"/>
      <c r="AA28" s="118">
        <v>3</v>
      </c>
      <c r="AB28" s="118">
        <v>9</v>
      </c>
      <c r="AC28" s="118">
        <v>357116449</v>
      </c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28">
        <f>G28</f>
        <v>0</v>
      </c>
      <c r="BA28" s="118"/>
      <c r="BB28" s="118"/>
      <c r="BC28" s="118"/>
      <c r="BD28" s="118"/>
      <c r="BE28" s="118"/>
      <c r="BF28" s="118"/>
      <c r="BG28" s="118"/>
      <c r="BH28" s="118"/>
      <c r="BI28" s="118"/>
      <c r="CA28" s="118">
        <v>3</v>
      </c>
      <c r="CB28" s="118">
        <v>9</v>
      </c>
      <c r="CZ28" s="81">
        <v>3</v>
      </c>
    </row>
    <row r="29" spans="1:104">
      <c r="A29" s="139" t="s">
        <v>50</v>
      </c>
      <c r="B29" s="140" t="s">
        <v>333</v>
      </c>
      <c r="C29" s="141" t="s">
        <v>334</v>
      </c>
      <c r="D29" s="142"/>
      <c r="E29" s="143"/>
      <c r="F29" s="143"/>
      <c r="G29" s="144">
        <f>SUM(G7:G28)</f>
        <v>0</v>
      </c>
      <c r="H29" s="145"/>
      <c r="I29" s="144">
        <f>SUM(I7:I28)</f>
        <v>2.5197177000000002</v>
      </c>
      <c r="J29" s="146"/>
      <c r="K29" s="144">
        <f>SUM(K7:K28)</f>
        <v>0</v>
      </c>
      <c r="O29" s="118"/>
      <c r="X29" s="147">
        <f>K29</f>
        <v>0</v>
      </c>
      <c r="Y29" s="147">
        <f>I29</f>
        <v>2.5197177000000002</v>
      </c>
      <c r="Z29" s="128">
        <f>G29</f>
        <v>0</v>
      </c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48"/>
      <c r="BB29" s="148"/>
      <c r="BC29" s="148"/>
      <c r="BD29" s="148"/>
      <c r="BE29" s="148"/>
      <c r="BF29" s="148"/>
      <c r="BG29" s="118"/>
      <c r="BH29" s="118"/>
      <c r="BI29" s="118"/>
    </row>
    <row r="30" spans="1:104" ht="14.25" customHeight="1">
      <c r="A30" s="108" t="s">
        <v>46</v>
      </c>
      <c r="B30" s="109" t="s">
        <v>304</v>
      </c>
      <c r="C30" s="110" t="s">
        <v>305</v>
      </c>
      <c r="D30" s="111"/>
      <c r="E30" s="112"/>
      <c r="F30" s="112"/>
      <c r="G30" s="113"/>
      <c r="H30" s="114"/>
      <c r="I30" s="115"/>
      <c r="J30" s="116"/>
      <c r="K30" s="117"/>
      <c r="O30" s="118"/>
    </row>
    <row r="31" spans="1:104">
      <c r="A31" s="119">
        <v>20</v>
      </c>
      <c r="B31" s="120" t="s">
        <v>419</v>
      </c>
      <c r="C31" s="121" t="s">
        <v>420</v>
      </c>
      <c r="D31" s="122" t="s">
        <v>102</v>
      </c>
      <c r="E31" s="123">
        <v>130</v>
      </c>
      <c r="F31" s="124">
        <v>0</v>
      </c>
      <c r="G31" s="125">
        <f>E31*F31</f>
        <v>0</v>
      </c>
      <c r="H31" s="126">
        <v>0</v>
      </c>
      <c r="I31" s="127">
        <f>E31*H31</f>
        <v>0</v>
      </c>
      <c r="J31" s="126">
        <v>0</v>
      </c>
      <c r="K31" s="127">
        <f>E31*J31</f>
        <v>0</v>
      </c>
      <c r="O31" s="118"/>
      <c r="Z31" s="118"/>
      <c r="AA31" s="118">
        <v>1</v>
      </c>
      <c r="AB31" s="118">
        <v>9</v>
      </c>
      <c r="AC31" s="118">
        <v>9</v>
      </c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28">
        <f>G31</f>
        <v>0</v>
      </c>
      <c r="BA31" s="118"/>
      <c r="BB31" s="118"/>
      <c r="BC31" s="118"/>
      <c r="BD31" s="118"/>
      <c r="BE31" s="118"/>
      <c r="BF31" s="118"/>
      <c r="BG31" s="118"/>
      <c r="BH31" s="118"/>
      <c r="BI31" s="118"/>
      <c r="CA31" s="118">
        <v>1</v>
      </c>
      <c r="CB31" s="118">
        <v>9</v>
      </c>
      <c r="CZ31" s="81">
        <v>4</v>
      </c>
    </row>
    <row r="32" spans="1:104" ht="22.5">
      <c r="A32" s="119">
        <v>21</v>
      </c>
      <c r="B32" s="120" t="s">
        <v>421</v>
      </c>
      <c r="C32" s="121" t="s">
        <v>422</v>
      </c>
      <c r="D32" s="122" t="s">
        <v>102</v>
      </c>
      <c r="E32" s="123">
        <v>131.30000000000001</v>
      </c>
      <c r="F32" s="124">
        <v>0</v>
      </c>
      <c r="G32" s="125">
        <f>E32*F32</f>
        <v>0</v>
      </c>
      <c r="H32" s="126">
        <v>7.2000000000000005E-4</v>
      </c>
      <c r="I32" s="127">
        <f>E32*H32</f>
        <v>9.4536000000000009E-2</v>
      </c>
      <c r="J32" s="126"/>
      <c r="K32" s="127">
        <f>E32*J32</f>
        <v>0</v>
      </c>
      <c r="O32" s="118"/>
      <c r="Z32" s="118"/>
      <c r="AA32" s="118">
        <v>3</v>
      </c>
      <c r="AB32" s="118">
        <v>9</v>
      </c>
      <c r="AC32" s="118">
        <v>28613413</v>
      </c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28">
        <f>G32</f>
        <v>0</v>
      </c>
      <c r="BA32" s="118"/>
      <c r="BB32" s="118"/>
      <c r="BC32" s="118"/>
      <c r="BD32" s="118"/>
      <c r="BE32" s="118"/>
      <c r="BF32" s="118"/>
      <c r="BG32" s="118"/>
      <c r="BH32" s="118"/>
      <c r="BI32" s="118"/>
      <c r="CA32" s="118">
        <v>3</v>
      </c>
      <c r="CB32" s="118">
        <v>9</v>
      </c>
      <c r="CZ32" s="81">
        <v>3</v>
      </c>
    </row>
    <row r="33" spans="1:104">
      <c r="A33" s="129"/>
      <c r="B33" s="130"/>
      <c r="C33" s="191" t="s">
        <v>423</v>
      </c>
      <c r="D33" s="192"/>
      <c r="E33" s="133">
        <v>131.30000000000001</v>
      </c>
      <c r="F33" s="134"/>
      <c r="G33" s="135"/>
      <c r="H33" s="136"/>
      <c r="I33" s="131"/>
      <c r="J33" s="137"/>
      <c r="K33" s="131"/>
      <c r="M33" s="132" t="s">
        <v>423</v>
      </c>
      <c r="O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38" t="str">
        <f>C32</f>
        <v>Trubka tlaková PipeLife PE100 63 x 3,8 mm PN10 náv</v>
      </c>
      <c r="BE33" s="118"/>
      <c r="BF33" s="118"/>
      <c r="BG33" s="118"/>
      <c r="BH33" s="118"/>
      <c r="BI33" s="118"/>
    </row>
    <row r="34" spans="1:104">
      <c r="A34" s="139" t="s">
        <v>50</v>
      </c>
      <c r="B34" s="140" t="s">
        <v>304</v>
      </c>
      <c r="C34" s="141" t="s">
        <v>305</v>
      </c>
      <c r="D34" s="142"/>
      <c r="E34" s="143"/>
      <c r="F34" s="143"/>
      <c r="G34" s="144">
        <f>SUM(G30:G33)</f>
        <v>0</v>
      </c>
      <c r="H34" s="145"/>
      <c r="I34" s="144">
        <f>SUM(I30:I33)</f>
        <v>9.4536000000000009E-2</v>
      </c>
      <c r="J34" s="146"/>
      <c r="K34" s="144">
        <f>SUM(K30:K33)</f>
        <v>0</v>
      </c>
      <c r="O34" s="118"/>
      <c r="X34" s="147">
        <f>K34</f>
        <v>0</v>
      </c>
      <c r="Y34" s="147">
        <f>I34</f>
        <v>9.4536000000000009E-2</v>
      </c>
      <c r="Z34" s="128">
        <f>G34</f>
        <v>0</v>
      </c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48"/>
      <c r="BB34" s="148"/>
      <c r="BC34" s="148"/>
      <c r="BD34" s="148"/>
      <c r="BE34" s="148"/>
      <c r="BF34" s="148"/>
      <c r="BG34" s="118"/>
      <c r="BH34" s="118"/>
      <c r="BI34" s="118"/>
    </row>
    <row r="35" spans="1:104" ht="14.25" customHeight="1">
      <c r="A35" s="108" t="s">
        <v>46</v>
      </c>
      <c r="B35" s="109" t="s">
        <v>356</v>
      </c>
      <c r="C35" s="110" t="s">
        <v>357</v>
      </c>
      <c r="D35" s="111"/>
      <c r="E35" s="112"/>
      <c r="F35" s="112"/>
      <c r="G35" s="113"/>
      <c r="H35" s="114"/>
      <c r="I35" s="115"/>
      <c r="J35" s="116"/>
      <c r="K35" s="117"/>
      <c r="O35" s="118"/>
    </row>
    <row r="36" spans="1:104" ht="22.5">
      <c r="A36" s="119">
        <v>22</v>
      </c>
      <c r="B36" s="120" t="s">
        <v>358</v>
      </c>
      <c r="C36" s="121" t="s">
        <v>359</v>
      </c>
      <c r="D36" s="122" t="s">
        <v>360</v>
      </c>
      <c r="E36" s="123">
        <v>0.22900000000000001</v>
      </c>
      <c r="F36" s="124">
        <v>0</v>
      </c>
      <c r="G36" s="125">
        <f>E36*F36</f>
        <v>0</v>
      </c>
      <c r="H36" s="126">
        <v>0</v>
      </c>
      <c r="I36" s="127">
        <f>E36*H36</f>
        <v>0</v>
      </c>
      <c r="J36" s="126">
        <v>0</v>
      </c>
      <c r="K36" s="127">
        <f>E36*J36</f>
        <v>0</v>
      </c>
      <c r="O36" s="118"/>
      <c r="Z36" s="118"/>
      <c r="AA36" s="118">
        <v>1</v>
      </c>
      <c r="AB36" s="118">
        <v>9</v>
      </c>
      <c r="AC36" s="118">
        <v>9</v>
      </c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28">
        <f>G36</f>
        <v>0</v>
      </c>
      <c r="BA36" s="118"/>
      <c r="BB36" s="118"/>
      <c r="BC36" s="118"/>
      <c r="BD36" s="118"/>
      <c r="BE36" s="118"/>
      <c r="BF36" s="118"/>
      <c r="BG36" s="118"/>
      <c r="BH36" s="118"/>
      <c r="BI36" s="118"/>
      <c r="CA36" s="118">
        <v>1</v>
      </c>
      <c r="CB36" s="118">
        <v>9</v>
      </c>
      <c r="CZ36" s="81">
        <v>4</v>
      </c>
    </row>
    <row r="37" spans="1:104" ht="22.5">
      <c r="A37" s="119">
        <v>23</v>
      </c>
      <c r="B37" s="120" t="s">
        <v>424</v>
      </c>
      <c r="C37" s="121" t="s">
        <v>425</v>
      </c>
      <c r="D37" s="122" t="s">
        <v>54</v>
      </c>
      <c r="E37" s="123">
        <v>23.175000000000001</v>
      </c>
      <c r="F37" s="124">
        <v>0</v>
      </c>
      <c r="G37" s="125">
        <f>E37*F37</f>
        <v>0</v>
      </c>
      <c r="H37" s="126">
        <v>0</v>
      </c>
      <c r="I37" s="127">
        <f>E37*H37</f>
        <v>0</v>
      </c>
      <c r="J37" s="126">
        <v>0</v>
      </c>
      <c r="K37" s="127">
        <f>E37*J37</f>
        <v>0</v>
      </c>
      <c r="O37" s="118"/>
      <c r="Z37" s="118"/>
      <c r="AA37" s="118">
        <v>1</v>
      </c>
      <c r="AB37" s="118">
        <v>9</v>
      </c>
      <c r="AC37" s="118">
        <v>9</v>
      </c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28">
        <f>G37</f>
        <v>0</v>
      </c>
      <c r="BA37" s="118"/>
      <c r="BB37" s="118"/>
      <c r="BC37" s="118"/>
      <c r="BD37" s="118"/>
      <c r="BE37" s="118"/>
      <c r="BF37" s="118"/>
      <c r="BG37" s="118"/>
      <c r="BH37" s="118"/>
      <c r="BI37" s="118"/>
      <c r="CA37" s="118">
        <v>1</v>
      </c>
      <c r="CB37" s="118">
        <v>9</v>
      </c>
      <c r="CZ37" s="81">
        <v>4</v>
      </c>
    </row>
    <row r="38" spans="1:104">
      <c r="A38" s="129"/>
      <c r="B38" s="130"/>
      <c r="C38" s="191" t="s">
        <v>426</v>
      </c>
      <c r="D38" s="192"/>
      <c r="E38" s="133">
        <v>15.552</v>
      </c>
      <c r="F38" s="134"/>
      <c r="G38" s="135"/>
      <c r="H38" s="136"/>
      <c r="I38" s="131"/>
      <c r="J38" s="137"/>
      <c r="K38" s="131"/>
      <c r="M38" s="132" t="s">
        <v>426</v>
      </c>
      <c r="O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38" t="str">
        <f>C37</f>
        <v>Jáma do 2 m3 pro stožár veřejného osvětlení, hor.3 ruční výkop jámy</v>
      </c>
      <c r="BE38" s="118"/>
      <c r="BF38" s="118"/>
      <c r="BG38" s="118"/>
      <c r="BH38" s="118"/>
      <c r="BI38" s="118"/>
    </row>
    <row r="39" spans="1:104">
      <c r="A39" s="129"/>
      <c r="B39" s="130"/>
      <c r="C39" s="191" t="s">
        <v>427</v>
      </c>
      <c r="D39" s="192"/>
      <c r="E39" s="133">
        <v>7.6230000000000002</v>
      </c>
      <c r="F39" s="134"/>
      <c r="G39" s="135"/>
      <c r="H39" s="136"/>
      <c r="I39" s="131"/>
      <c r="J39" s="137"/>
      <c r="K39" s="131"/>
      <c r="M39" s="132" t="s">
        <v>427</v>
      </c>
      <c r="O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38" t="str">
        <f>C38</f>
        <v>1,20*1,20*0,90*12</v>
      </c>
      <c r="BE39" s="118"/>
      <c r="BF39" s="118"/>
      <c r="BG39" s="118"/>
      <c r="BH39" s="118"/>
      <c r="BI39" s="118"/>
    </row>
    <row r="40" spans="1:104">
      <c r="A40" s="119">
        <v>24</v>
      </c>
      <c r="B40" s="120" t="s">
        <v>428</v>
      </c>
      <c r="C40" s="121" t="s">
        <v>429</v>
      </c>
      <c r="D40" s="122" t="s">
        <v>93</v>
      </c>
      <c r="E40" s="123">
        <v>7</v>
      </c>
      <c r="F40" s="124">
        <v>0</v>
      </c>
      <c r="G40" s="125">
        <f>E40*F40</f>
        <v>0</v>
      </c>
      <c r="H40" s="126">
        <v>0.51356000000000002</v>
      </c>
      <c r="I40" s="127">
        <f>E40*H40</f>
        <v>3.5949200000000001</v>
      </c>
      <c r="J40" s="126">
        <v>0</v>
      </c>
      <c r="K40" s="127">
        <f>E40*J40</f>
        <v>0</v>
      </c>
      <c r="O40" s="118"/>
      <c r="Z40" s="118"/>
      <c r="AA40" s="118">
        <v>1</v>
      </c>
      <c r="AB40" s="118">
        <v>9</v>
      </c>
      <c r="AC40" s="118">
        <v>9</v>
      </c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28">
        <f>G40</f>
        <v>0</v>
      </c>
      <c r="BA40" s="118"/>
      <c r="BB40" s="118"/>
      <c r="BC40" s="118"/>
      <c r="BD40" s="118"/>
      <c r="BE40" s="118"/>
      <c r="BF40" s="118"/>
      <c r="BG40" s="118"/>
      <c r="BH40" s="118"/>
      <c r="BI40" s="118"/>
      <c r="CA40" s="118">
        <v>1</v>
      </c>
      <c r="CB40" s="118">
        <v>9</v>
      </c>
      <c r="CZ40" s="81">
        <v>4</v>
      </c>
    </row>
    <row r="41" spans="1:104">
      <c r="A41" s="119">
        <v>25</v>
      </c>
      <c r="B41" s="120" t="s">
        <v>430</v>
      </c>
      <c r="C41" s="121" t="s">
        <v>431</v>
      </c>
      <c r="D41" s="122" t="s">
        <v>93</v>
      </c>
      <c r="E41" s="123">
        <v>12</v>
      </c>
      <c r="F41" s="124">
        <v>0</v>
      </c>
      <c r="G41" s="125">
        <f>E41*F41</f>
        <v>0</v>
      </c>
      <c r="H41" s="126">
        <v>1.1620699999999999</v>
      </c>
      <c r="I41" s="127">
        <f>E41*H41</f>
        <v>13.944839999999999</v>
      </c>
      <c r="J41" s="126">
        <v>0</v>
      </c>
      <c r="K41" s="127">
        <f>E41*J41</f>
        <v>0</v>
      </c>
      <c r="O41" s="118"/>
      <c r="Z41" s="118"/>
      <c r="AA41" s="118">
        <v>1</v>
      </c>
      <c r="AB41" s="118">
        <v>9</v>
      </c>
      <c r="AC41" s="118">
        <v>9</v>
      </c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28">
        <f>G41</f>
        <v>0</v>
      </c>
      <c r="BA41" s="118"/>
      <c r="BB41" s="118"/>
      <c r="BC41" s="118"/>
      <c r="BD41" s="118"/>
      <c r="BE41" s="118"/>
      <c r="BF41" s="118"/>
      <c r="BG41" s="118"/>
      <c r="BH41" s="118"/>
      <c r="BI41" s="118"/>
      <c r="CA41" s="118">
        <v>1</v>
      </c>
      <c r="CB41" s="118">
        <v>9</v>
      </c>
      <c r="CZ41" s="81">
        <v>4</v>
      </c>
    </row>
    <row r="42" spans="1:104" ht="22.5">
      <c r="A42" s="119">
        <v>26</v>
      </c>
      <c r="B42" s="120" t="s">
        <v>432</v>
      </c>
      <c r="C42" s="121" t="s">
        <v>433</v>
      </c>
      <c r="D42" s="122" t="s">
        <v>93</v>
      </c>
      <c r="E42" s="123">
        <v>19</v>
      </c>
      <c r="F42" s="124">
        <v>0</v>
      </c>
      <c r="G42" s="125">
        <f>E42*F42</f>
        <v>0</v>
      </c>
      <c r="H42" s="126">
        <v>0</v>
      </c>
      <c r="I42" s="127">
        <f>E42*H42</f>
        <v>0</v>
      </c>
      <c r="J42" s="126">
        <v>0</v>
      </c>
      <c r="K42" s="127">
        <f>E42*J42</f>
        <v>0</v>
      </c>
      <c r="O42" s="118"/>
      <c r="Z42" s="118"/>
      <c r="AA42" s="118">
        <v>1</v>
      </c>
      <c r="AB42" s="118">
        <v>9</v>
      </c>
      <c r="AC42" s="118">
        <v>9</v>
      </c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28">
        <f>G42</f>
        <v>0</v>
      </c>
      <c r="BA42" s="118"/>
      <c r="BB42" s="118"/>
      <c r="BC42" s="118"/>
      <c r="BD42" s="118"/>
      <c r="BE42" s="118"/>
      <c r="BF42" s="118"/>
      <c r="BG42" s="118"/>
      <c r="BH42" s="118"/>
      <c r="BI42" s="118"/>
      <c r="CA42" s="118">
        <v>1</v>
      </c>
      <c r="CB42" s="118">
        <v>9</v>
      </c>
      <c r="CZ42" s="81">
        <v>4</v>
      </c>
    </row>
    <row r="43" spans="1:104">
      <c r="A43" s="119">
        <v>27</v>
      </c>
      <c r="B43" s="120" t="s">
        <v>434</v>
      </c>
      <c r="C43" s="121" t="s">
        <v>435</v>
      </c>
      <c r="D43" s="122" t="s">
        <v>54</v>
      </c>
      <c r="E43" s="123">
        <v>16.167000000000002</v>
      </c>
      <c r="F43" s="124">
        <v>0</v>
      </c>
      <c r="G43" s="125">
        <f>E43*F43</f>
        <v>0</v>
      </c>
      <c r="H43" s="126">
        <v>0</v>
      </c>
      <c r="I43" s="127">
        <f>E43*H43</f>
        <v>0</v>
      </c>
      <c r="J43" s="126">
        <v>0</v>
      </c>
      <c r="K43" s="127">
        <f>E43*J43</f>
        <v>0</v>
      </c>
      <c r="O43" s="118"/>
      <c r="Z43" s="118"/>
      <c r="AA43" s="118">
        <v>1</v>
      </c>
      <c r="AB43" s="118">
        <v>9</v>
      </c>
      <c r="AC43" s="118">
        <v>9</v>
      </c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28">
        <f>G43</f>
        <v>0</v>
      </c>
      <c r="BA43" s="118"/>
      <c r="BB43" s="118"/>
      <c r="BC43" s="118"/>
      <c r="BD43" s="118"/>
      <c r="BE43" s="118"/>
      <c r="BF43" s="118"/>
      <c r="BG43" s="118"/>
      <c r="BH43" s="118"/>
      <c r="BI43" s="118"/>
      <c r="CA43" s="118">
        <v>1</v>
      </c>
      <c r="CB43" s="118">
        <v>9</v>
      </c>
      <c r="CZ43" s="81">
        <v>4</v>
      </c>
    </row>
    <row r="44" spans="1:104">
      <c r="A44" s="129"/>
      <c r="B44" s="130"/>
      <c r="C44" s="191" t="s">
        <v>371</v>
      </c>
      <c r="D44" s="192"/>
      <c r="E44" s="133">
        <v>0</v>
      </c>
      <c r="F44" s="134"/>
      <c r="G44" s="135"/>
      <c r="H44" s="136"/>
      <c r="I44" s="131"/>
      <c r="J44" s="137"/>
      <c r="K44" s="131"/>
      <c r="M44" s="132" t="s">
        <v>371</v>
      </c>
      <c r="O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38" t="str">
        <f>C43</f>
        <v xml:space="preserve">Naložení výkopku ručně hor tř 1-4 </v>
      </c>
      <c r="BE44" s="118"/>
      <c r="BF44" s="118"/>
      <c r="BG44" s="118"/>
      <c r="BH44" s="118"/>
      <c r="BI44" s="118"/>
    </row>
    <row r="45" spans="1:104">
      <c r="A45" s="129"/>
      <c r="B45" s="130"/>
      <c r="C45" s="191" t="s">
        <v>436</v>
      </c>
      <c r="D45" s="192"/>
      <c r="E45" s="133">
        <v>6.5069999999999997</v>
      </c>
      <c r="F45" s="134"/>
      <c r="G45" s="135"/>
      <c r="H45" s="136"/>
      <c r="I45" s="131"/>
      <c r="J45" s="137"/>
      <c r="K45" s="131"/>
      <c r="M45" s="132" t="s">
        <v>436</v>
      </c>
      <c r="O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38" t="str">
        <f>C44</f>
        <v>přebytečný výkopek:</v>
      </c>
      <c r="BE45" s="118"/>
      <c r="BF45" s="118"/>
      <c r="BG45" s="118"/>
      <c r="BH45" s="118"/>
      <c r="BI45" s="118"/>
    </row>
    <row r="46" spans="1:104">
      <c r="A46" s="129"/>
      <c r="B46" s="130"/>
      <c r="C46" s="191" t="s">
        <v>437</v>
      </c>
      <c r="D46" s="192"/>
      <c r="E46" s="133">
        <v>9.66</v>
      </c>
      <c r="F46" s="134"/>
      <c r="G46" s="135"/>
      <c r="H46" s="136"/>
      <c r="I46" s="131"/>
      <c r="J46" s="137"/>
      <c r="K46" s="131"/>
      <c r="M46" s="132" t="s">
        <v>437</v>
      </c>
      <c r="O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38" t="str">
        <f>C45</f>
        <v>základy:0,60*0,60*0,525*7+0,80*0,80*0,675*12</v>
      </c>
      <c r="BE46" s="118"/>
      <c r="BF46" s="118"/>
      <c r="BG46" s="118"/>
      <c r="BH46" s="118"/>
      <c r="BI46" s="118"/>
    </row>
    <row r="47" spans="1:104">
      <c r="A47" s="119">
        <v>28</v>
      </c>
      <c r="B47" s="120" t="s">
        <v>438</v>
      </c>
      <c r="C47" s="121" t="s">
        <v>439</v>
      </c>
      <c r="D47" s="122" t="s">
        <v>54</v>
      </c>
      <c r="E47" s="123">
        <v>16.167000000000002</v>
      </c>
      <c r="F47" s="124">
        <v>0</v>
      </c>
      <c r="G47" s="125">
        <f t="shared" ref="G47:G52" si="4">E47*F47</f>
        <v>0</v>
      </c>
      <c r="H47" s="126">
        <v>0</v>
      </c>
      <c r="I47" s="127">
        <f t="shared" ref="I47:I52" si="5">E47*H47</f>
        <v>0</v>
      </c>
      <c r="J47" s="126">
        <v>0</v>
      </c>
      <c r="K47" s="127">
        <f t="shared" ref="K47:K52" si="6">E47*J47</f>
        <v>0</v>
      </c>
      <c r="O47" s="118"/>
      <c r="Z47" s="118"/>
      <c r="AA47" s="118">
        <v>1</v>
      </c>
      <c r="AB47" s="118">
        <v>9</v>
      </c>
      <c r="AC47" s="118">
        <v>9</v>
      </c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28">
        <f t="shared" ref="AZ47:AZ52" si="7">G47</f>
        <v>0</v>
      </c>
      <c r="BA47" s="118"/>
      <c r="BB47" s="118"/>
      <c r="BC47" s="118"/>
      <c r="BD47" s="118"/>
      <c r="BE47" s="118"/>
      <c r="BF47" s="118"/>
      <c r="BG47" s="118"/>
      <c r="BH47" s="118"/>
      <c r="BI47" s="118"/>
      <c r="CA47" s="118">
        <v>1</v>
      </c>
      <c r="CB47" s="118">
        <v>9</v>
      </c>
      <c r="CZ47" s="81">
        <v>4</v>
      </c>
    </row>
    <row r="48" spans="1:104" ht="22.5">
      <c r="A48" s="119">
        <v>29</v>
      </c>
      <c r="B48" s="120" t="s">
        <v>361</v>
      </c>
      <c r="C48" s="121" t="s">
        <v>362</v>
      </c>
      <c r="D48" s="122" t="s">
        <v>102</v>
      </c>
      <c r="E48" s="123">
        <v>229</v>
      </c>
      <c r="F48" s="124">
        <v>0</v>
      </c>
      <c r="G48" s="125">
        <f t="shared" si="4"/>
        <v>0</v>
      </c>
      <c r="H48" s="126">
        <v>0</v>
      </c>
      <c r="I48" s="127">
        <f t="shared" si="5"/>
        <v>0</v>
      </c>
      <c r="J48" s="126">
        <v>0</v>
      </c>
      <c r="K48" s="127">
        <f t="shared" si="6"/>
        <v>0</v>
      </c>
      <c r="O48" s="118"/>
      <c r="Z48" s="118"/>
      <c r="AA48" s="118">
        <v>1</v>
      </c>
      <c r="AB48" s="118">
        <v>9</v>
      </c>
      <c r="AC48" s="118">
        <v>9</v>
      </c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28">
        <f t="shared" si="7"/>
        <v>0</v>
      </c>
      <c r="BA48" s="118"/>
      <c r="BB48" s="118"/>
      <c r="BC48" s="118"/>
      <c r="BD48" s="118"/>
      <c r="BE48" s="118"/>
      <c r="BF48" s="118"/>
      <c r="BG48" s="118"/>
      <c r="BH48" s="118"/>
      <c r="BI48" s="118"/>
      <c r="CA48" s="118">
        <v>1</v>
      </c>
      <c r="CB48" s="118">
        <v>9</v>
      </c>
      <c r="CZ48" s="81">
        <v>4</v>
      </c>
    </row>
    <row r="49" spans="1:104" ht="22.5">
      <c r="A49" s="119">
        <v>30</v>
      </c>
      <c r="B49" s="120" t="s">
        <v>363</v>
      </c>
      <c r="C49" s="121" t="s">
        <v>364</v>
      </c>
      <c r="D49" s="122" t="s">
        <v>102</v>
      </c>
      <c r="E49" s="123">
        <v>229</v>
      </c>
      <c r="F49" s="124">
        <v>0</v>
      </c>
      <c r="G49" s="125">
        <f t="shared" si="4"/>
        <v>0</v>
      </c>
      <c r="H49" s="126">
        <v>0.13242999999999999</v>
      </c>
      <c r="I49" s="127">
        <f t="shared" si="5"/>
        <v>30.326469999999997</v>
      </c>
      <c r="J49" s="126">
        <v>0</v>
      </c>
      <c r="K49" s="127">
        <f t="shared" si="6"/>
        <v>0</v>
      </c>
      <c r="O49" s="118"/>
      <c r="Z49" s="118"/>
      <c r="AA49" s="118">
        <v>1</v>
      </c>
      <c r="AB49" s="118">
        <v>9</v>
      </c>
      <c r="AC49" s="118">
        <v>9</v>
      </c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28">
        <f t="shared" si="7"/>
        <v>0</v>
      </c>
      <c r="BA49" s="118"/>
      <c r="BB49" s="118"/>
      <c r="BC49" s="118"/>
      <c r="BD49" s="118"/>
      <c r="BE49" s="118"/>
      <c r="BF49" s="118"/>
      <c r="BG49" s="118"/>
      <c r="BH49" s="118"/>
      <c r="BI49" s="118"/>
      <c r="CA49" s="118">
        <v>1</v>
      </c>
      <c r="CB49" s="118">
        <v>9</v>
      </c>
      <c r="CZ49" s="81">
        <v>4</v>
      </c>
    </row>
    <row r="50" spans="1:104">
      <c r="A50" s="119">
        <v>31</v>
      </c>
      <c r="B50" s="120" t="s">
        <v>365</v>
      </c>
      <c r="C50" s="121" t="s">
        <v>366</v>
      </c>
      <c r="D50" s="122" t="s">
        <v>102</v>
      </c>
      <c r="E50" s="123">
        <v>229</v>
      </c>
      <c r="F50" s="124">
        <v>0</v>
      </c>
      <c r="G50" s="125">
        <f t="shared" si="4"/>
        <v>0</v>
      </c>
      <c r="H50" s="126">
        <v>3.1E-4</v>
      </c>
      <c r="I50" s="127">
        <f t="shared" si="5"/>
        <v>7.0989999999999998E-2</v>
      </c>
      <c r="J50" s="126">
        <v>0</v>
      </c>
      <c r="K50" s="127">
        <f t="shared" si="6"/>
        <v>0</v>
      </c>
      <c r="O50" s="118"/>
      <c r="Z50" s="118"/>
      <c r="AA50" s="118">
        <v>1</v>
      </c>
      <c r="AB50" s="118">
        <v>9</v>
      </c>
      <c r="AC50" s="118">
        <v>9</v>
      </c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28">
        <f t="shared" si="7"/>
        <v>0</v>
      </c>
      <c r="BA50" s="118"/>
      <c r="BB50" s="118"/>
      <c r="BC50" s="118"/>
      <c r="BD50" s="118"/>
      <c r="BE50" s="118"/>
      <c r="BF50" s="118"/>
      <c r="BG50" s="118"/>
      <c r="BH50" s="118"/>
      <c r="BI50" s="118"/>
      <c r="CA50" s="118">
        <v>1</v>
      </c>
      <c r="CB50" s="118">
        <v>9</v>
      </c>
      <c r="CZ50" s="81">
        <v>4</v>
      </c>
    </row>
    <row r="51" spans="1:104" ht="22.5">
      <c r="A51" s="119">
        <v>32</v>
      </c>
      <c r="B51" s="120" t="s">
        <v>367</v>
      </c>
      <c r="C51" s="121" t="s">
        <v>368</v>
      </c>
      <c r="D51" s="122" t="s">
        <v>102</v>
      </c>
      <c r="E51" s="123">
        <v>229</v>
      </c>
      <c r="F51" s="124">
        <v>0</v>
      </c>
      <c r="G51" s="125">
        <f t="shared" si="4"/>
        <v>0</v>
      </c>
      <c r="H51" s="126">
        <v>0</v>
      </c>
      <c r="I51" s="127">
        <f t="shared" si="5"/>
        <v>0</v>
      </c>
      <c r="J51" s="126">
        <v>0</v>
      </c>
      <c r="K51" s="127">
        <f t="shared" si="6"/>
        <v>0</v>
      </c>
      <c r="O51" s="118"/>
      <c r="Z51" s="118"/>
      <c r="AA51" s="118">
        <v>1</v>
      </c>
      <c r="AB51" s="118">
        <v>9</v>
      </c>
      <c r="AC51" s="118">
        <v>9</v>
      </c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28">
        <f t="shared" si="7"/>
        <v>0</v>
      </c>
      <c r="BA51" s="118"/>
      <c r="BB51" s="118"/>
      <c r="BC51" s="118"/>
      <c r="BD51" s="118"/>
      <c r="BE51" s="118"/>
      <c r="BF51" s="118"/>
      <c r="BG51" s="118"/>
      <c r="BH51" s="118"/>
      <c r="BI51" s="118"/>
      <c r="CA51" s="118">
        <v>1</v>
      </c>
      <c r="CB51" s="118">
        <v>9</v>
      </c>
      <c r="CZ51" s="81">
        <v>4</v>
      </c>
    </row>
    <row r="52" spans="1:104" ht="22.5">
      <c r="A52" s="119">
        <v>33</v>
      </c>
      <c r="B52" s="120" t="s">
        <v>373</v>
      </c>
      <c r="C52" s="121" t="s">
        <v>374</v>
      </c>
      <c r="D52" s="122" t="s">
        <v>49</v>
      </c>
      <c r="E52" s="123">
        <v>160.30000000000001</v>
      </c>
      <c r="F52" s="124">
        <v>0</v>
      </c>
      <c r="G52" s="125">
        <f t="shared" si="4"/>
        <v>0</v>
      </c>
      <c r="H52" s="126">
        <v>0</v>
      </c>
      <c r="I52" s="127">
        <f t="shared" si="5"/>
        <v>0</v>
      </c>
      <c r="J52" s="126">
        <v>0</v>
      </c>
      <c r="K52" s="127">
        <f t="shared" si="6"/>
        <v>0</v>
      </c>
      <c r="O52" s="118"/>
      <c r="Z52" s="118"/>
      <c r="AA52" s="118">
        <v>1</v>
      </c>
      <c r="AB52" s="118">
        <v>9</v>
      </c>
      <c r="AC52" s="118">
        <v>9</v>
      </c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28">
        <f t="shared" si="7"/>
        <v>0</v>
      </c>
      <c r="BA52" s="118"/>
      <c r="BB52" s="118"/>
      <c r="BC52" s="118"/>
      <c r="BD52" s="118"/>
      <c r="BE52" s="118"/>
      <c r="BF52" s="118"/>
      <c r="BG52" s="118"/>
      <c r="BH52" s="118"/>
      <c r="BI52" s="118"/>
      <c r="CA52" s="118">
        <v>1</v>
      </c>
      <c r="CB52" s="118">
        <v>9</v>
      </c>
      <c r="CZ52" s="81">
        <v>4</v>
      </c>
    </row>
    <row r="53" spans="1:104">
      <c r="A53" s="129"/>
      <c r="B53" s="130"/>
      <c r="C53" s="191" t="s">
        <v>440</v>
      </c>
      <c r="D53" s="192"/>
      <c r="E53" s="133">
        <v>160.30000000000001</v>
      </c>
      <c r="F53" s="134"/>
      <c r="G53" s="135"/>
      <c r="H53" s="136"/>
      <c r="I53" s="131"/>
      <c r="J53" s="137"/>
      <c r="K53" s="131"/>
      <c r="M53" s="132" t="s">
        <v>440</v>
      </c>
      <c r="O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38" t="str">
        <f>C52</f>
        <v>Provizorní úprava terénu v přírodní hornině 3 ruční vyrovnání a zhutnění</v>
      </c>
      <c r="BE53" s="118"/>
      <c r="BF53" s="118"/>
      <c r="BG53" s="118"/>
      <c r="BH53" s="118"/>
      <c r="BI53" s="118"/>
    </row>
    <row r="54" spans="1:104">
      <c r="A54" s="139" t="s">
        <v>50</v>
      </c>
      <c r="B54" s="140" t="s">
        <v>356</v>
      </c>
      <c r="C54" s="141" t="s">
        <v>357</v>
      </c>
      <c r="D54" s="142"/>
      <c r="E54" s="143"/>
      <c r="F54" s="143"/>
      <c r="G54" s="144">
        <f>SUM(G35:G53)</f>
        <v>0</v>
      </c>
      <c r="H54" s="145"/>
      <c r="I54" s="144">
        <f>SUM(I35:I53)</f>
        <v>47.937220000000003</v>
      </c>
      <c r="J54" s="146"/>
      <c r="K54" s="144">
        <f>SUM(K35:K53)</f>
        <v>0</v>
      </c>
      <c r="O54" s="118"/>
      <c r="X54" s="147">
        <f>K54</f>
        <v>0</v>
      </c>
      <c r="Y54" s="147">
        <f>I54</f>
        <v>47.937220000000003</v>
      </c>
      <c r="Z54" s="128">
        <f>G54</f>
        <v>0</v>
      </c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48"/>
      <c r="BB54" s="148"/>
      <c r="BC54" s="148"/>
      <c r="BD54" s="148"/>
      <c r="BE54" s="148"/>
      <c r="BF54" s="148"/>
      <c r="BG54" s="118"/>
      <c r="BH54" s="118"/>
      <c r="BI54" s="118"/>
    </row>
    <row r="55" spans="1:104" ht="14.25" customHeight="1">
      <c r="A55" s="108" t="s">
        <v>46</v>
      </c>
      <c r="B55" s="109" t="s">
        <v>149</v>
      </c>
      <c r="C55" s="110" t="s">
        <v>150</v>
      </c>
      <c r="D55" s="111"/>
      <c r="E55" s="112"/>
      <c r="F55" s="112"/>
      <c r="G55" s="113"/>
      <c r="H55" s="114"/>
      <c r="I55" s="115"/>
      <c r="J55" s="116"/>
      <c r="K55" s="117"/>
      <c r="O55" s="118"/>
    </row>
    <row r="56" spans="1:104" ht="13.5" customHeight="1">
      <c r="A56" s="119" t="s">
        <v>151</v>
      </c>
      <c r="B56" s="120" t="s">
        <v>149</v>
      </c>
      <c r="C56" s="121" t="s">
        <v>152</v>
      </c>
      <c r="D56" s="122" t="s">
        <v>149</v>
      </c>
      <c r="E56" s="123">
        <v>1</v>
      </c>
      <c r="F56" s="124"/>
      <c r="G56" s="125">
        <f t="shared" ref="G56:G63" si="8">E56*F56</f>
        <v>0</v>
      </c>
      <c r="H56" s="126"/>
      <c r="I56" s="127">
        <f t="shared" ref="I56:I63" si="9">E56*H56</f>
        <v>0</v>
      </c>
      <c r="J56" s="126"/>
      <c r="K56" s="127">
        <f t="shared" ref="K56:K63" si="10">E56*J56</f>
        <v>0</v>
      </c>
      <c r="O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28">
        <f t="shared" ref="AZ56:AZ63" si="11">G56</f>
        <v>0</v>
      </c>
      <c r="BA56" s="118"/>
      <c r="BB56" s="118"/>
      <c r="BC56" s="118"/>
      <c r="BD56" s="118"/>
      <c r="BE56" s="118"/>
      <c r="BF56" s="118"/>
      <c r="BG56" s="118"/>
      <c r="BH56" s="118"/>
      <c r="BI56" s="118"/>
      <c r="CA56" s="118"/>
      <c r="CB56" s="118"/>
    </row>
    <row r="57" spans="1:104" ht="13.5" customHeight="1">
      <c r="A57" s="119" t="s">
        <v>153</v>
      </c>
      <c r="B57" s="120" t="s">
        <v>149</v>
      </c>
      <c r="C57" s="121" t="s">
        <v>154</v>
      </c>
      <c r="D57" s="122" t="s">
        <v>149</v>
      </c>
      <c r="E57" s="123">
        <v>1</v>
      </c>
      <c r="F57" s="124"/>
      <c r="G57" s="125">
        <f t="shared" si="8"/>
        <v>0</v>
      </c>
      <c r="H57" s="126"/>
      <c r="I57" s="127">
        <f t="shared" si="9"/>
        <v>0</v>
      </c>
      <c r="J57" s="126"/>
      <c r="K57" s="127">
        <f t="shared" si="10"/>
        <v>0</v>
      </c>
      <c r="O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28">
        <f t="shared" si="11"/>
        <v>0</v>
      </c>
      <c r="BA57" s="118"/>
      <c r="BB57" s="118"/>
      <c r="BC57" s="118"/>
      <c r="BD57" s="118"/>
      <c r="BE57" s="118"/>
      <c r="BF57" s="118"/>
      <c r="BG57" s="118"/>
      <c r="BH57" s="118"/>
      <c r="BI57" s="118"/>
      <c r="CA57" s="118"/>
      <c r="CB57" s="118"/>
    </row>
    <row r="58" spans="1:104" ht="13.5" customHeight="1">
      <c r="A58" s="119" t="s">
        <v>155</v>
      </c>
      <c r="B58" s="120" t="s">
        <v>149</v>
      </c>
      <c r="C58" s="121" t="s">
        <v>156</v>
      </c>
      <c r="D58" s="122" t="s">
        <v>149</v>
      </c>
      <c r="E58" s="123">
        <v>1</v>
      </c>
      <c r="F58" s="124"/>
      <c r="G58" s="125">
        <f t="shared" si="8"/>
        <v>0</v>
      </c>
      <c r="H58" s="126"/>
      <c r="I58" s="127">
        <f t="shared" si="9"/>
        <v>0</v>
      </c>
      <c r="J58" s="126"/>
      <c r="K58" s="127">
        <f t="shared" si="10"/>
        <v>0</v>
      </c>
      <c r="O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28">
        <f t="shared" si="11"/>
        <v>0</v>
      </c>
      <c r="BA58" s="118"/>
      <c r="BB58" s="118"/>
      <c r="BC58" s="118"/>
      <c r="BD58" s="118"/>
      <c r="BE58" s="118"/>
      <c r="BF58" s="118"/>
      <c r="BG58" s="118"/>
      <c r="BH58" s="118"/>
      <c r="BI58" s="118"/>
      <c r="CA58" s="118"/>
      <c r="CB58" s="118"/>
    </row>
    <row r="59" spans="1:104" ht="13.5" customHeight="1">
      <c r="A59" s="119" t="s">
        <v>157</v>
      </c>
      <c r="B59" s="120" t="s">
        <v>149</v>
      </c>
      <c r="C59" s="121" t="s">
        <v>158</v>
      </c>
      <c r="D59" s="122" t="s">
        <v>149</v>
      </c>
      <c r="E59" s="123">
        <v>1</v>
      </c>
      <c r="F59" s="124"/>
      <c r="G59" s="125">
        <f t="shared" si="8"/>
        <v>0</v>
      </c>
      <c r="H59" s="126"/>
      <c r="I59" s="127">
        <f t="shared" si="9"/>
        <v>0</v>
      </c>
      <c r="J59" s="126"/>
      <c r="K59" s="127">
        <f t="shared" si="10"/>
        <v>0</v>
      </c>
      <c r="O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28">
        <f t="shared" si="11"/>
        <v>0</v>
      </c>
      <c r="BA59" s="118"/>
      <c r="BB59" s="118"/>
      <c r="BC59" s="118"/>
      <c r="BD59" s="118"/>
      <c r="BE59" s="118"/>
      <c r="BF59" s="118"/>
      <c r="BG59" s="118"/>
      <c r="BH59" s="118"/>
      <c r="BI59" s="118"/>
      <c r="CA59" s="118"/>
      <c r="CB59" s="118"/>
    </row>
    <row r="60" spans="1:104" ht="13.5" customHeight="1">
      <c r="A60" s="119" t="s">
        <v>159</v>
      </c>
      <c r="B60" s="120" t="s">
        <v>149</v>
      </c>
      <c r="C60" s="121" t="s">
        <v>160</v>
      </c>
      <c r="D60" s="122" t="s">
        <v>149</v>
      </c>
      <c r="E60" s="123">
        <v>1</v>
      </c>
      <c r="F60" s="124"/>
      <c r="G60" s="125">
        <f t="shared" si="8"/>
        <v>0</v>
      </c>
      <c r="H60" s="126"/>
      <c r="I60" s="127">
        <f t="shared" si="9"/>
        <v>0</v>
      </c>
      <c r="J60" s="126"/>
      <c r="K60" s="127">
        <f t="shared" si="10"/>
        <v>0</v>
      </c>
      <c r="O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28">
        <f t="shared" si="11"/>
        <v>0</v>
      </c>
      <c r="BA60" s="118"/>
      <c r="BB60" s="118"/>
      <c r="BC60" s="118"/>
      <c r="BD60" s="118"/>
      <c r="BE60" s="118"/>
      <c r="BF60" s="118"/>
      <c r="BG60" s="118"/>
      <c r="BH60" s="118"/>
      <c r="BI60" s="118"/>
      <c r="CA60" s="118"/>
      <c r="CB60" s="118"/>
    </row>
    <row r="61" spans="1:104" ht="13.5" customHeight="1">
      <c r="A61" s="119" t="s">
        <v>161</v>
      </c>
      <c r="B61" s="120" t="s">
        <v>149</v>
      </c>
      <c r="C61" s="121" t="s">
        <v>162</v>
      </c>
      <c r="D61" s="122" t="s">
        <v>149</v>
      </c>
      <c r="E61" s="123">
        <v>1</v>
      </c>
      <c r="F61" s="124"/>
      <c r="G61" s="125">
        <f t="shared" si="8"/>
        <v>0</v>
      </c>
      <c r="H61" s="126"/>
      <c r="I61" s="127">
        <f t="shared" si="9"/>
        <v>0</v>
      </c>
      <c r="J61" s="126"/>
      <c r="K61" s="127">
        <f t="shared" si="10"/>
        <v>0</v>
      </c>
      <c r="O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28">
        <f t="shared" si="11"/>
        <v>0</v>
      </c>
      <c r="BA61" s="118"/>
      <c r="BB61" s="118"/>
      <c r="BC61" s="118"/>
      <c r="BD61" s="118"/>
      <c r="BE61" s="118"/>
      <c r="BF61" s="118"/>
      <c r="BG61" s="118"/>
      <c r="BH61" s="118"/>
      <c r="BI61" s="118"/>
      <c r="CA61" s="118"/>
      <c r="CB61" s="118"/>
    </row>
    <row r="62" spans="1:104" ht="13.5" customHeight="1">
      <c r="A62" s="119" t="s">
        <v>163</v>
      </c>
      <c r="B62" s="120" t="s">
        <v>149</v>
      </c>
      <c r="C62" s="121" t="s">
        <v>164</v>
      </c>
      <c r="D62" s="122" t="s">
        <v>149</v>
      </c>
      <c r="E62" s="123">
        <v>1</v>
      </c>
      <c r="F62" s="124"/>
      <c r="G62" s="125">
        <f t="shared" si="8"/>
        <v>0</v>
      </c>
      <c r="H62" s="126"/>
      <c r="I62" s="127">
        <f t="shared" si="9"/>
        <v>0</v>
      </c>
      <c r="J62" s="126"/>
      <c r="K62" s="127">
        <f t="shared" si="10"/>
        <v>0</v>
      </c>
      <c r="O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28">
        <f t="shared" si="11"/>
        <v>0</v>
      </c>
      <c r="BA62" s="118"/>
      <c r="BB62" s="118"/>
      <c r="BC62" s="118"/>
      <c r="BD62" s="118"/>
      <c r="BE62" s="118"/>
      <c r="BF62" s="118"/>
      <c r="BG62" s="118"/>
      <c r="BH62" s="118"/>
      <c r="BI62" s="118"/>
      <c r="CA62" s="118"/>
      <c r="CB62" s="118"/>
    </row>
    <row r="63" spans="1:104" ht="13.5" customHeight="1">
      <c r="A63" s="119" t="s">
        <v>165</v>
      </c>
      <c r="B63" s="120" t="s">
        <v>149</v>
      </c>
      <c r="C63" s="121" t="s">
        <v>166</v>
      </c>
      <c r="D63" s="122" t="s">
        <v>149</v>
      </c>
      <c r="E63" s="123">
        <v>1</v>
      </c>
      <c r="F63" s="124"/>
      <c r="G63" s="125">
        <f t="shared" si="8"/>
        <v>0</v>
      </c>
      <c r="H63" s="126"/>
      <c r="I63" s="127">
        <f t="shared" si="9"/>
        <v>0</v>
      </c>
      <c r="J63" s="126"/>
      <c r="K63" s="127">
        <f t="shared" si="10"/>
        <v>0</v>
      </c>
      <c r="O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28">
        <f t="shared" si="11"/>
        <v>0</v>
      </c>
      <c r="BA63" s="118"/>
      <c r="BB63" s="118"/>
      <c r="BC63" s="118"/>
      <c r="BD63" s="118"/>
      <c r="BE63" s="118"/>
      <c r="BF63" s="118"/>
      <c r="BG63" s="118"/>
      <c r="BH63" s="118"/>
      <c r="BI63" s="118"/>
      <c r="CA63" s="118"/>
      <c r="CB63" s="118"/>
    </row>
    <row r="64" spans="1:104">
      <c r="A64" s="139" t="s">
        <v>50</v>
      </c>
      <c r="B64" s="140"/>
      <c r="C64" s="141"/>
      <c r="D64" s="142"/>
      <c r="E64" s="143"/>
      <c r="F64" s="143"/>
      <c r="G64" s="144">
        <f>SUM(G55:G63)</f>
        <v>0</v>
      </c>
      <c r="H64" s="145"/>
      <c r="I64" s="144">
        <f>SUM(I55:I63)</f>
        <v>0</v>
      </c>
      <c r="J64" s="146"/>
      <c r="K64" s="144">
        <f>SUM(K55:K63)</f>
        <v>0</v>
      </c>
      <c r="O64" s="118"/>
      <c r="X64" s="147">
        <f>K64</f>
        <v>0</v>
      </c>
      <c r="Y64" s="147">
        <f>I64</f>
        <v>0</v>
      </c>
      <c r="Z64" s="128">
        <f>G64</f>
        <v>0</v>
      </c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48"/>
      <c r="BB64" s="148"/>
      <c r="BC64" s="148"/>
      <c r="BD64" s="148"/>
      <c r="BE64" s="148"/>
      <c r="BF64" s="148"/>
      <c r="BG64" s="118"/>
      <c r="BH64" s="118"/>
      <c r="BI64" s="118"/>
    </row>
    <row r="65" spans="1:58">
      <c r="A65" s="149" t="s">
        <v>29</v>
      </c>
      <c r="B65" s="150" t="s">
        <v>51</v>
      </c>
      <c r="C65" s="151"/>
      <c r="D65" s="152"/>
      <c r="E65" s="153"/>
      <c r="F65" s="153"/>
      <c r="G65" s="154">
        <f>SUM(Z7:Z65)</f>
        <v>0</v>
      </c>
      <c r="H65" s="155"/>
      <c r="I65" s="154">
        <f>SUM(Y7:Y65)</f>
        <v>50.551473700000003</v>
      </c>
      <c r="J65" s="155"/>
      <c r="K65" s="154">
        <f>SUM(X7:X65)</f>
        <v>0</v>
      </c>
      <c r="O65" s="118"/>
      <c r="BA65" s="156"/>
      <c r="BB65" s="156"/>
      <c r="BC65" s="156"/>
      <c r="BD65" s="156"/>
      <c r="BE65" s="156"/>
      <c r="BF65" s="156"/>
    </row>
    <row r="66" spans="1:58">
      <c r="E66" s="81"/>
    </row>
    <row r="67" spans="1:58">
      <c r="A67" s="157" t="s">
        <v>31</v>
      </c>
      <c r="E67" s="81"/>
    </row>
    <row r="68" spans="1:58" ht="117.75" customHeight="1">
      <c r="A68" s="194"/>
      <c r="B68" s="195"/>
      <c r="C68" s="195"/>
      <c r="D68" s="195"/>
      <c r="E68" s="195"/>
      <c r="F68" s="195"/>
      <c r="G68" s="196"/>
    </row>
    <row r="69" spans="1:58">
      <c r="E69" s="81"/>
    </row>
    <row r="70" spans="1:58">
      <c r="E70" s="81"/>
    </row>
    <row r="71" spans="1:58">
      <c r="E71" s="81"/>
    </row>
    <row r="72" spans="1:58">
      <c r="E72" s="81"/>
    </row>
    <row r="73" spans="1:58">
      <c r="E73" s="81"/>
    </row>
    <row r="74" spans="1:58">
      <c r="E74" s="81"/>
    </row>
    <row r="75" spans="1:58">
      <c r="E75" s="81"/>
    </row>
    <row r="76" spans="1:58">
      <c r="E76" s="81"/>
    </row>
    <row r="77" spans="1:58">
      <c r="E77" s="81"/>
    </row>
    <row r="78" spans="1:58">
      <c r="E78" s="81"/>
    </row>
    <row r="79" spans="1:58">
      <c r="E79" s="81"/>
    </row>
    <row r="80" spans="1:58">
      <c r="E80" s="81"/>
    </row>
    <row r="81" spans="1:7">
      <c r="E81" s="81"/>
    </row>
    <row r="82" spans="1:7">
      <c r="E82" s="81"/>
    </row>
    <row r="83" spans="1:7">
      <c r="E83" s="81"/>
    </row>
    <row r="84" spans="1:7">
      <c r="E84" s="81"/>
    </row>
    <row r="85" spans="1:7">
      <c r="E85" s="81"/>
    </row>
    <row r="86" spans="1:7">
      <c r="E86" s="81"/>
    </row>
    <row r="87" spans="1:7">
      <c r="E87" s="81"/>
    </row>
    <row r="88" spans="1:7">
      <c r="E88" s="81"/>
    </row>
    <row r="89" spans="1:7">
      <c r="A89" s="137"/>
      <c r="B89" s="137"/>
      <c r="C89" s="137"/>
      <c r="D89" s="137"/>
      <c r="E89" s="137"/>
      <c r="F89" s="137"/>
      <c r="G89" s="137"/>
    </row>
    <row r="90" spans="1:7">
      <c r="A90" s="137"/>
      <c r="B90" s="137"/>
      <c r="C90" s="137"/>
      <c r="D90" s="137"/>
      <c r="E90" s="137"/>
      <c r="F90" s="137"/>
      <c r="G90" s="137"/>
    </row>
    <row r="91" spans="1:7">
      <c r="A91" s="137"/>
      <c r="B91" s="137"/>
      <c r="C91" s="137"/>
      <c r="D91" s="137"/>
      <c r="E91" s="137"/>
      <c r="F91" s="137"/>
      <c r="G91" s="137"/>
    </row>
    <row r="92" spans="1:7">
      <c r="A92" s="137"/>
      <c r="B92" s="137"/>
      <c r="C92" s="137"/>
      <c r="D92" s="137"/>
      <c r="E92" s="137"/>
      <c r="F92" s="137"/>
      <c r="G92" s="137"/>
    </row>
    <row r="93" spans="1:7">
      <c r="E93" s="81"/>
    </row>
    <row r="94" spans="1:7">
      <c r="E94" s="81"/>
    </row>
    <row r="95" spans="1:7">
      <c r="E95" s="81"/>
    </row>
    <row r="96" spans="1:7">
      <c r="E96" s="81"/>
    </row>
    <row r="97" spans="5:5">
      <c r="E97" s="81"/>
    </row>
    <row r="98" spans="5:5">
      <c r="E98" s="81"/>
    </row>
    <row r="99" spans="5:5">
      <c r="E99" s="81"/>
    </row>
    <row r="100" spans="5:5">
      <c r="E100" s="81"/>
    </row>
    <row r="101" spans="5:5">
      <c r="E101" s="81"/>
    </row>
    <row r="102" spans="5:5">
      <c r="E102" s="81"/>
    </row>
    <row r="103" spans="5:5">
      <c r="E103" s="81"/>
    </row>
    <row r="104" spans="5:5">
      <c r="E104" s="81"/>
    </row>
    <row r="105" spans="5:5">
      <c r="E105" s="81"/>
    </row>
    <row r="106" spans="5:5">
      <c r="E106" s="81"/>
    </row>
    <row r="107" spans="5:5">
      <c r="E107" s="81"/>
    </row>
    <row r="108" spans="5:5">
      <c r="E108" s="81"/>
    </row>
    <row r="109" spans="5:5">
      <c r="E109" s="81"/>
    </row>
    <row r="110" spans="5:5">
      <c r="E110" s="81"/>
    </row>
    <row r="111" spans="5:5">
      <c r="E111" s="81"/>
    </row>
    <row r="112" spans="5:5">
      <c r="E112" s="81"/>
    </row>
    <row r="113" spans="1:7">
      <c r="E113" s="81"/>
    </row>
    <row r="114" spans="1:7">
      <c r="E114" s="81"/>
    </row>
    <row r="115" spans="1:7">
      <c r="E115" s="81"/>
    </row>
    <row r="116" spans="1:7">
      <c r="E116" s="81"/>
    </row>
    <row r="117" spans="1:7">
      <c r="E117" s="81"/>
    </row>
    <row r="118" spans="1:7">
      <c r="E118" s="81"/>
    </row>
    <row r="119" spans="1:7">
      <c r="E119" s="81"/>
    </row>
    <row r="120" spans="1:7">
      <c r="E120" s="81"/>
    </row>
    <row r="121" spans="1:7">
      <c r="E121" s="81"/>
    </row>
    <row r="122" spans="1:7">
      <c r="E122" s="81"/>
    </row>
    <row r="123" spans="1:7">
      <c r="E123" s="81"/>
    </row>
    <row r="124" spans="1:7">
      <c r="A124" s="158"/>
      <c r="B124" s="158"/>
    </row>
    <row r="125" spans="1:7">
      <c r="A125" s="137"/>
      <c r="B125" s="137"/>
      <c r="C125" s="159"/>
      <c r="D125" s="159"/>
      <c r="E125" s="160"/>
      <c r="F125" s="159"/>
      <c r="G125" s="161"/>
    </row>
    <row r="126" spans="1:7">
      <c r="A126" s="162"/>
      <c r="B126" s="162"/>
      <c r="C126" s="137"/>
      <c r="D126" s="137"/>
      <c r="E126" s="163"/>
      <c r="F126" s="137"/>
      <c r="G126" s="137"/>
    </row>
    <row r="127" spans="1:7">
      <c r="A127" s="137"/>
      <c r="B127" s="137"/>
      <c r="C127" s="137"/>
      <c r="D127" s="137"/>
      <c r="E127" s="163"/>
      <c r="F127" s="137"/>
      <c r="G127" s="137"/>
    </row>
    <row r="128" spans="1:7">
      <c r="A128" s="137"/>
      <c r="B128" s="137"/>
      <c r="C128" s="137"/>
      <c r="D128" s="137"/>
      <c r="E128" s="163"/>
      <c r="F128" s="137"/>
      <c r="G128" s="137"/>
    </row>
    <row r="129" spans="1:7">
      <c r="A129" s="137"/>
      <c r="B129" s="137"/>
      <c r="C129" s="137"/>
      <c r="D129" s="137"/>
      <c r="E129" s="163"/>
      <c r="F129" s="137"/>
      <c r="G129" s="137"/>
    </row>
    <row r="130" spans="1:7">
      <c r="A130" s="137"/>
      <c r="B130" s="137"/>
      <c r="C130" s="137"/>
      <c r="D130" s="137"/>
      <c r="E130" s="163"/>
      <c r="F130" s="137"/>
      <c r="G130" s="137"/>
    </row>
    <row r="131" spans="1:7">
      <c r="A131" s="137"/>
      <c r="B131" s="137"/>
      <c r="C131" s="137"/>
      <c r="D131" s="137"/>
      <c r="E131" s="163"/>
      <c r="F131" s="137"/>
      <c r="G131" s="137"/>
    </row>
    <row r="132" spans="1:7">
      <c r="A132" s="137"/>
      <c r="B132" s="137"/>
      <c r="C132" s="137"/>
      <c r="D132" s="137"/>
      <c r="E132" s="163"/>
      <c r="F132" s="137"/>
      <c r="G132" s="137"/>
    </row>
    <row r="133" spans="1:7">
      <c r="A133" s="137"/>
      <c r="B133" s="137"/>
      <c r="C133" s="137"/>
      <c r="D133" s="137"/>
      <c r="E133" s="163"/>
      <c r="F133" s="137"/>
      <c r="G133" s="137"/>
    </row>
    <row r="134" spans="1:7">
      <c r="A134" s="137"/>
      <c r="B134" s="137"/>
      <c r="C134" s="137"/>
      <c r="D134" s="137"/>
      <c r="E134" s="163"/>
      <c r="F134" s="137"/>
      <c r="G134" s="137"/>
    </row>
    <row r="135" spans="1:7">
      <c r="A135" s="137"/>
      <c r="B135" s="137"/>
      <c r="C135" s="137"/>
      <c r="D135" s="137"/>
      <c r="E135" s="163"/>
      <c r="F135" s="137"/>
      <c r="G135" s="137"/>
    </row>
    <row r="136" spans="1:7">
      <c r="A136" s="137"/>
      <c r="B136" s="137"/>
      <c r="C136" s="137"/>
      <c r="D136" s="137"/>
      <c r="E136" s="163"/>
      <c r="F136" s="137"/>
      <c r="G136" s="137"/>
    </row>
    <row r="137" spans="1:7">
      <c r="A137" s="137"/>
      <c r="B137" s="137"/>
      <c r="C137" s="137"/>
      <c r="D137" s="137"/>
      <c r="E137" s="163"/>
      <c r="F137" s="137"/>
      <c r="G137" s="137"/>
    </row>
    <row r="138" spans="1:7">
      <c r="A138" s="137"/>
      <c r="B138" s="137"/>
      <c r="C138" s="137"/>
      <c r="D138" s="137"/>
      <c r="E138" s="163"/>
      <c r="F138" s="137"/>
      <c r="G138" s="137"/>
    </row>
  </sheetData>
  <sheetProtection password="C7B2" sheet="1"/>
  <mergeCells count="11">
    <mergeCell ref="C53:D53"/>
    <mergeCell ref="A1:G1"/>
    <mergeCell ref="A68:G68"/>
    <mergeCell ref="C9:D9"/>
    <mergeCell ref="C25:D25"/>
    <mergeCell ref="C33:D33"/>
    <mergeCell ref="C38:D38"/>
    <mergeCell ref="C39:D39"/>
    <mergeCell ref="C44:D44"/>
    <mergeCell ref="C45:D45"/>
    <mergeCell ref="C46:D46"/>
  </mergeCells>
  <printOptions horizontalCentered="1" gridLinesSet="0"/>
  <pageMargins left="0.78740157480314965" right="0.78740157480314965" top="0.98425196850393704" bottom="0.59055118110236227" header="0.51181102362204722" footer="0.19685039370078741"/>
  <pageSetup paperSize="9" orientation="landscape" horizontalDpi="300"/>
  <headerFooter alignWithMargins="0">
    <oddFooter>&amp;L&amp;9Zpracováno programem &amp;"Arial CE,Tučné"BUILDpower,  © RTS, a.s.&amp;R&amp;9Stránka 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aCZD5dGc+kfwxp9b1bB5Xy6lSKs=</DigestValue>
    </Reference>
    <Reference URI="#idOfficeObject" Type="http://www.w3.org/2000/09/xmldsig#Object">
      <DigestMethod Algorithm="http://www.w3.org/2000/09/xmldsig#sha1"/>
      <DigestValue>HDNldcV9LQItYnNb4owLzG5xfi8=</DigestValue>
    </Reference>
    <Reference URI="#idValidSigLnImg" Type="http://www.w3.org/2000/09/xmldsig#Object">
      <DigestMethod Algorithm="http://www.w3.org/2000/09/xmldsig#sha1"/>
      <DigestValue>X74bf60n3SEfN8TdPAQhZSnI6KM=</DigestValue>
    </Reference>
    <Reference URI="#idInvalidSigLnImg" Type="http://www.w3.org/2000/09/xmldsig#Object">
      <DigestMethod Algorithm="http://www.w3.org/2000/09/xmldsig#sha1"/>
      <DigestValue>GJPepnDcs67nGHrXzDRWcSxamSA=</DigestValue>
    </Reference>
  </SignedInfo>
  <SignatureValue>
    i2E9rn18e/sM7g5nPLLN7c3d13O8jcIPdGx6yS6+nV/qBSDfEkV6Ee4SYLwABSLkoOWIsOit
    ygI0dI/k7cK6x2P1GIOarqeKgd0IS8qTPvegw6LGa64w2kNijW+orOJFIsH8JqYW2VmGlDrq
    /9nXbAB4wOTqnC/iqnJyiJJp/lHVjKtHMJhghhdbkidU/tZslJvuW5/c6YjnMJ4OQkG3V4uJ
    Dae34ZPQmGrASayKu60cXf2P2EI9qai3lhU0CXdutbTR55kyFpfP5Inxo/47NLn0+0MnZ4bv
    TuaIqo4e7QrmCrrH92edL5SKM+lpfxozRGgErTCYdbnW69kHMsX9yA==
  </SignatureValue>
  <KeyInfo>
    <KeyValue>
      <RSAKeyValue>
        <Modulus>
            sOrHjaQb7f07MW7QkIJCo10uoEcKdcWEM08lZCynvDAXU3TJCEaLxRbg0tn9HyHqWOLO6W2Q
            +e9LoTYzVQ24q7qqR4M2MjXQt1p/nVRfaoBuDHzLqymyu2UPSWLB2Ah00TQZ+AJacAuXP05A
            Krmou5sCYlyomfl6uU7Rs3k7uOaSgGVAScwLVYU9LLPiijU2vq6E8bT9V/yzeWHzQJ1lLqRd
            siE8PYNgHQcnSQ/c4t0nnAFiVqoNwM+Hp3qiCXXMaGVRgqj9KNdG2fEWbVw5DROtoUcGExFH
            /epMyKv6Y3TPmAZNr/l/g/u2xSJdPOQPE2dK3BlwjDiQCKgbHXtJow==
          </Modulus>
        <Exponent>AQAB</Exponent>
      </RSAKeyValue>
    </KeyValue>
    <X509Data>
      <X509Certificate>
          MIIFkTCCBHmgAwIBAgIDCOA7MA0GCSqGSIb3DQEBCwUAMFwxCzAJBgNVBAYTAkNaMSwwKgYD
          VQQKDCPEjGVza8OhIHBvxaF0YSwgcy5wLiBbScSMIDQ3MTE0OTgzXTEfMB0GA1UEAxMWUG9z
          dFNpZ251bSBQdWJsaWMgQ0EgMjAeFw0xMjA4MjAwNzA5MDFaFw0xMzA4MjAwNzA5MDFaMIGL
          MQswCQYDVQQGEwJDWjE/MD0GA1UECgw2Q2VudHJ1bSBldnJvcHNrw6lobyBwcm9qZWt0b3bD
          oW7DrSBhLnMuIFtJxIwgMjc1Mjk1NzZdMQowCAYDVQQLEwE1MR0wGwYDVQQDDBRJbmcuIEpp
          xZnDrSBWxI1lbGnFoTEQMA4GA1UEBRMHUDMyMzUyNzCCASIwDQYJKoZIhvcNAQEBBQADggEP
          ADCCAQoCggEBALDqx42kG+39OzFu0JCCQqNdLqBHCnXFhDNPJWQsp7wwF1N0yQhGi8UW4NLZ
          /R8h6ljizultkPnvS6E2M1UNuKu6qkeDNjI10Ldaf51UX2qAbgx8y6spsrtlD0liwdgIdNE0
          GfgCWnALlz9OQCq5qLubAmJcqJn5erlO0bN5O7jmkoBlQEnMC1WFPSyz4oo1Nr6uhPG0/Vf8
          s3lh80CdZS6kXbIhPD2DYB0HJ0kP3OLdJ5wBYlaqDcDPh6d6ogl1zGhlUYKo/SjXRtnxFm1c
          OQ0TraFHBhMRR/3qTMir+mN0z5gGTa/5f4P7tsUiXTzkDxNnStwZcIw4kAioGx17SaMCAwEA
          AaOCAiowggImMCcGA1UdEQQgMB6BEXZjZWxpc0BjZXAtcnJhLmN6oAkGA1UEDaACEwAwPgYD
          VR0gBDcwNTAzBglngQYBAgEHgVIwJjAkBggrBgEFBQcCARYYaHR0cDovL3d3dy5wb3N0c2ln
          bnVtLmN6MIG/BggrBgEFBQcBAQSBsjCBrzA4BggrBgEFBQcwAoYsaHR0cDovL3d3dy5wb3N0
          c2lnbnVtLmN6L2NydC9wc3B1YmxpY2NhMi5jcnQwOQYIKwYBBQUHMAKGLWh0dHA6Ly93d3cy
          LnBvc3RzaWdudW0uY3ovY3J0L3BzcHVibGljY2EyLmNydDA4BggrBgEFBQcwAoYsaHR0cDov
          L3Bvc3RzaWdudW0udHRjLmN6L2NydC9wc3B1YmxpY2NhMi5jcnQwDgYDVR0PAQH/BAQDAgXg
          MB8GA1UdIwQYMBaAFEjvPtTqiYmj6eI/2++MQrEK+MjRMIGoBgNVHR8EgaAwgZ0wMqAwoC6G
          LGh0dHA6Ly93d3cucG9zdHNpZ251bS5jei9jcmwvcHNwdWJsaWNjYTIuY3JsMDOgMaAvhi1o
          dHRwOi8vd3d3Mi5wb3N0c2lnbnVtLmN6L2NybC9wc3B1YmxpY2NhMi5jcmwwMqAwoC6GLGh0
          dHA6Ly9wb3N0c2lnbnVtLnR0Yy5jei9jcmwvcHNwdWJsaWNjYTIuY3JsMB0GA1UdDgQWBBSl
          5DWM2mPs1XegwiJH+ZkgaVVBCTANBgkqhkiG9w0BAQsFAAOCAQEAQOaUZEYQr1Akdmzw6z7/
          64ZkrpC/ql8Wk9mOWj47ws1Ao5ugVuS2HrN6133w3ChGugBVUYE5nYxdT0t35QYPMfddS0t2
          h+h2tYvO0ZYSPhzt95I0Q0/S8XAXzyybQ3VnyhqhoFUFAZYYkjaRB7kymdqqfqHAklFbr1oe
          XR9WMP0WiX4HDOk9Z8KIIL/jpbmJDqRJjwpMJl4iF5gw0uyQjqLc2hZkHSd+p7YAljHQFdOT
          A60j25sUOH8wPjoQmLzhuDDhjuEj/T/BpzSkvPbRLWouRHai3U4DIRUweGWlThC99Rdak/m5
          k1JLOe5A5mA+mwnUl7OtPX+mPtAYojOCbQ==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CPmnk+ZTKHOheipgn8GK+H9B/zw=</DigestValue>
      </Reference>
      <Reference URI="/xl/calcChain.xml?ContentType=application/vnd.openxmlformats-officedocument.spreadsheetml.calcChain+xml">
        <DigestMethod Algorithm="http://www.w3.org/2000/09/xmldsig#sha1"/>
        <DigestValue>3PVskNmv3mcGDsPAfYidmlZETpA=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cgbmeW1Odk34EATu88p4veUGfEE=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9BolX4/gOMMrbjEEYC561D407ig=</DigestValue>
      </Reference>
      <Reference URI="/xl/media/image1.emf?ContentType=image/x-emf">
        <DigestMethod Algorithm="http://www.w3.org/2000/09/xmldsig#sha1"/>
        <DigestValue>lwsAMw87KzXhj/4AxQlhXtsidTI=</DigestValue>
      </Reference>
      <Reference URI="/xl/sharedStrings.xml?ContentType=application/vnd.openxmlformats-officedocument.spreadsheetml.sharedStrings+xml">
        <DigestMethod Algorithm="http://www.w3.org/2000/09/xmldsig#sha1"/>
        <DigestValue>BhSZ/TQY36YwYEZZw2zVpb6gIdw=</DigestValue>
      </Reference>
      <Reference URI="/xl/styles.xml?ContentType=application/vnd.openxmlformats-officedocument.spreadsheetml.styles+xml">
        <DigestMethod Algorithm="http://www.w3.org/2000/09/xmldsig#sha1"/>
        <DigestValue>ksV0YQYvfc0JkVwlROnQGnw0XjQ=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chzoMqtyakCe53tov/Dsexq8n4M=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7MhIpVCzeRcpMNMzOrYcZ8lZxB8=</DigestValue>
      </Reference>
      <Reference URI="/xl/worksheets/sheet1.xml?ContentType=application/vnd.openxmlformats-officedocument.spreadsheetml.worksheet+xml">
        <DigestMethod Algorithm="http://www.w3.org/2000/09/xmldsig#sha1"/>
        <DigestValue>7MTaoR1igILcqvVw9gqoyXJ2IC4=</DigestValue>
      </Reference>
      <Reference URI="/xl/worksheets/sheet2.xml?ContentType=application/vnd.openxmlformats-officedocument.spreadsheetml.worksheet+xml">
        <DigestMethod Algorithm="http://www.w3.org/2000/09/xmldsig#sha1"/>
        <DigestValue>gJuWa2jYIyB0VinZTc1FxVGJKbQ=</DigestValue>
      </Reference>
      <Reference URI="/xl/worksheets/sheet3.xml?ContentType=application/vnd.openxmlformats-officedocument.spreadsheetml.worksheet+xml">
        <DigestMethod Algorithm="http://www.w3.org/2000/09/xmldsig#sha1"/>
        <DigestValue>tseVefmyBG6Qab3oCRK75lKAEvE=</DigestValue>
      </Reference>
      <Reference URI="/xl/worksheets/sheet4.xml?ContentType=application/vnd.openxmlformats-officedocument.spreadsheetml.worksheet+xml">
        <DigestMethod Algorithm="http://www.w3.org/2000/09/xmldsig#sha1"/>
        <DigestValue>oA/FkI08AoyfVmwqpSRnKHEa/1s=</DigestValue>
      </Reference>
      <Reference URI="/xl/worksheets/sheet5.xml?ContentType=application/vnd.openxmlformats-officedocument.spreadsheetml.worksheet+xml">
        <DigestMethod Algorithm="http://www.w3.org/2000/09/xmldsig#sha1"/>
        <DigestValue>A9kHWA2tVH7tlII9X1w8nAc823w=</DigestValue>
      </Reference>
      <Reference URI="/xl/worksheets/sheet6.xml?ContentType=application/vnd.openxmlformats-officedocument.spreadsheetml.worksheet+xml">
        <DigestMethod Algorithm="http://www.w3.org/2000/09/xmldsig#sha1"/>
        <DigestValue>oMujkGYLvFpONYnrY7epmVE+inI=</DigestValue>
      </Reference>
      <Reference URI="/xl/worksheets/sheet7.xml?ContentType=application/vnd.openxmlformats-officedocument.spreadsheetml.worksheet+xml">
        <DigestMethod Algorithm="http://www.w3.org/2000/09/xmldsig#sha1"/>
        <DigestValue>+usg4IFSI+D5PkrcMqXzsAVbnww=</DigestValue>
      </Reference>
    </Manifest>
    <SignatureProperties>
      <SignatureProperty Id="idSignatureTime" Target="#idPackageSignature">
        <mdssi:SignatureTime>
          <mdssi:Format>YYYY-MM-DDThh:mm:ssTZD</mdssi:Format>
          <mdssi:Value>2013-01-14T12:46:05Z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{2E21436E-6AA4-42F2-A338-6948CE89FCAE}</SetupID>
          <SignatureText/>
          <SignatureImage>AQAAAGwAAAAAAAAAAAAAAI4AAAA8AAAAAAAAAAAAAACjCgAAiQQAACBFTUYAAAEATNUBAA8AAAABAAAAAAAAAAAAAAAAAAAAkAYAABoEAABAAQAAyAAAAAAAAAAAAAAAAAAAAADiBABADQMARgAAACwAAAAgAAAARU1GKwFAAQAcAAAAEAAAAAIQwNsBAAAAYAAAAGAAAABGAAAACLEAAPywAABFTUYrIkAEAAwAAAAAAAAAHkAJAAwAAAAAAAAAJEABAAwAAAAAAAAAMEACABAAAAAEAAAAAACAPyFABwAMAAAAAAAAAAhAAAVUsAAASLAAAAIQwNsBAAAAAAAAAAAAAAAAAAAAAAAAAAEAAACJUE5HDQoaCgAAAA1JSERSAAABKQAAAH8IBgAAALM5NNwAAAABc1JHQgCuzhzpAAAACXBIWXMAAB7CAAAewgFu0HU+AAAAGXRFWHRTb2Z0d2FyZQBNaWNyb3NvZnQgT2ZmaWNlf+01cQAAr6pJREFUeF7tfQVgVdfS9cTdSCAECO7uDsWlaJV6aaHupS6vrtSNulGlRo0q7u4uIThxd/nXmn32zSWFNk1bXt/339PHi9177jn77D17Zs2aNb7lOMRzeEbAMwKeEfiXjoDvv/S6PJflGQHPCHhGQEfAY6Q8E8EzAp4R+FePgMdI/asfj+fiPCPgGQGPkfLMAc8IeEbgXz0CHiP1r348novzjIBnBDxGyjMHPCPgGYF/9Qh4jNS/+vF4Ls4zAp4R8BgpzxzwjIBnBP7VI+AxUv/qx+O5OM8IeEbAY6Q8c8AzAp4R+FePgMdI/asfj+fiPCPgGYG/xUix/M/Ly0tsGSB+Em8vMT/rV/2C/9P/N997jn/1CNhnyou0z5XP2HN4RuBkj8DfZqTKysrEx8dHSktL1Qzp/3uVG2PlmKbyUpgvH050z2Q/2Q/6z34eDRKfqTVQ3t7ef/YUntd7RuBvGYG/xUhxAnMyc1LbzZY/m9+XwVCV4yu8K8xzvES8PPP9b3l4/+RJzLN0PF/HS/Z4Uv/kiHvOfaIR+FuMlJ3QnMSFhUWSX1Asfr4+EhQcBDcKEx3WyRt/K4En5aOe1G8P9/DC87j+HSPA55qXlyc//PCD9O/fX2rXrv3vuDDPVfx/NQJ/i5GyI7Z85Up55513JfHAQalXv548/J/7pFatmrJrxw6Z+e130rBRY6kVW0sO4O/jx4yW4KAg2bZtqyQkJEjXbt2kVs1aUoqFUVRcjN9vl7ZtWqs3VlJSLGXEtWDwSuCVBfn7iw/iyDKElj74O/Z8fY+3D4whPTjHAyiDPcwrKJDgwEDxxmusMWVYyu/dD36O/V05PoznYujK19KAmpCVaBv+s54FPUX+h9d7qSwX/qbeovEi3b0Ra4SP9TrNuRgW09M0GJ75nfk0HM65LaaHAEwxPm/G0fxzWanzevOze1j2V7whXgvv/bXXXpOHHnpIFixY4DFSJ8k0cN65e618pvZ3Zr6cGC6xz/z/Upj+txgpDuKmzVvkiiuukvj69aXYx0+y84vlh19my/lnnylnnnkWft9AEhIT5dDhI7J7525piJ/79u4hDzzwgC6G1WvWyD333Cu+MA7TXnldbrjpBhi3XbJ3/0GZv2CRhEdEwksrlICQYElJOiJnnTZOOnXoIAsXLZb0zCxJTk2XnNx8mXD6aVIrJkrDzpKSIrn6mqvkgf/cr59nF97XX38tdevWlc6dO6shKYaBy8vPl9CwMPGFB+jtbbA1s+BhPHROOOg/bJs1OGWlNBnWYJjJQ8PprUbQLHI1cE5igee0P1sjZr7yteYrbQ9slh78WH7Lf2UIm728fBwDSayI9gyvsGGZ836L96nJxMlKS4yhtQa3quuM7+Hm8c4778jQoUOlefPmVX2r53V/wwgck4hydCk5VzlfTmSkXIkrF9Tyf0PP8m8xUhy8Rx57VEqwrPKLSqQQyyopOUUWLlkk5551uvgHBSIELJKDh5IkG4YE6JVEhAdLcUmJrFm9SuLq1JFDhw7JrbdMkaCgYPnh++8kwNdfPaKffv5ZVq5dK8Fh4VKEc0fCWGWkJktxfq7E1IiSG2+8Xpo0aykBwRGSmpYmqSmpcv/dt6ox2LVjp8z87EtpUDdeHnn4EX24SUlJ8tRTT0l0dLTMnDkThqxEDWVRcYkMGTZMhmFB0jrQaysqKpRnnn9RGjduIq1bN5d2bdqq52S9ITVK5aWyc0+iFMBg1YqKlr27dkuTJo2kZkwN+fLLr2XgwAESERHuMlQ0iBkZGeqVqOdGr4hGRCcgvSknCWocM/08fvXxMY/K4n78Pb06bxguvaZyTl56hxUT03p07tnXP4MrffDBB7IDXjDHKwher+c4OSNQ2YuyCYw/Sl64PHzMS3dv7M8885Nzh3/uU6pnpNwNNBZQfl6+HDx8VKKia0lYVE2pFxYkK5cvlW6tm8Iz8pFDBw+KX5MQKUjPkgIYmqTDh8TfP0CyMjMkNDREIsNCkfXz1ZAuPT0d50qS4NBw8Q8IkH3790lebg5WKQa+uFSKfIMlLDgUD6EMuJevGpnU5FTcdbaUB3rJ/MWzZfXawdINXlJObq4UwEOKjo7RUeFi5aJbibB0+PDh+rsVK1YIF2N8/XjgL7kydNAgKYOx8IZHtWj+Yvn8008lIjJC+vTtI+0fbGfCOydJwEnz/Xez5D8PPiiDx44WnxKRLevWydCBA2Xs6FEyYcKZcsddd8lDDzzomjTPPvusTJ8+XbZs2SL79++X115/XfoPGSYJuxNg3BrL8MEDYMKNoYLJksKiYlm/YaN8+cWXUrNmjEy6ZJJERoZr+Mr/bdubKIGBARICIxKF68SVqwdGbwwmVI3aoUMHEXbHSgBeV9UjOytLx+bJJ5+UwYMG633TKHqOf34ErLe9b98+eeWVV7AR3+gKtaticPiaoqIinXOhoaH//AX/w59QLSNlF6rN4B2C0dmfsFsxponnnCaTJ10m1157rWSmZ8gBLMRigOnBft7y8kvPyFp4RQxDmjVtKocPH5aj8Lj8/AMVe0mBl9OgYUPp2aObfPfdUZwvWErziiQsMBznKBfYN2iJlsqWzRvl/HNOl9z8PEnPSJeQ8Eip2yBWcrGwjhxKlgXz5km3Ll3UQNFDYQimB9ZYCMJFf2BaDPd4ZGdnSz7OU1RYLIcPHVb8y8/PT43EjBkzxN8vUJKTUjVssoaOxsnuakfhAR7et192b94jObiWA/sSZOyokbJl6xacq1QyYHTtwRBq2rRpalh50EP5+Zef5WBmjmSnpslP8CBbNWkiteNq6ed7wzDfdNP1ugHkFiHEQ+IhODhYrrnqSp2AZSXl8tC9d4lvUKjUqd9Y0uBh3nPHLVIvro5iVQxdt27ZLi+9/Kq0a9teunXrKF26dVbva9q0V+EhNpJh8B75HLdu3SqzZs2SW2+9VSf4/qSj8shzL0mov5/4BviLF54Pz0njTW+Q18f70WEFEGciEhpFEyaX86uPv+veOWdK4K36MGTFfblwN3iizADjbnF/OCcxSHiEGuo62J56gsQg8Rn6Pf6mWKSDK5qPNhijLzc79T7Nzzy1ySzzmRlPtCJUBvbj7aubAW/IeLMG/+Fhw3X73K2nYj1Td4PhjhW5tw2wa8Q1EFX4xsISN998sxCaOP/886UOog336zjRafheeur9+vWTzMxMef/99+WUU05xefJVMXJVuMST+pJqGSn7sGx8TNyCi3EwvJBLLrkUD7tU7rr7Ltm1axcyfMHig4nNMKtho4bSrHkzF0ayZ88eLBgTYyelJcNr2q9Giq9lCMTZOOPzj9RrOv+ii2TZ8uXyzrRZOqnrwcjsh3HITMuUSy4eoCHbs889I888vUpDRx7cRfivWbNmZlDxvpycHP0XHx+vv+K5aYi4IJKTk/R3Fi86CA8wvyBXDZQ1apY/xIlMY7YGRrduPZyrrEQCAvwkMyNNOrTvIDUQiupEB75ljyVLlugEatmypf6KX+fMnScwA1KGBZySkqaey8uvvAjDWibLVyyXL776Vjp07oZl5CcxsTWAzy2Ufr16SvuO7eXH73+Sn3+dI5269pKjqTlSUJgrU596Wp564jEY/gDZtn27XHf9jRIWEik7tu2G4dwkzVu2gEEukNtuu03OO+9cGTx4sKSmpso555wDb6uWGqn//Oc/MuOrr2XU+DPEF89gNwzYB9PflfDwMLn0kkskOCREXnrpJTW2xbjuhx56EBtLTxkzdgyeDSwB/qWlpcqvv85H4qIIG0mynHfuORKL89NoHMtAMQaOHnR0TAzCbhhXP4SwTBgoOOeN+eI8PscQmrCYf6ehMjgfz+mD58EMsnqSNHr8PRMgeH58bhYT5DMnBqghNDcx/ZSKq7KGyj1xokaRgLaG2PRiNYUCw2mIzJUNljGmJpHyZw6+zxcRwgsvvKCe7EWY923btnXDSH//bDSsS5cu1dfXqFFDWrVq5TJQ/6sZ9GoZKfedhLvqPHguHBROeA4SfxcbG6su6saNG9UoMHunD1KpCARzvYVGgOcKhAdWjN9tRgjEHaAUE5RGJDIyUsHvYkzcrLR0ycPOwKxeo0YwdDhPDsLA0tISfZgFyOJdcP6F8uILLyEsqqlPMjk5GV5SPjChCN1BfQDoZ8Hb4me2aNFCXzNv7lwJcwBzLjq7i1ocIAxh57aDW2F42h8Deltcavfu3ZJ89Ig8+tgT0rF9GyyuMhi0OpKLUJP3Xx+APQ/eO8eGn9EUXiSPnTt3Sh7GplXThtJmzAi5/obrgeWZND8X16xZ30s9nGMQxqQEi2jzpk3wcgpkzZpV0q59W4xVX4mrjXv1KpWatWrIof058ulHH8rjDz+k3uJ+hAtHcW1BDUKxmEpk9pzZ8qg8BCNuPMa+ffvqguA98FrGjx+vn/3jjz9KfYz/ypWrJD8nS2qEBrsW4Xo8Ty5Y3l9IcIjsBO73zDPPyNtvv21MA+7z8JHDMuHc83C/QbqIM2Ck2rRuLSOGD9MEQKmTgVVjgtfTuz711NEy5owz1eAH+/rJpEkXSXRUjF7nhx9+jA0gQFatWSujRo2QFs2a43XwFp3sq3qVOC890QUr1kl4SJDceO3VmtWl98VnVYx5chgeP41R3bpxeq3MCPPgGJTC8+KGwrnLn623bD0h9cZpLZ1Mr3rSTpZV5zP+cz802cEQ2cnact5W9WCCaP78+Tpf7r77bh0jdxz0987D+f3www9rhMDMLNeCzfj9EaZV1es72a+rtpHihdqFTCPEhd64cWOzIC07GYObjb8xW1YXk345jEkaPImepBtgV60Pr8nEDd5SE9SEuQsXyGWTL5OoqAjFUYwxZKasxHHbRcFxfg4ngGY78F6GcPye/2iUAjE5eTA04gROw3vosdED8w8AHQHfp6en6Wu6du8u334/CyFjBIzmfngjoCzgfQxF586ZK527dsNiDMXDhhfg7Jr2vvlzCLwKhjId2raS2jDM/Az+nUbzyJEjsn79ejMmuE96jry+s88+W39Hd5zXf/MN1+qEfPKpuvLr7J/0b1wsM2Z8rtnOu26fouP0w48/y7nIluZkpsvESyfD+GfDcG2RiRMvlrPPOV9uv/0OWQSPZDl20lMGDpInn3hCh/eFF58B/pcFD+leNV7JyUf1/Dbs/Oyzz3RhXnDBBfrZHLNMhK7d+54ia+DN8R6ZICjEPeVg8vfo0UN/p96kPxY0rtGMDSsKvOXRRx/B+GZInXqR6slmZKbIE/DuBoBr5c9QGveqIZYDvtWIisJ5/GRPwl5JyciSxC1bEXofkOeee0qX/rp1q2TnrgQ8g9ryIPC/+vH1FKsJohHCWPPaX37pRXn9NeB7p56um9/Nt9wmL8KzJiaqVD38GzBgkLSGJ/n999/LgYMH5PwLLoT3VlO9jS3wOh+69x5p06aNYpQ//fSTfuX5acTpoT5w/314Bj9Ix06dZd+BffBIi6QJkioxwApjasQo5se5UEzcFdEAPcTY2JrwuP2PSZzweu2hUQnnB/7Zr8UwzBxfelN2Q3MZy0rUGfcsIL9fgyw5Mdfrr7/ehbuqEXYyy//fhXv2hu0AMGOmWQXnCfBrMfCNMADjh5HZe+r5l/WBTxg/Ru7BhMjIyIQ3lCddunSTZYuXyM6tO+HpZGuok5WVCUA+TxcVjVRKegoyeASHI/WR0hPLxSKlF5YCI0QawjfffKNZKBuacaLw4C7Mi2Iowonl7evtoiQQHQqpUUtyYQwbtm8nGcg+xtTwhsu8TCIw8XwQNpV7+cpXX30pd955p8ubspODLjVnI41bCXZrYiJcEJwYNTAey5YsRiicAQpFuBqihjDM9Fg4+XmdnIwW26kDr2kfFiyP9evXyd69e9RDKedExutHjhgmtfCahL379DWc/AxxGjduJvE41/0wQl/jOjke9DB3wyiSZtGgQbx+xlNPT9XxpOFnqFqvXj0NjYlbTJo0CR5qIz0vd3JSDl6DkWB4ymvldTJBQsOmoTifAq8LKyu6RrSey2QTvWTTxs0Ix+vI1Ccf1sVKb2DfvgOShefFOWJAIZzA2ymhQshGz4w0kTrxDeQokiXffPuNTLr0ImRV2+gm07JNK6kBI5WdlyGLly2WWT/MkrPPOlu9qYSEPfL0M89Jo8YN5dCBZElNOogM8FH59rvvZPy4sYpJ8blwDGrXjtVr1w0ECYku3XvI+s3bZBswxA0b1mtoRQO1aNEi4y3ivm+9/TZge9twH/eoN1erNjxlzE0+73BknZcsWiib1q3W8UsEBHHZFVdIr969EcrPxubVDpvF45iDgRpx3HLLLRoq9+zZU6+Dnuf32HxefPEF+QwYKAnQvshsj8McIQ7FTY/DZUNQXjefD+cRN6BShLd6HofKwut/7rnnZMSIETpX7dyyX52l+T/1pVqelJ2glkuk7jYmMr0G9XI0tDKcHoKw3GkzsjLg5nthh84woDAGlbt1ATJqt918k9yM3W/dug3wtlZKAh40s38+cPs19ofnwx0YM1L81Ajw6agzDXwkQnr1Gyw/z10sa/B+ZqUYKvIB0WuhgSImRdDW188XRNL9+j0nIF+TsHOHpBw+IC2wCDauXAHPYYU0RaZv46bNUrdhA2z2PgCmg3WS2cPiG5ws3LmisPCmf/GVNML7BvbvpyEaP7cmMJaI8HD19Hi/BKb79OnjWuAcJ4bF9qhbp640BuGVxxx4cQTeGzZs5Npl+Xu679u2bVNjwfeXwCPau3ev3kt9cNRohOjVEmeigbEgLj0nGh4+KxpQ/p7P5ssvv9TfnXXWWfp7HuG4Zp6Dr7GhMu+Zho3Pta4D4vJ3mxCC0nPl9fDnzz//XLaCoPs6spbtsGB4bJwwQe5ClnMPNqgYjJXxGojY8PPKYcCQwcU8GHPqUOBa45AlLZC333oD82mjtO/QEd5YmNRBdvKUwYPk7HGjpTcMwIrlK2QCjBSPucD16Lm9POUW6dClq8yfO0dumTJFvv1mppwO3pz1sg/gc9q2uVwXvTpyuGZfXDN5dUthCEmF4UGWvV6hGuFyWbxwkQwYNFAuhMe6Ys1GJHBg8HwjJCTMFx5prgSEBkgkNxe8/pY77pDU9ExZsHAJPPJI+eDjGTJ8xCgZgzCVvLN1yP4ShrA4Fr+++eqrsnb5SjxLrJXyINm4eZNcMnGiGkySaC0OSs97zJgx6oHTkNIo8nlcffU16sX/577/ILw/qtw2GteLL774f8oYnehiq22kLA+DX7ngOZC07jzcCWccUGbPODODAoPgyeRLx86ddOKUOhObA92lS2cFip958TnJzMmVWshQBSCrZOJpb/UaGLIwC9UQqXqGlCsApJfCy9q9a6esxa54ZP9eGTFypHoPvB6GbFw8uoAcTIBeDQ9/LCwulmTs9HnZGfLofffJORecCyNn/r527WqJjgiFkYmSrRvWYOfroRPW3jfvkYaIHKjsvEJZu36zrF6xSj549235ZdYPuF5fNVLMHvnBcPAg/YGYGw9rwJU3BQ+DK+eX2bMNTwsHPZAG8Cx69+l9zLOjF8asIA2KWUyihsSej9fHf5ykxN3ouRKfIL5nyYAMZ821R8BD/ErDnU6dzDPheQhip6akqBHTzQafQWzJhdPBgNmDn8NFZ++JiyceXtVw4E/05niMHj1a7sP4fvHF59Id4TX3mAo+l5duSAx6uEj98JzOPGM8vI9HJM0Jyfm5CxYtkMmXTQZPLkK6de0KQvAuPTcxGDLi+Rkj8exp2EcMGyov1m8IwD7TZTzp4fFz1TjiKw19dnaWPHDfvdIaId49MKL14mrr2O3DJskx4TgxiZCdnSMTL54ILKyZNGoQBy/nTFBH3sQj85dm4MTtS9iuz4Owxw/ffY9ERjcZjyTCRhjwvQkx8sXnM2T0qcNdm0AiSM3WM2J2esOmDdK+UweJiohiflRm4pm0a9dO5y+TT02Q8bXkWm68nDMM6fh7Hqza2LcvUb/fvn2HrF69WuePfd7HTKD/wR+qbaTcgTzuvMSQ+JA4o63l52wgNhMJkuNQ7ERjxp8muwG0DjhlgA4VgVemfTnoAwcORDjyFDhRBXiAvsCOLHnQC38vgge0T0Kwo7ZpZ8BpgpjpmKDMYh0EIJqPMC4MnKupU6e66AEMxaxHZxYGOF14yJx8mt3DLzm54urESWztWlKEz6YRY1izccMGmTR5klIocmDEyMmyu591o3nuGGAamQmJkpGUAoJpjhQX5EgJ0//w+JrDSLDu7TBY9lFRkYpJDRkyWK/DZHH8JBKh0jufzpBtGzfIPniTPXv1cjyYSMnJy1F/w52YR6NvuS+BMDThuGd6NmUwCDS4nJicoHwmzB4ycTEFXgUxHBomfi69MdI77n/4MVkDb+WZqU8abI2hOsaEm044rncvypfisFkEg4xLLzYXz5cheDKykO6ZrwAYfOJKNIYLFy7UEMhkPxlaemkmlkZw/rz5DgDsXvbhpR5fIDaw5k2a6cbFMLgRPEh6V4UwlATifYFrRmJDKAFvjKEWvSsefAa83s6dO5qfYYwisbH0gXGfAY4bDS4zrZwynIuBrCfFwd/zmdaJi1OOWXiD+vqacmx6hFT5bHh8DsMaFxdrNg947198NkPD2heefQJZ1qHAqqYi/CqWQGyob7zxpnL6ThszSm647mr1eJj+X4Qx4drgc+P18plo2IwPOrD/gGJoky+/XKkZxah7XYFoohibeRnm/WyQmVted52uE2JwnJv0comrnXHGGeo5m2ylCcEZKfAZ08uvDJTbTcaME7KVDsbKdWCTENaG0dtUj9PxKCu+2lecvK/VNlL2EjkJOfkjI6M07UxQWsNARmSIpzn5dyNzRKJhx9at9B+zIRzIUGBVnCj0CBrBC6uHcIeLLSc7U2LbtdaPsDgHJ01QUDkWOwyPA8zXwGcewQO+4orL5SgIoDO/+hxp71+VV8IjBd4AjZB5gMZKcefi5/FvXBzckej608vrjdQ+sajxp5+hIUi/vv0BlH6vizcLk0xT0Bp+mnPR4BEjIDO9MD9LcoCjRYSHuP4eAXY8FxAX2+LFi9QVv/yyyxVjI5YwF5nFgMAQmfHF11IAD641GO3j4M7z/DTMljzp/pnkzRhQtlyO4msAMTlwrBL3H5J7UP5Dr+S8887XUKYpdtpFwEs2b96snswTANK5IRCHoneXnp0Hz3OUjlcZPBANDQF+dwTlYWfCAbn9rvskC9f/BCgGXTq20edMDzEJJUhX3TAF2cx24KLlIcNYW40JnwtJo83hcYSEkHDr0AMw/lxYFgQmJuZ+MAtZhEVVgH+kBfDZJME74wZAo7UdXs84hIGkEpCnRY+dXh4PZsFoHLlgrSdI8JqGaT8WLL0R4mAce17/xvUb9H1169U1DH+y9XHdfIZ+wIIKAQXkwVCUIRN8/8OPS1GpNzyn001mFuPD1zLxwPpTejkKIwDO4MGEQWdECddee41eC++ZFIK33npLjRINNc/DEN9u8jRevBeWeFmvPxHj0bpVa1RnFMiIUaMNoM7IAHONID0NOsN5Gl2DMYp07NhRr4GhNz/DHZw/njnRjCTGksaPCQzLO3MZNmOh9LB8tBOJAxzv/H/n76ptpAwBzxTtaugBAPzQwcMmLYvfc9Iys+IH46KeFay9Wmw8VOtt2QdFY8GJ17BBA9kBEJREwE7AIpwhUmUF7nyR2N05sZhp8gaYrRnA0mKpAf7OVQgFvpv5xU9Iuw4n54fXRFY3jaQhZxrDYncYfjbDHTthuEsx67SVNYhXXSX14utLA/C6ko8kK3UhEp4Js5RMdVuch5MkBZOF6fp3AD6zyJi7kx0XZgT5mlyMTRoWNo98/MxsNs9Fj+boURqaMAmBsercoZ3qcHEJkxKggD8Od34LJyHvhZObE7Rdl17yyhvvyOKVayW/1Es6d++lkw+rWS6H8V66bInyr37GjnzZZZcpZkjPjosyD57aXpBwuTvTIyvHBsNERjlImMSLCpBEOLTvoKSh1Ig4IBeGD86buDdB/CJqyvY9wJLgZRYUlwHkravXeRibxrChQ1yT2+7wNFiWr1aZr+NLrAvPyx/eSDmM5FrgfKylJCbD1+bh+kLoheA1Bw8eUlD73nvv1c+gQeM4MlvM11ovl6AzxyrKSURwQ+GzH4VKAM7dg/BgOC+2IpNIT5SqHXx2nDe16sQDb6ohh0HiheMmnTHGXMuWP0ePmOemB0Sjz+fAOczP4D3yHBaXpffEkJSeLBMInI8M++118hyc0wzHeXDTzM4BlgojTyO1H7WrjYCNcr7kYLNLgSPA+tiExL264dJj5qbL8/I4cOCAntsqVlQea/c1RyNKo28jn+NRFNSQs1L/T/K9/utGiutdFySuhA9o5KhR8vqbb8nW3XtkNwYpHA/mY2QqBsHVTWPoAI+nVWsDonpxUBzsgzsRHzKNBR9sQwCB3PWLkSnzx47NQ7NlMCj8HE5SsuPsTsxFTOIoFwJDuE5dOg8nkY0PjQ+Pk4MPz04u7ljEA/h6TjI+QE4ufj6LizuCpb4WgDl5WvRQamInP4IdGOf4KbpGjeE0nsTCrJHi+Y9id6sPwDyeIRe4SBwUekreMGw8aoDr8+470xVgb9CgkWbBLBmRvJ0GDRrKI488Iueee658+9U2efLRBzWU5UTm4qQBCUS4ZY3sJSBTEifhBGMGND0rRzeDTZu36n3dd8/dhveDTYFG8vnnX8C5z1OPjp7UG2+8oRih2dFrI6O6Bez+b+X8884Tb7LEscusXr5IOmDXb9yoHgwHPWUYPTwznoPGEUsZGb1IGK9kDW/yc7NBT8iHhwfWPsbjsEOm5WdwsXKceD/EeY530EuloWIqhM/uq6++kKZgwxNzoTcZBnrI2nUb5a1335ePQQvgxnLqqae6zk3jYxejXYT0nGi8bM0hf+aRm5OnGGcGrqlBk6by0GOPoRD+F7D84+ROAO/cAHPhyZMkmrh3l5zSr6ecftoonRN0mHj+7aAr0BslPsjz87Pp0fEzzjzzTP0cO+e4YdKgWnoO30NDxM2Lc3Px4sUIb+sBP2ypz4Qba906sXLd1VfK11/MAEaarpsnIQ5SE/KxNmJwXyQyb8SGStyS68AaGMIYivdyJ+R6sziH+UmfIYm8y5Ytw0ZcT67ChjxyxEjXnLbPh+9jKDoTpN568XVl7LgxrpDy7zRAVTlXtTwpdRboUjrmlSlolmxsg2rBY089B4MRJnN/gQYRsjCRwCfCsFDnLV0uiSARBmAB9ereRR+aJc1Zg6GZQZycGSv7O3pg1ghxNzf+kPFWlFlOXAmGjMA4Jzp5WXTxaaTIeVkGo3UYqgkN4KXx81j3RoNWC24zz8OHux8PIxOgfE1gWMVYbFlpKeD09FOMix+ICTt8zry5cumlk1z4kDVUdJvtLqoZSA4NSz/w37nnTlD+zgrQCQrhudSKjVOsg2xqGlcCzhG4njaQpDn7rDPlAXCA1OPUySXwTuIMBwn/MdTh9T///PMuDysA5UQph/dJn569YPzqy9kTzpLOYKLTQNGbJWmyYaMmmt4+7bTTNaTiwR2f10fJmyAYwNnIjp2JTJkfqBlbt26W9NQUFIafIZPBWbPcHQLSfH8SWPk3jhyMTac1PrOuTH/vffkKuA1Z6OpVY3MJxPjqU3IwD24wfB42bLCBBDcrAkCFMExh2Mjuvv8RqQ1jv3XbDrkIQHVMTLTDWzM0k3fe/UgiQoPAip+ihorn49jTW7KL0ZIx6aHYcJPXYsMfwgs8kpKSlf8WFhaJsHuh1MVGc+ctIkUFhbJtyyaUD3VDsfhO+fi9dxRv4lyxQLT18Gh8bQYwDkbOHvZ11luix2bpMIQHDK3DjAI3ZW6GwcDK+D5mW+nptWnbWpM1iQDEFYPFEUC+FZ7tgP6nyCpkoRUjxLOkh0uaBg9y2XhNmsElnqQSHiaMJ0ryHObPz7PnAGerJweOJMlt8O46IdEUg/pWEqQ18cnMb3GhXH7lZKW7+PoGyHfITL/15uuYt8hAKpGVzsLJca+qZaTMhNBUif6bgPT1++9Ph+sPA4EFX4JB3omMQ2R4KIySYeYuW7ZCli9ZIfuwO51z1mlKyuPgxiADZkMYSoJ89NFHBj8AMU6xGMqNOBnE6EBwbHBwwfihFlDxJrjBjbDr8it3FZbn0EOj23366afr+b6e+TWyMg0B3C6WXbsTgRtFYGKD04XQkw+ZoQLxMQK2+dhpAjCpBg4YoBgBva8CGBim9w1npUIriuAtNbAaNmwMD6BAAqJAFFWdKzMwBO5rAZDPy8sGszxPzhg/TjEdIOtSXIZdEZ/dBjwaHr1BTeDn/YJdnWnmAQMGynvvvaeZml4A02mgdyBzQ8NmeWAhMKIHE/fIpFdfk4GDB+pnl+LcmslkSYnDYuyBkhV6MQScedBbIcfnyUcegOGdrNhYBkIHeIuKCRFXpNHWQ3EqM9GLcH28s5YobRqHsInHeniI34HTRCNE5jjvwV0cz4YS3MGJmxybcTJbDsNThrj+IHQm7EmQGjBOxO743kIYDVIHxoGN7uMTIB++97bcf/+9Lk+B4RQ3HWssLN2Ahov/+DcuKpts4FzRz8QYpSN04sFnW4rKBh70WphV5hgQXvjw44+R+bvTldnU1zjeiU1E8HekYvDg51kPkj9vQAKGBrMzPFMeBNLpxSSjNjI9PVXpGsOHDXf4gGUavjIry+QD2feffPyJUgx4D4cQ6jKBMBaRy8svvijffvu9jBgKFj+MGGkoPFi1wfXEOWJKizgX9E+6eS1ftlxxyyGgcywCh2/limWgemzAzywix+GEzFvgpTFTWL9+E6yNGqDP/CR7UMzegPQewAo2W27O/M8e1TJS+qDsdeGbWBDkRp06UqZ/+JEEwfXMhYzKqSOGSH0M8kpYfG+40Lr4MQmLEeTb1CkfpsWIONCcLAy9ONHtzkOjwB2LxoIAqXWT+fF0l/l+u4uQ/cydkotlFB4kJynfz1Doo09mABRfI0kp6XDJz1ZyJQFtA2zn6a7EHZ8PmJ/DVLl1oQkC0+ixTs16B7x2gtv8/EwQUH+eMx8PsK4qPpxx+ng1aLw+Ssvk5gOHQjlLq5aGp2QnOUMnZjh5WBoB3f1x48AVwvl5PRT/Iy8oAxvAJoRmzBg999zzajuYSeOOnAlciHNRDQAyRLxujgknfCMnfc3EAD1UHhasJQbYtWsnhKPvKSGSnovSNmDAGE7aw+IrfA48bOjE77nR8GdmrLjh8Pnwn84RZzFzkdKD4HhYY2IWj4MTor6PY3k1cEWW8fTq0xMhXpiOdz7Gjt51q2ZN5dJJl8onH74n1yPbxbCe18Xz2kwZv9psrmqE8bni+fKZ2kVs6RJ8HzOWH33wvgLrHGsFrllDiaJ3boD0cEgfuPnGGwzrHp/HfxYr5Hmt0eWGw8N6ePb++Vreawg9STyzeIy53jqe0WfwmljUPunSS1xeIRM2E8Ar40HDymQCPS9iVrwGno/qIFxD3MC+BmGVmw9LnHgtjC44BiE0ziR2sApAV6vhfJEy88Zrr0qf3r3kDQD6v/70Awr2N8vwIUN0TtFQ0VH66uuZoKEkaSE6ddqWLJmNMxBPJqTB85mo4WQc1TNSLn/dXCIH53awcpPhQq9ehZ0fWbHrrrlScatWKEOIgEcVAc5RXi7qwGLCwInqogPGgWfGhw+DP3OicBdhepUT3j5ovo7Maj4YO1n4IPgeThS7c3ftivNqZswsxkYgRvbvN0DWbdwkG8CCTkENGaGidh0MPsZFwInMUJDYAsNFHgT9uSD5j4uWqXziO/RUSI+wqVyGZrzmIhje6R99DE8yWzJTk9RIGeVMb+yswL5gmA4DByIL2GbquJA13HUWKj0d3jO9GjLbyQBnsfFcMPH9Yejo9X333df62WchrOPZWYvHg4vMJCeAzzn38MUXXwCz2KyEvjbMFOHaGJ7xICYShkXDQt7mGH/Wx9GocUwJ2PNgdoyGVl16TUebEiAeluvF72kEOAa8dhpy8nsILOuz438YB9YC0nAyM6XKBjZMcHa6IpIY8f2QQQPgVbHODqEVfuZ512AhsmqB2mPh8ICHQ7WBfDpeL+cFjTYXNp8T8T6OA69pIcB1Gn53L8vcFyoEcPBe6P3RUDPIMVijSeEzxB6KRUuv/OGHHlDaBeeHDaM+/PBDPQc9XssJJObGg0aCPD3OQf6N85OfxZIrepKhuAefYNSDJhyUxMPp0qBVJ4lv2FTHnoaU98xnz4P40nfgXTHZUgPn4rPhNXO9dO7cRbajVOjjTz/Wv/tpSMoqBMAJ6u2zQN+Eb/bgZ7z99nuYd+Y3WeCR8aYVK+QzphHGN/Rsea8BASHSo1tPhSSGYTyCQvAZ8M6ZVNHab5en4vYh/8C31TNSVjrSmYr8wof4yrSXNZNFa0+ZEB5t23WQDcBk7EHwz05SLn7WR9mdia+5/IorpXuPXiD0naahCweCA08QnjtMIJjfzLDxYBjEyWHLOVq1aKNcm3TsPDy4yG6HdMmFF14kWSAGHkhMkEsuvVTBzSKcmzQAPtCmAFD5GRS1Y/o8E8aJhpQAODM/zKLwXOaejKHirlsT0sg0nOkZ2VLq7Qc2PAmenMwsB0JqGrOBxdGJicCNEM6p4dXd2BAuFeB3PBYuJmaklBKBg4azL96Th3DnM2hJ+XKSomxoypTb4K0a9nuf3n3kYxhHGiCy+ZlY4HXxcxlmzIaiaSbS6Xkgi+6A4Tgb4Lyeu1ED4IfbdAKPwkKbCnLoowCQ+wHr6IiwpGat2vL+J1/I0vXbAWDHy6lDB0tdEB2tHhVDa1X8xHjw8+h18do5sRnOTEeYuhfgPmszeZ+bkYyIwzm7ofxJFw53dzdAl99zw6CHx0Xo73B+NLEBI8R/9vU9QROZM3eOKzlivd90GK14ANBw21WiJxM/n4KQ2W6AieC7BdHIOguXqXd+lgW4jaSLCbdKYWC6gFxJA0Mj9TQKqB/D+NjsoS1Or5w54zPkgrccMp6bnjE3JK8y+DU4fzbqLsvgVb/+6jTge0cl7chebN7QQiuvDarFDlBdcuWlV16VU1DnuBRhIUu/WKXBecjP4wbA87G4/IPp74NGgmQGkivR0HGjwclISfsR9zyCXD0WTWNiGO+V+Cv++cHT3oYw7jDwqA3gyJHSQ34ddwkaNk2IYfPlppgLrta5F50nP0D6O5hF5sQYVYGCkMLJwaM4X6tnpCpZS/ug+WsCgMcTR7NAs5UuoUfA+qVjsw+C3bgpyjdI6mNYZCICTpYPgS2Ry6PWG6uLE4FewoUXXqhXwxCFonErVq1UbMO6/m1geH7+5VdlXocihGiLSUTFBW8MNHeI++9/UD+PYRMliq8H/ycZbq5ileW+yhkiKZEhn6mINYfFWmhoNyGN3bx1S8VOxqNsgzuyKekpl9PB37nj9ttVPplHMXECYiQ0TvjaHNdjDQu9SuvJ0HAT7CYDv0eP7pKTniMH9+4GjeA99ab4+VxkKsfRshUwHQK7Rt+dHtUpMDg//PQLSKKbFXD19/KX7l276zUQU/Cj1hOuk8alMQ0tVCY4+cLhfZQ7xcQb162VTz94R+oDV2sAL6wQoZe5eYYrBitkKMLDlkaR+f0BPA1ytlhGwkX/BUKH2268CXVpgcrLYbr/eAc9I3se3h/nlc3O2lKebgC0CQUwS0vPidkz1h7Oh+fUAZ4KDS9B9i3gVj36+OOucKyUmTF4WKEoUSL3imGWpabY5AyLo7W2kGOEh8jP5OdzE7DeM69LScs4WAZGHJXXSeCcm8481OdxXtp5zRIVeqPK6Mc5OR9ZYnUEHlcBkjQUX2wMqgvPwVrCONAf5qGkZuHSFZr4KAd3i5/PQ2k4GCOem15WjWhgiPRwARm0aNUcEQAIvempI3it1mN0OTtmUso0FGHfhI2uXYfOEggdHkIi9PBtiZsN7XuiiLzNr7PBpt+r1AlmoHn91jBXNtDHfaB/0y//FiNl4nLyl2CeNKg99urcsx12cduHaI2X+zs0O0VOEnYDM2OwCByhOLqk1ihafIeL3B8LkYMYBE+mDNIlNIZ2MZMNHd2tq05gi1/wHHTJJyB0MguPfy1FanuoTgJT0uGN8oxHHRylol2XvVatvn/5JSUAEhC3t83wT7kyuB56f6eNG++qhaMRUUAT4/XN199AiK6rIQriHp5++mmdMDaFfPOUm3FF5Vrz1wT0jAufv0C9PhohhqZUDmjSuKlEaWhmilX5mby3kSNHyIu4tlRkKtPgjb3w0tMqemeGs1QxH3pCwf6gbmAB0aMlthSFLBsXbzqwpkBkaX2xwOzGwiJqHnb8eY82C0tsjl4L6wNJNtyDrNQL4AbR8FEp4Jzzz3OULMglY5uziknCRe+OVdmQmJ9F3g8/z4ZbXLg8WH5D77QlDHRMzVg0+vgeNXRh4o97WgLd+wZgrDMDSTxsNrJZ27Zu0/vi63lw7Ghtc2BYCoCJMXMZWyvGxavi3GoPeR6GsJQ8oSdl6QwWhLeSQHwtvXoaEFIRSBPhNZPPxVCUhqgmzs3n2qxpI00mMSNdgKijrUM94DV9OfMreHvBeLbIhgIeIezAigoSeKk8QSPI8ea4c3OpAS+I118O0N8H4+mL89ID58bAmlE6UkrJUC/KS3HDp6Y+JT26d5OaKJI+gkJusxEYuEWXgZKxi2UQwrsPpmNOYEPg/DsT2edOHU3plHndSYr18Fl/g5GyhZg0UPxeb8G1g/2exbUpWrvonRWkA0UHVQ0NdnXNJOggGra3Paf93qZbNfuGV5E9a7NwOvgaYtAOmQehhgLfW5BVz8c/wXPiSzQud8eeHC6WgRWPPXTHxecZ3pi+WcMVzfzCGHGylIc6D9bxgHQRlvsA3B+p79NNDu/h7jh58mQdOy4ofr3p5ily3Q03wvNBBkyHwdQP0oieAwM44WyArI7h0wXs3C9DG2aGpqF4lVpY42Aold4A28CGGUchuWxLP84DR4pJC5aIcIFcgZC7Zq04LffYvm2zlqPQteT1DYKwIbEeHjSsBIyJUVkaAM8zBZX+r7zxNkiepVppcDGKZRuils56xhSkswfvhR5C5c3Kei7kJJlNw7DX4yDpw2M3CsN5kP5yOjJ/X6KY+CNk4sihy0G4zjFrDMO+CMXBN6OAncZpODYAHiSKsq4vDf8unDgJ8ws8M3gxO7as13HXGYzPZChJ+RoqF1iFTPfsJI0GFznHgWEux4XChvNRFMyyHKpyENTu1q2LI9dSCo/fgO+EBnKQDDn9DMNmX4AkSMKe3XI9PM6rr75KA4ZPPv5Ilsz92SWpo4C4o5pBL5plVwTPg2HYqDXWpGkTkHMT9Fm4KDzmbvR/OzFmhw8mynnnnAUaxx1Qfb0R15CukYcrkeGEclTZfQEZxJtvugle32HUOD4gM+ERn0zjZOdINY2UuxU1SohqTJwBoSdkb8b9odrfWRbyb1Y8DYhTCGxROcrWGvtkLT1BvYp3ug+a+3nta44ZVP7SiaUrYyLOo3RObD6AAKo57NeKD3b/LFsuoGGuE8nwlUxn63mdr+5nct2BmT+uhaGvca6RX/nJFt/Tc+Ee3EseXPdJTEHPZK6Vr4sDjvTgA/frTqpG27kftgozqQNz0AvgP3vcB8mXygefY/PmLZQi4cJxcM5HHzWepl3cfN+N0DLirrt02VIZOngIMoidXaerjGTwXCSy0lOw123PzzFm1opcIgsNMH1OLyINSgPmDeVI0lyFWsv16mkkQ4q5JvTIrrnKlB+RB0ackOn7m26cYoyhwgUlwDIbqhIHs9GxtU2YR/4UD+I+9LQ74j540BOzhtQmZhjiuW/CEyacI9//8JM8/MhUkENrA/c5pBm9iy66WKMCzo9QcLMYslIRIQBEWdW7wotICmZJWAfwo5qRJoH3tYBXmofMGj0jHjTYNkSlYWSmspBlZAhj41F7qJswngUxOfd1Z7730Qw5ZWsuumiiKnPQ+6UmGVnszIpPh+fEcJ3GnfdF0ujjIADT07ZlSCxXygaBl2odJwuVqqaRcvcoDCjHpUbvQb+jp+Dsfr9nkH6zEvQXx57bLDoOMrNq6u7oZ3mOqo+AGs+/OGTuz9MCyDQm3NF/G7KXo4i8L3Cxfvo39wVzvKtmOGRhAHtu+zNr8sh3M4W0perxLVmyTOksykeDcSY2NR241KZNGyUTC7QnFDX0PJg77eBFXnfdtbJy1Rp4LeP0WphBHD9+LMLkGE1qMKPXzFFqZb1lHEIhkmO55rtDbyoWoD8bgtjNw9IYGN7ZeyeORzHDb7//UcM0qp+y9Kg/sMGa4OFpeEudeFwV1ReCIFnti0RKfYRn3DxIqeA9W3oOQ2KGmjRKVu2CHie9JK4pXguNjD+Mjz/wT1IO2DKOITtpEBZu4KLUFm0wksyA8jPIiTsKntYmqC+wbK026i2Jpd0JmRnSESizQxyMYW00DBUL8O0GdyuK1ecumK9F0+QlnoyjmkaKl2Zq99Q4ca5g0Fj3RXc7KNBMKFvD5I4x/PFNWUNEL8R4UV6o07PtmU5iKPzHl/p/+BXuhsh+705StN6OO7Zov1ej6ISWCkT9zkOzxqgybmnxRjuHlEkOHIcywHF1a6vXSE9JnWMYgOjoSBk0oL8mJsicttfijUV42223KkkVOSvd47hob5lyq7HbeK3prg1tLiRmKIq3E0xzhkB8D79u327wLBuCMiSngSDzXLdVx9Pv0qWTvPLyi9ConybbkXVmJcDTTz+uQnbEKVWPC/+xDGbZ/mUgIaPqwgkv8wpQZA8PpgMKjfVzcF4ShUmvsZxBjj/Da1vywjB0IjLXwQDiaaSCAaDzNQT/rUGlp0kcV0PFINIuIuUZSGxTibaIjT0Q1vHziLfReyTOxud91VVXixfOO2LIUHhaGTB8plohCV5dARIoK1et+ncbKQXP6OAY7xKqmJlyN7oVs3cdw6nYyFC5797/uCaKK/Qj9mNMj3mvgx2Zp2wmDL+vHIp9Ci7I4489iR58P+GhmUJS98MdpzqR3TCmzwkZ1bCah8f3Wq7SiRaT++5uz+9+jQZMNLgTFwDT6Xpe7JAG/3Jfp8al0WyK4+qrqWfiwem04gyGswAq7tUdi6uKfbTvtE6U+7i5d00+0SZS+TnY93MBuEu1HBenUMPkNCn4nXS1O3ZoN7Zj8EQdUzZNMIkQYoU6TRw2tfGYDIOcv/MBBUGnEj+TYZ0bnmh4W6Y/ob7WOSevn++392HlqM10BK4IXM19DrBCgY0/XCoPWmVgdKoGnNIPoWkvrbsMCwP7XHFVpP7hCZIvx/XxCnBC0gpqUX/codNcCZzw/PMucCVYeC2kuFAuiOxzHgx5SUK1IR8Jxx3BDdwImR9mpk2GzkeL3jlWOp8INThJihZIJPD+j6L7EKQsUBESKYH+xisjmZkH14RmPyGPcxQhdRqyvn5+AfLYo48bci3ui95XL9CETtZRLU/KZt6YZSpHJo1ufQxcxsZIoe9F/7gFu3cAE7haCxiJT1mXXzMHmtlxhOW5YxAr0QlljEbFkjQAIx8WuSbs2kJipHsq2E4qmz79o0HTShH8ZzNgNCsk/pFTxJTrieQtbKizCrsHU9/kWbmHseb+nJAX98eyHKo6eEPmw0jFuFAnvURLj2DRKoNlzWaqW+5wUHSBm/fYMbCexnENwglu/Bg6m85As+iMUTd8JXvYMXR5Q27eT2VjxffY+z++geLlq0n4wzDT/fPs+B/vGviZLu9AjZAZn2Ouja2y3ONaQoRueGCF9A3mm4MduuN/7sPo/ln2cyrf64mgjMAAZD0DKhj7rkFwroVlVzRQek+OAbGNPuw18O5ojO668y7X+nn55ZddQD1fx7+//uYbWkkQHmGUVBdCEog6Y6yl5LlNf0ZD6uQ6nQYu471wKK5A2VEXYIUbQKPgfGwDr5BkU3p2/EeJ49FjxqqW2qmnjpBuqLctgBoJPS6umQTwtdhw5GQc1TJSunBw15xUjGX3YeGOGD4CadpHtY0SyXyGRFcxifSB4meuZcdhMp08VNXAFjbaWzYL3u7wSjHgTuR4UDbU0PSqY+Rs2FB5ctn36GdYz8nxBLirLEQm5uJLJsq6tetUnO1EB++VoDFTzJTarXzwcwyVoFRd9hdffEkuh5CZ2gZlble8w072o8QINEXsg/EKkgjUD6rBggdmX27ukWoQZEJVGJkqTQ4zjMceGgqZaIx/cg/b/owBrNLne15U5RE4njdbeb7bzdJWW/DZRSFs0/WI/7j51yfrXo23CXXcnynPNwb6VKPxj0A5p0dvJEyUmAyjybXMdWalpudDKZYbc79T+jvwjbdcBO5bV1AYOgP3O1lHtYyULizHQ6LVZeV148YNlCvEzNGTUMckec56AeTBkBDWtl17LbcYitKGMLiw3A2JBXz15UwZOGAAgMwaOtAUUmNGgyApz8FSA7Ka7YAT1DNFyRUP4kTelH0PHwiLZfxx7aqOTnYtvtKo0Fr+0QK1/BCVKqkUblYYSy9I5JrOK5fA8LHc5PjemdF+74udjenz/AJiBoKWYAMwiUZWPHt1dLyg0rBPPoXK5HgomzZv3rTqc8ObvqLJwfBUDMcTABTXQNqeOEkgAGTNIHJMHP5L1U/ueeU/MQLuYaX93m7E9hm5zz/d0JxnyDDNhRvqHFXXuWJuO1idEbjTnK9uWNZAWv6Xfh7mXR0QeMchGnKfG+cgOaDzpdIa+CfGwp6zWkZK41btkOurrh/lY9944y0ssqFae8dyExoBLv5MKE6eDS5PSloW6pUOqMH58MMPNN1JCVvqWt+Juj+6suSxMI5mRTnVIlesXI7XhKiQGmNmDh6Z6OzsylTpeKgKMGzJQVnBdSg67dW7rwwcNBgiYeiOAgCfr6f0BV1Udh2ZA5VKKoD2Q8EuQ1ZGDK1atZRPP/lUyw7cQ54isHe52xAzsF4QdxxmTvhQLSmUa9saOD5MkiLZSt3uSGpmbKGTSzysTJURkiA+twNdSHaB1dukSbxcDUM0CBruwSFGWbGYiga4j+uvv06JeCQ2vvDC81WeDxwb8puU9wUrSHzjEET22rTrqJ5UQdoR3VAiqX6AeyIb/AgKfH9Fw1EWsVJlszs4Pqwi0DAR/7GO7i3Uf7WHKmdrpMujHM6UwfVM+Kh66MbtMxiQfms6yXBxcDjMuJpehLro+DvzZi2StmGpGb8Kd9C0DDNcsYoNwNJUjGduN0e+t7Jn/buDV2HTzVyjV4vP1l/TEFT2Sqv8JKr+QmswKuNyPINrrJwxMePmIK2OJ+8+prbu0vXp+jxMCM6vykZ0IhH3iMTlwWEsXXCM+2fy+6rf0l9+ZbWMlME0TGqZZSG2uwibErLoksRBfygSMOE6By7jZujz9O0/QHr26Qd9mkR0IX5ZwyxbcMsUKwtFNfzAwGxDNoXpWx1GfJYfFgxBQ4Y8T6A9EAl6NBYUEKPsxW0oO2Hd2rp1rypL9pZbboYML1oZ4b2MraOQ6qUU7X4scmqXfwRDQgIiP4+pXzJqB0N73LrTb775NnSolqHsIErT17bBBItajWid2YmWLlkqLVG8GwUBuMJ8I6hHBYMKmVxDQvRlG2A3VgkXKxUm6YXOQJX96k3r0ISzFCU7kN0NMw0iSouhago7PwOeGVnLNLQckz9zKFFUP9lMqe0wgDnIzBTmF0JIDwqRm9ej112CdEU2iIaFG85pGFN/cIsi0RRg187dMgVk0ksvuUhZ7jS89+IZr169FsoJb6M2r76OT78+fU3jTOfQueHoYhEspiroLPSrawt9LyoLnI1wuQSbABnvLFeaBfY4M1M0ir1794QGmfGa3Q1VxbmdhASeAb1g02DBtFCnUSkDKG492z8zVr99rcEHywnUO8bgmJj9r538D999IlyuMj6oSQPHiFuP55jQsRLMUDliON7nVP4M94s90XX94Q39hRdUy0hZ68rJwEVLz4Ea2kxhsp6JXA16Nl4IJ24EY7U+pHhfRqPDGjAW1CT/8uMPVIuc6or0rJhWtWQxxZY0lDQ7KD8rFWQzFtsuWroEi+NdbefN8JEHO6ekQt6WzGxuErO+/1befettjb3p7dD40Qg2Rl1fc/8m0D9aK68huzIAcTbPTVCer+PBZ01PhdIlfPiULumPQs+F8MB4n5QlsYoLb0Pm4sqrroRiwyw1tu+++64qGNDbobFiAwaWVWiGibsVi2qVOW8+ZxHUDSIQ+gZBN6ugqLb4+ucY1jbS5PAvUByKpAQExt5++zUt7GXK211YrSrPnHLApADQ2HMMkuBFfYm+fFr1jmtgtiaUDRicXfhJNGSog8YLX8D7LEApzXXQ6v75p1ly0QXnqWdFNQMa+E9nfKqCcWdQrwubQm9kszgXrMNj4WuayCdQP/fB9OmQWZmk0syvg18zAOxspsn5uW9iHF/F82gGjzYrPUvrFN+DAbQLTjN6bgaQA3jZ5MuBgQ6XM848wzUM1L8aglKOu+++SzcKdw+gKmP129eYRhlsBnoQeuaTQDv4Nx/WoP8RbPFvvocTXVu1jJR1Ke1EYraL/9hxlSJz999/v4yFcD61gHKh03zOOecpMEdjUBeLnQxWylLwZ4J0jIW7ok2RHeid23cqkY1lBgWU6cBi+uqbb+UraOcwHcyyC2Y2SE5bvXoVqvifREOB4RKGHnxt0EmYPdcYU1CKhBtJayzKqY89rpOd3sIqFCHzsJlCLmAykBlq/gxwnCqas+EB0jBNRoiUQqE5aHhrk0p4jpR8veLKK1FacJvWyNGrYn80loxQpuOaa65BV+GJRgQO5/WCl6cbmgMTUGaYBaDR4MFcdfP96EgcgLZMF4OgiJeUwLAgxGMq/dfZS8BHWScbAOqfBlKj1USq6kQrp5yxE4ZRUYIhupEvQZYUxpB1YeraO9blO1S7s2U6Q5wQhHj0eJ7BBkRvkBsQZWdJ9OsBxjT9M2ae2BWZY2q0xE24p94v9cPhuVGueAakpC2jnY0JKCND2VrijgeAt9Gwk+fzBdQeLr74ItBX7lHv9XiGhin4Tz/9BCFxkNaTmfpOL/kMXVw4F7jhWcP2WwNX1ZHTtI0a8oULFgKe+FC7RHs7nKaqn+WffyU3L1IC6JVWxkr/+U8/OZ9QLSPFyWgwGePic3CKYGxuuOEGyPdmoxSDHJJi1Apt13bmtWohnFB9cHNTNAo1ECIRUziICcpFEB1TQzucUA+pCAWTHHw1JKqG4Kui9FxLH773lpEFoXcAI+gPXGvWr/PkG/yrg0XPUIHyJrkoJ6DxY4djhoMMZ5gfi4cw3ffwtrjzsmSCoQh3YBL32GCSYR4r12mgeLwJ7XYevEaGmKQrEDNjYfDdd9/hGoePPvnYFePPmTNHjZALcCS+oaAlPSosqtIA2bl9N2Q6kmTzslUSWS8I6gaL5WVIuzaGjEo5VDuJy9z3n3tQ8nG1liew4JcNIcyA67p0/+a4s4Udm/liGiQqO2Qh4cBw+/PPv0BN2oV4LjHKo6FRIdeG5SfkAKnxBq7YBRsHa8H2QBCPagdUaOC4qEIFTj1w8EDxe8RfjacxUja2MMaKr6dCJEmPlpxJMcKXXnhRjRTfQ2ySVAwmUMj7ocGj/A4LZe3ccvcOeB7FBhEamr8z0vRWj9fMrVwHPKb2vW0v7pQ4YcMoxudw3hErI25G3XpT60ljR7fXUEbIZmena56PiYtCFFerLXcmMXEq7VqkXjI9f4OF8dz2Xq3R4PW7Y2P29zTO1117rTwG3TCWwBCnoyIm297fAfY3G1MQ2/UmluREFbomcG00StTaGo2ogpvHTTfeqNOCzPvvAV/Q02dySZ/vcWfHH/+yMlCvUY6TIa98T398tuq/oppGypAW6ZlMg/bNZZdfBi/AdDYZDzzqPYRkdJVZd8UdjwCutwNk8zUM7ch85UFMhN4USXp2R6eHZEFRSrwePoKOGU2bq1bV22+/C2XKZ/FASyCNgpZFCB/ztLdatOzB5KbmeMf2HTQbyDICCtdxgdlUPsMbGqMPPvhIww6S7jQsw2EbQ1hMo/LiYBjL8JEhKjvREkexD60ADULfQcjXEpONdVnEb1g+QQ0psMO0oNisKtynN1paEc72rSFFAZky+JRR8uwzUxE2PwVZWHBhII28ADs426TfdNMtWhAbhM86orVgJnR0TsalcsKnbzI3TiYGP0SgjOOxxx9TEt9bML4zPv9U2iPjykVDb7U1yH7aj5BnhRfKjYLjyfvVXn3wdnTiM33tLByOL4tq6R27H/w7wX7ic1Z4juNJT47no6AcZWEK8ezpCfCw4aLN5LovTHtunouhIj0tyx3jV3vdtaCIYDoTecvTTz0rZ519JvSoMhDWhukGRVLlQSQsDqALC/XaIzBPiE8a1QuQLjH23HCtXj07WXNTpFwP5zTHQ5vV2tBdJWuMi2wwTYan3BzMgjbjdOwjsh4e6Sy/wmN/kkYM/9gkYgKyZ9QyY9KGUsGaoFOA21BHdL7pZl+OsPwLlXyeBI00a1CoDsH32gJjBzc54Rw50R/cvTKuB85ldhtiwbVtNvGnT1rNN1TLSGn6EdtQLqj8V2OnT0Lft1agHrCh56dwu3PhyXCRckJ2B0lyweKFKv1AMTq24SYR7CZgVTxM2YPZHbk7rYWyJ5sjtmjRXP8eDVzIH6+57sor0CmjUO5AiQPBWtY4RdeMljooG3juuWcUr+HOSNmUQID2fGg0FpTqsF4NwXUWY3IRsFPL1VdfrTVKvFYe3Nn5Wla0V47tuTtScIwLmUaU+NNpp0GYD7+n8WKDBIaI/THhdwEMpgFXIiuLrX24Q2PCebMsA9fmXSynn38xVDcj5ayJ9eTqCeOkFkD681Bo+/ijj2HcIsGxmgyqxggYqkTF3A9gYZ+Csg8XO577o4ZqJ37yNhHA17A33msg/kWEhsvPP/6kKqrcUNjBmCGq1Xq3bdU5STkulp5A75cG12o+WQNC3SubKLBXYndcerK2Ffgxu7J6JA5DHF/pqW2AzvYaPHtubJRgsaUflZ8Dr5NhN79a70Q9eafbsjE2XlrK8sSTj2sjA4binLMb1q8FBrkZCZcz0MEoUsX0zgKu1b59W5V55sJ/Es0+2QKMyYrHoKFEw04Pj/fJe+Cm9j06VHMDZNv4Sy+dKC2R0TbGCDw5ZKsXL16ur2ORcRvMFx7usJq9J84Rd7yN8si8p0dQtK3VCHy+jBk4VvhOM6OON0MvjGuJySomVXT94PqICdcCU902wa0uRmXfx3PyHxNMVHWwyS73DGo1bU+V31YtI8UOFBQI4+Cdh7Dha2AZS1aukjhwKjZBWH7IwAEugHnUqDEq+RCErhz0HqgCGAWvpytaUXPQawOoZar93vsfgPRsexgWKBUC/2CrJ90v8HT44AIBHg+HwNg0dF+ZOPES+ea7b8Byryl5UA9cCIxoKFprqz41QHTqR8VAEEwXgj7oCmYvJ/jQoUPwcB9UTGXpssWuyc6HTa/uwEG05aIej4ZoplyFBycqC16pmTQdYDCNFK+NSQA2TaCRosfBBUOOVyTwM4rflZWhm6yeoRgKnoTGC+XF5xeiG00f4FhoQcTCWSe8nAOhsdrAvzIys5VL9sHHn2n7pYZQHJ0ze66qhFLzSYmpTgrZhn6603K8nEmt2lvUYyQfDdrUvXsNgUfhLX2gbnn55EvQEaW7TmoaKRtG8SpteYW69M5iMeJ2hjJASoMfdnnurtxkbGjsPuv4XnpZdgOwoRDJgSS72uJcSkVfj1CFLel9IcR3//33/e7kpYdDI/4NZHWpLsn+c62AE65auUJF4PjMvYDnGU8chmnDOmCEV0Fx1JAPf/75F2wozyCErqXdqoehHfw5wLZqdIyAp5okd991t9wO+Wa2N5uEvoUHEeoNGTjIhY/djwTRTOiANYNQIkUOtyJE/ujjD3W+cLKuBN7JRqaNoKGVhNKS66GPztpBc1gP2Py0EbLWfB+zmm9gA5mFJAxDNW0MAWPLTf2nH39GW/ke6q1Sj55JD6picJ5OnfoE5vJwxf/Ym5Jzkdw8btj0pHg9Sp52vDw7sBaGNHikuSxXKMdsKX0Qfdrm4Fh+DBkcyhpTZPBkY1/VMlLESziR2Q9u6tTHkdm7X9ZDAZJ40KmDhsi1V19mROowYSZjd1iKrNx8LDCGiOwc++2336qMSDkexNAhg7RFz0pgMxvXb5UY1ObRe/Zz2qxzHKmhQ6wkEtmwGzChyfehYiBb8QzqPwB1VA/JDz/PxaBC8hQV5qNHnQqv5HwNKewg2wnCRcaiUR433XyjuszEmvhww8D4pmLml1/NRHjZVFagDddPyO7ceSfwAYSzrF7nw6cGOScS72Ps2LHa7ofAf0tMIOIUzOzxQTJ8bMt+g75FMETQ7KF4PXz1xAOFknUUvdUuby8ta7KDiw84YSvU6LTAggtCSDMOWEM8DFdBiZFYKYcBTkLl+kKECKNHj1HjbUIMfjV4FzlbpOEp1sKdHT8xjV5Q7CV5Rfmga6TL4IGYwFjENRAy0Wu0YLw2lIBnYRsXKIao3g7796HGDF85bpywll9Dr4vPxpIAKxaBwSzZa7CiCNcsUG4SDJn06nGNbDIx45NPFOejd3oWDIbpUQhsjqEtcR+3g+8tKoHRh0FLQOPSzOwCGKr9shvzgWGaKZA1uCc/iz0KmdCwn0fcVA05FiPhA84rqhRw7ChSx83tkQcf0Nf3RMHwyJEjlZ6iemT43atoYnALxAinoEcfcaq+ffuhqPhlufOuu/D5RcrvY2ux6yFXwywvvfVzzz3HFY46wZuen/MjAFnSa667AVrm38jzSDwRW6P3zZq/XTt3AZu6XTcRUjX4vGjUeU/MtPI1T0x9Guq0F8iV0AAjh81I2dR1YWP5UP/kfFy4YLHeQF9ITvcBnYdF2sSLf8HGyjlM0UjLY8vOIV6LYmUHS+OmSwVSivnxOJlelK7fY2ZAFX+wypkKYGJHem3aNIh7oeuqdtyle8qFZQDZMLj8n8AKM7Yn/kTt5mi0ClJ30oTyyAh+KC++wrokH7kBD3czwMOMjDT9GzN01BvijsPPpWwHd5WXofrI9tUvYoI8inKcZStW6SCzIwvblXM7qIUQh1iF7nLOwcnLppg8qO/MEI8Lk3gDhf7vQ13TM+jGsgMcIeJdSUcPY0JO0YdPBUN6DXzPXZiUUzBZ+YAvQz++W269ReUrGOoloMMvO+4SNzH3ye7IfLgkkHrJw3etlFVbn5KoWStl2TroH0U0lLeA452DydwaXCIazNfQpoqTit4m+VGff/SuUitGwXhxHDajP94992BXnznDFNuqOL4BcU1hKbAV3OP6rUmyclGuDB8NmeDGEHIjJIaBZedkZteYRbXFwhwbTkijUe+rgmoM1+g5MnSmp0nPyCoTLF++XD0iK7lrx9hmf3luKzNiMUbbZsoaDRo6LkIaeT5b4jQMq61ufWWuFO+NcsiPPnSfNMX5lT0Nw/X1N19rE1Q+b36+6W1nsCobOloPgHLPP/30MwxoG21iwDDmSmRraaQIWNtFOHDgQH3eqgqKufg1WndRq+n8Cy5WKKO0LEyll1evXqPXQCIvoQCKCBIW4D8aCGJa7ofZQECmhZEjfrQePQD69+uvLdlpaGwBMfXuiRXS2DKrys8kPLEfeu1TQcLlQd7gLKiSXgUjxeXENUkP1tJKnnv6GfXSSIqmF/YfbKhjx41Fk48n4Dwsk0vQ35Bdh2xzlHWQjD7rzLO0RIZJD2pY0fDSmHOc3nzzzd887yqajWq/rFpGyriVzO6Z6nR+HwyvygyMyXLwe8vgpkXuCIZypw4GpGU63BTdGoPGEo27ODkcK92lc0cD5mKxcrewE4e/88UieRZGhFXrPD8zdBReI0M8GcL25DFRL4jF5cQKSAOwQDivk14QPQY7EUn2ZGhpJzB3pUDI0H6EtDMfzqWXXKyDy8XLxUpchgvlFuykv/4yB97JSunZq7fu1lcgPDgf4e8QCL0xg6YNMYlJwYsSH+TYkEFitXyvvh1kV3o++uitkKMHAiU1a7X2OHtDM4lOpw98R2PEn9OQ2WOYF0aFTBXWL9cOtosWzpMshIXhYeRXwWtC5rAUIaUXDG5eIbI/W7KwQeyVlo3qoPToI1m9drYMGTBGgiHvu3MXut/CW6HYHO+dRoHhG3ljJM6SZsEdm1w2ekr1sNhZuc/xtO2+uLtzAbo30rDGh2POSc5FqmlyR+qEP9tMHF9rMS+TTAlXrHEaNj1mXG2WzB1XyUXjAYb0JvVuGk8QDN+Dfn38DJsVJDjP++IG5I5d0RjNnjMXWFMN0CrGSG1sWLYz0XeguJA+w/fZRc7Ptl1yaDzjoTB6FTwfeisZkGZmL0QW4HJTZujMUIv3Zw0jDfWxPC/HJcO9s2+iJhSRLWUnH4ay6mU6EAW9dhocchDtc+J1MftnkwaL5i+Ub2d9B3JsMaKIbL1f27Kdm8w7b7+FvoF3o8PQ2cDdIpBMeFobhN562y0OabpINwZ2n+GKnAOpZdtJ5wCMIceLz5f3xDGnZharOKw6a7Utz594Y7WMFB+cVWK0WIPNYhgXnaCfMVR20vKrwXhMM0hV4NTJwJjXMWx4jb0gvtO9Kt6kPA2A6EUGtxNH6+/xzx8el22aaardTUmDl9PiRz8f/zWEQWJ2REt38HfuIO6LgPfDJp5nnWYIgfRSCCjxfgky86B344ss0Ow5vxjsGh9HfhFBTD5gXuM2LHbNxMFol5YDL0BJjB8++Js5iRIaGyXNGvWRO9BK+4P33oSRipZpmDgtWzSrGDMbyiHOII2Ci7cJ20/B0PkiE5qPpIUebL7qVShlYKiLL41/kPw0dw/KXyKw46ZJm+Z15erJDeWNd7xlx6Y9sm/X21hIUbI/8ZBqqvOcHC0aKS4GahQ1cAwWdcDZVIA3ySwSGf7nI7szAiEQ2yExXOB9Mzt3jMfD0hVcNxfWiy+9LK+9/qaGdQvmz9NFxBCKx67du7QF2hh4owwrn0Iqnn0aPwePyhqKysAv8TBijy6sUekDJrw088lsjtZ75vOwmyU//52330Ey5QC6SccqrvOG46HwerjJMXuoHiw3XGchpbGJKDdNGAKO+xWTL4VGfCjGcD/6Sw5FdcM4fSUXMY0tvSrrTfKzuVFVqLzqDNZrYvKiSZNGqlv/NaR5SV3hZmcNHDcENibpg7Gz40uDS7VOhmm14+rKEWQoFYDHPGCDXnpyzLTy8+kts9Rp/GnjtSEu72n4iOHY5J8BV3A1PL7z5dFHHtWNyVZBPPfcc8CeLlVD9xI6X+/BM9qEyIZGaes2kHFffw2JiHlKmD1ZR7WMlPvF2V3KTiZXRskxMu7xq/3eJRHsANM8X4VssDl7RRbL+dnBJlzJLOcb+7mVsQv3ljvuE70is/LbtFhl6Q19rX2Z28vdr9VgQsYA2x3XvrTiHuBJwYMSJBFn/QxDsS9InnjkemnVuCGkZh8zdY4EKxkG4GXuY8pdljvgKra6cn2YGOoHMp4RIUZ/vNwXBd2wpnsP5Mq70zci09oYTSAgotYSyYDSIpl08SUyoO9ATTLUqBEOHHAgMlwmhFaeEM5BHIUh8OPIio0ASfXc887VagE1+fB+bwN5NQGcKCpAonWSYjHM7JnwvwI74v2wIzClPyYCx/gAtZpfwMAzM38vyJ8DBgxQ74GdpYnDvIawPQxZx8PwfgYA0xw8GBgQvWaH6uA+3+i9kT9ksqfkQpksWJhKk1RoQtkWW8yCqdol/lYTCRuSa8nDopP6MUihyVjk7AfI41RUKUxDq6lxKOQuQii2ZNUyKHzsU3E60g7opZfBuz+lXx9XYqi4mONnrpAbGdvMF8KYBQSBKMvEhap82Dsw0QM5WRpt4B+zgcxOk1PIDYKYEzFSHqYLMUm40ETn3MAYrwX15XrgauRlRUfXkiOH9yvRlnDLJWgy+hKab1iMcO3aNTqGptOyqZVkqJiFZrZHYMzYtZheMz0pZgP5lWHyKacMUK96FjzL4UhI0VOlZHCjRk2kB6oLZsEbHjfutJNlo6qHSf3R1fHBWF1ttydkgFjHu/qjc/xf+jv7rXnB89p3BAJi/jVl5Ig60q4JAF5M8FKffISDXGBq6tyHyxhr5q7ZQ83BMfg7Yl9Uj5w9+1cW+SHEQ+fdsiB546PZ0rL1YOkzCCB+kyjp2wPYEr05tbWlwKQaqVg/fy4thfdFb8E+EyLHeNUFF5yPxXqqKjYylDaZTXpr8KZAB/kYzR3oWZC3E8UWVBq68+/uT8wUI3Nx3H7rreodED+8FYuwJaglXKBkv5OZ3w2T/gdwe1aiBvMG0FJIP1Bjo/WRxht33zyYTCBJkzQS63EogdJZxDpmeC+9JDVeTl9DJnJagw/XGg0ZWEIVCy+EKp/kn3EcGGaNHztebrvjTrni6mvVSJWikQT5e37ekAnCtYzCuJARP3nyZWgucTFaZOXDaKxBb76HwAc0nXKS0P34OZRWnTpiJHTTa6NhbI40aQYjWelgiRWBdWI9vFYWzROcfhxlRPRmeO30XpjIoSKpTgxsZI8B2mCR/FQA5qxlZZaaGC0NE8NNhoe2qw03EJcqAj6f40mcjOfl59OoEgd8CNfP0JJ1sNRf5yZCYH4vIIUAeJZXoc272UCh7YaO2g2hDX8yj7/sSR3vYlmj9sXnX6IcheBhK82mMKVKd5jKBzZEOpk3+t/9rFzI2ZTL9zPRsHJIG3gYuBp6/eBLQaPVESbj76xcstuKV/IewmMaC8egMDRjg0wjtOcrRXhfwiEAwF8fRShwVCZeFCdRgeRowQD6AvQtgwvnXQjMCgsX7lx5CUNkGh+EaTRg5D6SWoCFyjOyww0v0BAXHe8Ef7BERtPTrcLFrFC/NKNsQn4T0vD93Xt2h6hgd50HKvinWCbIEb6B0q9vH9Rl9lZAWusINUNJ3NKom1YO91pgPi1ftRwtqwyOSIPEz2FhuyXl8hoIeF8KkiOBc4vf8FwzAbBPunSy/r2dYqRlSumg5Z5wzgR57Y3XZAfa2detF48uO+1kBlRha9SMUjZ4NDJ/o+BtHYay5euvvonQNQcJoXXK24uPDwImeQUSOa8AxP9WPgduw/upE1sHiaEPjokUTJ0jkkowQHbTJqGUxoHcJxoNhqtMTDDRQE+Go5IHCaNlaG5xIzLctWMhmufQUOwYaeYV5zYNFwzOaGASExLTYDGEpCGz5Fv+jt4TtdKYXeUmwd/x8wna9+jeS64CK56kW3Zy/vXXX0CJ6HJSl1O1jZT7LmfDOPcJ9Q6KRFlSwfY+bJFNSZBE/PwJ6rj8qFnuTHPD9zF4kUtW2FmM6nlxEVX4y39qcOzkdPfeqnuuP/XBlV7sVR4kW0Eq/HlejowJPyQNTkHYwHsGydOnBNQEgh+OJ2WpEvYUWtri8LRU8hceURyzRVTWxO/3Hi2V1RuT0a8tDouqmZw5Okoig5Hd4ym9Qo3Ks4YjCJH0d/ggfeqmEkA5NI58BxmHNkS1GIg71mQxQjOehvagcjCV+oboc8OnGfUH8xp9Ff9P+UskXZiSEuMhgHelIonE8PjjsR1x3IczEFnWNi0NQdLKT9PbbIyQjGGdvV6GSvTeKh/0Ln6d/Yv+mpnKq0CatS3OSjAXWTC+H5gVQewGCHUHDhoA44RkCa8Tf/8YcjrzkM7/Br3w2iAT+1K/V7THH2/F28tPvgMt5c677kEJUpYMGjxIhpL+4HhB1q7TqNLL5LqojxZdNAo0JASpmeanF0OAmnhhEppOqKwNnxi8W0oT/wKuVyG6ILeE/NCP8EItT43n4XkZDtP40ktjOMui8onI4m3dsR3dbH5Uios9SJ7l9TBbSO+KmUmOIaV4glAtsidhN8ahrrkG3GM7bBJG3fbY3ol/ZX380XurZaTcF31lgNMYBi9gJtOQEein8TOJel+heJRuLLtbKOjtXJlOaBXgckIdzlnj2bqA9j+6iRP9/RicpJqGrrqf7f4+LzDNCwBsxzcPk44dotFwE4aJuATCNG8felPuZSHHxE3AmgrgERkBf8SHmin08gNwjEW+ev0+AO8BkleyG+llP7n+mvZSuya8lDI8VpyfdARmCcwZjz1vRWhZ8fvjYXfuWKO9p4rX2fD0ROc2n3vCobd/cL5WfNbvj3pVr/N4Z+F7LcGUf7dGmb9XIw7j1AxETL1y/K4rEis0Thp242Dh9chhg2TE0EHGG8Rr6B16cSfAKmYT18/gfRUDa2KFA0My1ia6DwLnJT0V1txR5pd/4zlIDiZ3ikZRDywE8sx0E8dr6Dk/+8xzeN8dMMDTpd+AgWpwbLdidqihV8QMKJNXDZG9ZX+9O++4Gx7Yak1UkIH/LGgJAwcOVONET9Nqp1MLrl27dup5BiHiGQvvlFlqEnCJWfFayN5ndjcWDStO1lEtI+U+WXnR5LhY0FjxAICL8Q3ioRP0M+RMroEsyXJ5E1mVYWB6K2vObdZq8oxkRXzlDlpGc60eA38mFFwRbpgQqepDYz08d0N6sj0pE7r4yfKVWdKkRUOQ6EJgaHgPAHy9AWgi5Kq8xN3v0Accq1IvdKllSpJhm1+xbNmRLTt2QQwwKVBa9ER3nuIOADiDJDYmAOcmQOoUc7No1lZ1V33Y/r99Jaee6XzNMBXDgIyszj9iQpiLNDYmbKIXaMQQNXNIT4iQhkOA5Xus12nqUmnAKmosjcEpkwuRKdXW5YwmnDVBigzXQjHwsHuhBsHfl6Irjm7k+EMd6Iq/9fYbsmz5Kog89pSfUKLTGaTT4qIyreJ48MGHNZOqWWlcHxuA0mB9CtoCcauHHnxQzjzjNMfjFMWi6IHSODLryvCS18YQ8xI0Tl21cg2EA27SNaqlZngdWfF/Vjbor0yqahspDhjdQ4KiJJrRTbUDzZT05i3b5aMZX0jDZqjpC40CaXGD1AKHpE3rlog2+FAIrhv+0a9go69esx6M7Zbg49SWZkjJMv43h/sSPg5m43b3x6TBnd2HOJiy49GexxvhR+XXHDt4vCJaxwpPruLvJsSxR0U4RJvrvM/1d/OzRkX4v7VbDiLbEytd+oYjU0fQhZymIthiR9VAI56KSnd3Q1quwDTcd3xGRn4J9I1S0FEW8sNl2dpevXmrMOncQiScp0IWj3XMyItp9oqAq/v9/j1YoPs42O/tuDnj8ztW9/fH/69M5b/+XpWVxmlsKRB/Ns0xjKfPkM9X20gbsEJr6UgxwY/EXDnvlXJAi6XOE7wzSqgodug2kyyWpnijmeN2yHRj1Z+MUdJuMs7bTQKB3a19EKX0Uoxv9NhR+nrauBCfQGRor9XN3RhMFkwLiMY3gRcF+SJnTrIJqc1+83qJgZGXRuDebuh0Jjp26iifIQKa8dXn6Du4HyB+qHyE6oB4wA2mxdzvba9//XnYM1TLSNmJRlIXB9WSxyxQ+iT4Lt9+OwuYMKrmg5CdwEgtWbhYPn3/PQjKvQnL30XxFNbpPfTYY+gOu0MC0VF1NbITOclHkFUpkscRI3cD2AqMF8Aus1DGqPGBuBefVpbAsN5TTk6uPP3s09qkMTMrE2ndWvLIQw8DzAw1xZiYAFQyYPca7peNGjbQmigWmhahQJolP9q2nLsl7rEQKgdsZ227CRvPz5msfOjwWqDQpCU9zKT5wSDCvuDIl89+TJc+3dqiBAYcp/JcTPYI/B4yHLAoZVReV8/KuIh2l1XQmJ8BcB0CIKhTywFDuFR278BEDUyHwa8tvfuHSOvaJP9x9+fiAhlQd26mxRlCMOTjZ/BCTCpcw3EqI+BD+bcTeZZqX3W8zaGdfNSQmmvE1g3HjsJ8geIDRYpynxIpKA0C3gjGdDkqDxSPMgc/k/8sXYDncSdqnqjryt83zat2psrwgHuoq8bLhVGYbKb9UdkX3mbDoVEy37ipU1QSqrCfw1DQPPTfXl8Fr+o4f3MkkirrXzDrqafDc61UTeQ6CR8dVSzcD2JX7s1Fjs2mxskUCFj+N49qGSleMCeadWnpUdmBJ53+WRiHEBTHPvHk03BP6yMTEQPp3v1QaXwUwOR3WmDKotx33n0fTRS3I6PQT5sSNGmKMor0VJR73K2lMN//MAtlLq2Uqa3GhPiV43GYh3Hs0+VC4NJKR78wdmrZtSsBYvL1lLeyfNkaleW4H3WGfAjJUC4455zz4bayQ4xpPeXt56XdXKkh9NmnH6lxZf3f5VdeJvlF3tIE4GxXaH7vRBq2VcsWcv65Exyw30uy84rlxWkvwYPcCocmU64BUbNXr76yaEGqBGIBg1AMLASfeyRLli2eLweOHICcbnuUCfXWSWobOPKeKBbHAtj0jCxkliJQ17dPli9Nltg6wJzqsVYuBDhEmYT4ZmMnj1LPTMMOhJBMKxeh2JTuugGwHW8AH6I1YY44GnlPPuD0nOjQqNv+kcbNGXcnisBnYVGWM2sIFYgjIt/9sl9+mr9Xbr6qh3TvUogroSGuODRsceM12YzTyQ6//5uLzfPZ1RuBahkpTixOMvIzuODJu7DpYCpzsqiRtW1nI/blQbJfY+hh91CZll1aM3YXqPp875PghQxBAadab2frfq/hdDnvnHPlysuvkHlgCVvvogChWyAJc24kv8ogKsNIhng0nFMhu6HyKyimve6661WLiuln1tTRoxqC4uY9e/ehqDRG76EQhas7t+1AqcNWOQQNcqa5CRhuWr9JasbFIz5fLptQVU9M4qMP3kMzxwnKJqb20qRLL5c1m1dI3bgmEhoYLhdefJncfMsdMDJ9pVPb+gL5csmHR3frTXcq/4RZrmePPCWTJl4FLtENxsuAd5kGA9sPBdcDhwyDJwaQF9maXSBQ1qrVXm4f2UGK8spk784kiP89JnGxATIUrcRI9GTxb114V5mZ6cq5sYx/grfLl6/Q+rLD0FHKRxr7iisuU76UK7t2vLnjFsIar4oNNKmpQCoC4TGkxIsLZdOaVNR0bZbtB0RSyzJl9rxi6dXFAX6d87pvLFZiRYmPjkBc9aau513/v4xAtYyUnXQsWORks9kFSruSEBZfrz7q3i5wQgQjFM/3EBdq3bodPJzdILLtBZnvWujTDHfFwQzluGM3hUf1KMLAcyec6xKOYyspUvEvRhEm8a/jYRuWf0JQj2lcpmxNTF8OULGD/AK97oVo4sD6rrCwENU6z8Z5gyCnS78hG0aEfJsAVOEye0H3PgkeF/WiKGjXoL6pzOc5aQSNN+eNcBIeT2yEvHfLu9KoQXPgbLkwUNfJC2D/Dh8RKeecPkqCscCvBqObWlpjTx+HQuL20PVuIAP7D0VZRLycMwESGAgbZ878CvWJfpKMzrFF1KBCMiEoMBhdog9JSWE26v5qSUTwXpD6ZkpmUjfZd+BdLUr1Bg6ShUaO+/bu0ULl+kgb0/B9jZT4f1A0XQhjy2p/FtTOmvW9vPveu44M8O9NdYPF0EjtxfPi9Q8YQEUBH8kpyIZ4XIrkJoejNGOH1GjUXrxK6krjeibscad/2E2GRonF2swgUR3geNX07pnjyp7z8a7UYiiu+jwaVAUDHXqFm/dtDbf+RcNWJiNMQ1rN8jmAtjHJ7vjab/lala+lTLOpphxM3+uiZxh8qcLpr0RoNn92fZ5JGVUcehX0tHnNDsB+rPdZgYe6j509g46E6yQG93Q/HNhUn/IxfzsWgv2v2sNqGSk7IUidJ75DTIoTjj9v27ZNmxKwvKJQpSMYEii05wofdu7coanSdu2gVqCDWDEJNEuCc5KIVgAuCI0TyxE4iUgm47kvvPBCIwFbacDtz7w+KwTG8zPMyEA/e3pL9CTMIjL+QTjAQIuXzJ0zTyvDb2dqGKldPnQKo6kRgkcWVyfOhaVoiYSD01Dx4AXUqPHzETHi5DVl+jsfq6pC8Kg06dwuFJ7ZEdT+fQMp42tVfkPlaQHCjhs3Sl577TU1UryeJk3aShrq4gKC6kuj+h0lDKUrDeO7YhxyUQEfAbxHpAP4Mb/8tAgFv/lyGF4pi1xTUpKhNrkfzO0lBnbFKty+bae2A48DHvcyDGYsZEyWQxJmJxQerF7X788+88z4b9261bJ2zTKV9CgpgsxJVhFQrXzxL68hocF5smfr91Kz7tkotwFLnawKYFIWd7JeNn9mnRifKY3U8TYaa9DsgvsjvMqew+KUlAemegC16KORWCBGZ40dMchIlMakojC4IeZXTXjQxBsVjmY4iuetbcz4XBktOPPLPufKpVfHLHY8T+qt0st2tTtz6lf5OzM3jYHQjc7JcmvPPPf8g2ND7P1rezC37N9vx8Oih8boWmE8O+YGSzT4aeXrZ2mSFhPYp+xuv46Dk/23LFW1jJQdQBoSpjBtnZQ1CFYwjgbKdh92WXaMmK06Jz/D7rj273aSUvmQNUlULNDsHD6HqVWGchaA5e+P33zTnM0+FMqMkCpBw0WOh8VHrOQIX8fC1+eef07LQSiZYYtS6Skya0OciHpFJA0ylcvrqAC5fSSQOzYY3SUIGf28QlRFgUfN2oFQLxAYh83wdDKhhjlBlelUoha4ztVXXiMD4Z2wi05snRgZMLCnFAMTi42rLy3bdAdhr64c3FcuBxILpWunaHilAOUDvKRpQ3R88SlCSOgjo0cMA252lcybO1s9QZL7OEYvvvQ8imAT5c3X3wBnprEuukEDhyAjO8TVcupEE896UAbOL5dRp45Ep511MNa15J57H5f3p78vY0YOlCsuv1pWbVkl7354WOrWQMuq2sDCygw3i+KIWmCN56TZLxg4zhWm5d2fzzGLXb0gs3HZxfx7xsEuevue/ugClAaVhKlPToUkyRjXqfkcb7r5NmCLnEv+ID36qXbVFZdN0mulikAOxv2CCy9CC7Ra0N5nuN8ABrcQQnh3SDMQK3/v8AZoXVJYKus2bZFVaAjhA/xxNFL6Kr7IxIXyqMwZFC4huI1NqhBUgwALtqszd6yOuK41p5EtrY3dUI+9FucpqTHia9jqi8kUEjDp+R9bWmTfS3Bd159WG5gkkHqX/yIDxWutlpGyA00aPRcrvSIWRVI7iIPMRWwlXI63E1qNoeO5+3b3tZpG1CriJOUko0Sv++Q9nnvr/vD4WurvPAhuCM/LhqIMUe37XLsVHtQc3Ms66PpQUI+sZNfnAGAOgoGkuijxFNZbsbqf10IinC4gVv1jIZMY7oc0MDNn7CTTpGUbtPHqoOL/9p4DEbrpwNPTAP+FzOYiGONC1vGBqPn197PFG4zhnNxE2brhK/nh251yxmlnyg3XjMLOX4DyGIRT3vBiwGLXnB0mIA354oULsCCiXa2+eL+7d++BDHNLNANtK9nwIFV1CpM3LIThLY7f5SRUhBGctf7+IaCFBMrqDYkSEE7lyBwZ1G8ASl46yZo9aVgI8XLlxHaqzb5nWwIKXnOB+Q1UWWnTsIMbQQ4E7dZCKK6P8/EmzW7DdDuv7Lxwrzv7PQNhvanhaHOl+uNsFa4yP+zHx47YBcoFqlEjRiZC+4ua5yy0vRFNVzuAoNgNyRBmxthxhuoV9RsVgd4Ro70RExN2aX9F1uX93kFH6bobr5Gffp0rHTt3UzhgxmdfonA6UN6CNli4U0PIc5B2w9q7lORUeejhB8C2N8XR5pGgfApFxouXLFYPnrV7GSBn1kBkUgsG71rUO1Y0V7AumHkvT2G8Ji/ALit0bgVGhACmqC9BUMfgq7QSwfmcUryuGLinrxPJ+Nr0pY0BTxLF4HcHtrpGiguYuyHDLtIQrEgX1SqJ98xA6YDqhHNQbJzvDKAOpnNVBNBt403jppqRZlZt48b1hnqvNWDmKz1kVpDzdcedwBhcQ9/HC/A06B1RPuXHn39A04UBaljstbrvWNSzvhbhR00s8osvQusip7aKXmC7Du1kKiRN2gNHYakDjRQlTnh/DF3oLdKdL0UanvVvBw4dkYcfeFyiakbCG2otsfUaoOaqFBnMXsCJ4sFZmaJtoqgyumXrLoR/d4D4WleCgZFt2pMkR1IipGW7oXIQgH6qbxLwpkJ5e9pUaVo3VBqMGKh0BRUR0c0TnU0g0fEzSiNY7c8SBwrIcaLz+WxF6N1nwEC55a77ZNPWbeg2HCV79+yU5556DAqNPTWkOdGmiTMYOhAJpF4FUoZ7TM3xkhSEnblohFoK/a5ANDLNys6XnVtEzju/nmzYvlTefuM5KLTWxGUWgCc3Q4YNHqhdb+hRFRQUwXjlmFDHWSjuob6drDTo7NvIuUFNqz86OBdmzpypuuade/eX/YsWaBNS/RzMiWfwvDg+n33+GToyd9eM5xokEt5/9x3t09i7Vw/9iOmQgKbHN3LkEISDTWT6B9MhF3261IEsdmWDbiMA+5XCi5+gH+Fl8CwjYVByYJDnz50nC35dKXsgiNiuQ0clhm6BvPbDDz8KLSeG6KkyeNhg9VIVW8M1HIBH/eCjj6uhCYP8NPE/f79APLf9smvbZjkNsjaNoJ6h+BkfD/7PcEsx//BfIZJWU7BBLgbZsxWKiTdD8bRBg3qQ3X7BdPrRDKsvOlUnydRnn8e4HISaabS0Qyu4K1E4bTXiaZ+46abBUKZB8YK9L0NQjN2hXRtXGP9HHu4fPbeq/r3anhQvkNgCH5LRv4bYPwBrdpL4EBk+ajtTGCwMXTq4iCnVumfPbmnctLG0x8JnbdVUNKOkBg7btButKHoj5SCOJcq8eQukCxacaWtudhijGmmaJtiJ7n6j2uOOYQL+y8fnUZiOLasmXjBRM14kN1qelcWveB7iXNx5Rw4eofIi1oAZbCtYJqMbDjvx2qwm75Na59TuoWE2+Bayitixr0cWMRHZO1+fYHnvrSckOAJqAoEojwipAabwO6qkeNrpZ0nbDp0kC91BfMEli67VFGMGjlgOcKimLWTqM0/Ij9/PBxANXaSwQpk35we5HJ061kF6IzomCvegRTJqjIkDTkMCgGPDBe2e+fTD4k3ctQeUj86qoU4Dm5FyWC44/1xZBFmO+g0a/c48MWNFS1WOcUvNLJMfflkvhZnBMqRfc3nvVXhAAb6SCf4Yu88UQP7j42/fhxfRTnp0Rn3ZL7MkLMgP9/UBxmq8guXkmNGTq8xWroxNscsMNeMpOvhHC4HPjx7uY0i0DB06TGrGN5B5KIKlQurAgaeosf4EBER6JDRQ1lNn3V07KHOyiNd+fiYyq2egNOU2zBs+0bNPBzPbGSENs9wwUFvYbAfwY8z5DrjHqY8/ovOBn/MTPDTqcW1av1E11otQsDvxksmYR75oIhILOegk2YBWYmOgrqDeI+bbiuUrVfkyGNI1NCDBWD95hXmqpko9/8XAHNno1qbCVTaaVQbEfXF9CxbM14x4JELWENwzS3wOHzoop0N+5kNI5hCrmw3dqnuRTPELjgCeTHrQUdm+ZQdgCj9AHRfoucmlWrZiqTaFyAAVhtfO+38XInrNqKRxIiJWVS3Pn3hdtY2UragmVmTDIw40SWEUbb/1ttulfceukEVFt1pUzc+b86t8is7FH0IqmFrgl1wyUZUoH4Lo1jB0AC6hCB0Gmt2IvwSF/2doiz/99FMwSpQLKZND6O4yedJl2mGYrrfFjNzv1WoM0eDdhs//CnpF7KF3KnYqe5QgfCPZTQ0fzrtzx07swl9re6pbISvCEIGFnzY9rl1C6Mk5LjE/lxOcRoFArDVS9NAuvfoSaHXvlM49BwN3awsj3UjleolJ0A0fNGiwNptYCcXEQngiPXt1g/7PNNUAOvucRBk7Hi3GawbJ2k0h4HQNwCJpAmmRAHm9dgSwq8tVx4feqz04KdlokxKvDGeIEdoQltd5BFlJGs3rbrhW30LP8CcY7XMmTMC4vCf33X//CacKw0itLvSDOBsM1M7dUMTc5y9nnQ6NdP8wgOVB8B4D4E3mScv2sbJ8xUJsRJly6cR7pHfXzjL50vNkCbSrWI/GTiOsuudcCUPNGj1cHjakrkzIZVKCHqFtU/V785nvfQRdXYgZsqs1vYcnHsACpDqrDSXxGjYf5TPT5IYjhEiMkkbeSiYTu1wFD2v//gNQBJiPzbSDeg5W7/1412GvPQWFvEzKaM0eSLV+4KDVgEw2Q9zWCHnJOmcNXBo6KzFJsgsbNsN8P4eAqc8N83EUVD779uurDgChimR4MWsQVdDAUOKam6g5SEE2/DXuJfSIsxEW8pnSmDyDzZDSxrz215GYeRqdvmn0mqKhxw8oazkKcttlV56FioWWshHKCLN//RH67a9A2HAMEj6hOBu0qzBPk+FxxdeP18YgTEKwv9+MGTD6oPAwcjgZR7WMlE37cnfkQ7e4E39Ppcu3YXyee+4FSJHOA86zTV3I1JQjEofQJ1KbSAroB9cBB1oo8xcukUPJaToIGgXgtZs3rJWrAARzF7JZm/Xr1kO1cblKWVBOmMfxskP8/YMPPiTfopp92Kmj5Ptf58hy7GTc3eoimzMY4Qd1lThpGNvPg0eRuG8vAGX8HjsEr1WBRCdzdxC7EDWMeFjQkhOIB5m6vPci4HJ3wYthEefVN90qgVHdJTU9QL6fmypjh4CRDTYy1Qw4kWLR4WbksOEKmubl58qXCIm8S3xkzIg+cOMDZdOOg5J6yBci/PsAdrdWY5qTk6mfd/jI0WPmBBc7JyAVMl+GAB2vx7aM5+JhKJoIEq2OIYqNGRb0RfKBFjM5Ke335xdY7F4IYVMyIVf7JboMJ2bJ+RNiwcwPAOs9FaFbiXz4wZcyekxb6TMsSt6aDnyyKAdCeK/Ll/AS/FBBn46GpGEIfepB9oSHloxgXN0154/3HAkZkINXlbILqlm+Ar37J554QmvPCJrT+Gho44SVrC2lPjfDdCoNEDOlwUhNTYFXVyF/HAtQvwTP6aprboRxSIGh85FOHdtpuFpRpmWGzT1zyTXQp+8pshaY5nMvvIy5NABG5SMNP1lcXxv1dqws6NixPTzMH7W64WkU+c7Apt0GqgJ8HpbcSgMaAyigJvAnzm9ulksWzJWd8C7ZyaYd9fvdDgN+GxyKgoBbQCZmYX9nfBYF+JhZp0jfAzBexKioBcbefOzvd8eU6/V5nH7qMKkdEy4333SzNr8dgOvfuGGz0DtkuDsMHipF9d7AXJszZ7Ya9jBIbJ+so1pGyoZDlJMlbmAnnR3ooeA+dcDE+OSTzwGUrsMij5fBQwdKz+6ddeCoS1QbPKR7/nM3usxs0SaYRw4fhDB9kcTAit97zx0gSp6rrjonKs/LHYQiYtxdbKhmv9rB4kOl6/81Wg6xhTlbHhXBc0rGxD108DAWaSkWbYI89ACAdCzA7NQspP9fheZ3sDyONuxstuAC4zHxiFUNhPGizjd3Q7aY+hVCc2xFxHCPGkA0CtSM/mj6h9IDk2HFmk1om75BDuzdJsOG9JOurc+QBnWawX0W2bF7BzhQQdIYIcl+EDQpWrd71w60bL8MBqqZ7NizT7778VeEIcNwzmHwViBoh04va1evVbJmj+5sRc+Fzo3BW5UtMyCqxveOgMiaKYOB26+AsbfiMksBwLKriR9rF2FQf/7lZx2ufqj9Ir5VBp0plSGhbCizQpoCYMiMrtFw8Reu2C9HEZZcNamTNALbvbysCBypfHgfBeByZSKLVSx1IyEMl31IonGPDeIbiV+Qt8z/7kvpifEho752nKmYz4VxT8XiZwhfOVyvKJPBC7HgmAnkaypnfyt+Jwhf90GDfiI2xs4qa0ws09fXX58je8+xzI53MvmyyRoG/YpNceueA1pEnJmegnAoSr+3BzlgG7FI69WppR5wAmRKli5ZpJ25pyOb6Rbt6Ry0niDnzOfAuy6+7ApsiJvkxwXLaMUk5WiqPP/SNKmDqgbWXgYF+oHU3FA/Lh3NFXgQwOeJDRxr5jrnFOc+NxliaZ9+OgOedTjmyeWu8WAYqvUVGoaa7BzvpQZwx/0YFzaVaApVg/2Y9+9/MkNCw8MUB10BegaNWXeI2+kmr5I/ZZrxZfs1ch15NS3R0OQ9ZKibQobGCi4WYx598cXnoBltx0ZvlCJOxlEtI8ULs1k8imRZt9r+vhREGTa7vP6aKwwwSxBOdzUDjtMFpcb40EEDIXkxFAzsfYh7M5Gqj0DxYhzIlP4OwGdoBHwvMSyGke6AOT/XPXvIn6nG8BVA1Lkoz2GX5MMY9D0wCNdCanc7QMuePdHvD6uT+JSlMtwMpcZ60A6y18+vnCjETqhcuHnzJlm/YbuKlBFXi0KLeIZLNnwghhKMUCY9rVCK03ZLcX4hsCQ/yK9+BdmMo/Lii88rN6lPr8HwJuOlR5/u2q7o6KEkVLIPgizvLfi8cngPe+Th+x+WUafNk8Q9Y7CrrZKkg/vkELyhFi0olmdAcS94RTRIJKOmJ6XI0wCAidVptpo1exgvZrjo7rMcaS9aP3EC7gaJdsaMrzTcZcccvn7rtt1yASgXY0aegd32dudZIgMFLGr1xkww8AXGtjOum1rheJSQlkmDofEHflGUc0RaNCyVMITE4cA39uUelHvvul78sBjvv/NWfc4mgWikSJjxonQtQ2j+zr1+r2LD0dyT8aLofbpbBvzFYkHe8E43btiITahU/IPD5aobb0UoGYFMXq5Ewwg+8NCjMgUty3qD5kKqyxvQWV+5dr0cPpqMBALwHozh1i0bpXkz4juYkzjPq9NeUWpIsJJ7BQqckzU5QkE49rWzipd2Ydp5z/n5POgrmTQ8MJLROD8bQXBRp4K/ZsIxJyZz3sx7p9d0PGzHhqQ0VIQgDgFMh9rnLPTnO9VGFjwNzSsNCDdcb+yC7aABdec998iHn34mb37wKX6P3ocZqcC+DsstgD/ohf3662w1fsxy60HQHc+IQnh0ABg223XQEGtCvVHOOazDzegxyHu1kcTJMFD8jGoZKTu57C5XmQpAYNdk6wybl/9nvCwjb8HsgmbsyMnAADRA1ovArq3mtiGL3ansJLfKiza7WJkjZSdwPbjXF6HrizGQhpRH760vFCItj4QMOnqAdG+Zxaq8s/NcPD8bDTDbtGNXIhZZujSsXxfeIwwa36T34g1M6UVZsmI7GkOmSni0wBiskgRk1q677w4ZMAC6PeVIgSPEbN68kdRtUEfSADZv2VMqXTr1lOmvPSD+QZHy2Xc7ZNuOAJQDTYFB+0a+2v+BpGUnS2lBsdYT3nHn7doX0ID0oiz45SuWyblnn6tC+6zLo2vP5IGRGykDRnOPNt687/4HkJwI0rKYFLToYjVA3379QbgEToJz5OdmI9u1BPgGkwOlklvsLzsS82TOL7ulDULgHu0DXTLE6nHhmaUhjX9J/+7Sq4fhD9WKi5Etn+8ATrcGXmcHycUCDWVXGtRmcoNhPzym1FkyRfDWLnAmNqjtza492nMO52ZHY8oUX3vtNUrANW3LzcF5ww2GBnA/Fi/xnzwkSXKQFAiHF0ExuPiGTeQoDOkXX3yFzF0vjE05uj8PgIAdsqPOwW44b7z2sjyEZqQ0+NoOjHrgGMMicKb47O9HiMQ6U4aO7hpUdhFzjG094jSEnNHRsepVN0e96bdof/UeEjJvQOmTAH7lLs/0kGiEjkdtsB4VqQg0kMzygT6jBsoVRdgbYVjOEnI1VH7oFD5Y5i1eBs4XNkx43EnY/IePHC33oBEu18AvkE9iF6Xa2IDd1y03dxph6r+r7VJqDYvcOS4+2vPxU2Tt+TxsculfbaSsd2PDu8q7Ha2u7ocOJuDYKY2bVQxD8SDKiHBwze5vPASTs6gMpLqeB9O0NPs4bBbreDuty7jxOrjTcOE6Wb/KGJoxTiZEqnxYrhd3/rZtW5qHh2vk7qIJYNyPaZQAjy01B+n4WOnev6WMAPhZFxy+0EAzcQrxUlAcwX1ZhPvNlY9/TMD7dslj956C7F+UrNoGNnztFlK/zVa597QrQIOaKEHgzqxDl4742nGY/MDxcB8ESZkh42eGAhOY+uRzyBSO0zGj8C/BblU9YLExDBVpD48+9jC0hD5H2HAIafFMgPPjsDD/4xhlL7Cz10gC+FRTbpii91bsFSirNqahfOiwNKhdR8aOqokwKl8VRKl9VQaeVuL+w+qNduuG1D2HAQ/x4okXQLFyqVxy5aXSvtVgaGBlggm/XQqRwfz88xlSC+F3hKbUjYG1kMEKdIfZuXOnNikdAEPC58tQ5dFHHtY6ROJI7gelUTSbhQ3udMAN4RgHGgAWtHN83njzbbTx+gh9+R5CeRBqK/GsCkHjYCjoz5gbB7l9n33yqX7fTkXl0PoKvC7a+Si9Ro6jl1YdcCOri02vMt/PzkPOVWI8O+AZf/7I4yiu7gxcC1pR508AKO6lWUdmgdVIKa3JcJtYU8prIgDtPr91rThznAac10GCLo28SirbeapcJsdzhhHmvCBfbiI02KOAvbZq2wGYWpDsOhyidIebIZT3zBOPSX/QVF5HHz6OAQ0T16nFL808d6pA6FQQPgBEwMTHVcDymPSgBrptFnuyMnzV8qTcF3plI8FBVg+GXystfJWp5aE99+jkVBgGOwnse4+ZmSf44TfG0cEJzLmdMymw70hYuM7zx59iH4DLWzM2SbEF9gxUcTlKs+D/86EnM3vJXikraIxiY4RK/iAUBsODAxs8Hzs+DZQX2lpBZlNWb00DZyVRLj69mzRuECxz56+Re17eJg/fOF6umAASKdQ3vSkChIXfsTWEouwYOR6hDh8mZARCiutvuNp1R9zt3H7Qb2k8hg8ZCg9iMBYhF6qPBCMsVIwB58vOyUYKfIvEwRCOGDUUH+kHPlWuzFm4GxLEoTJ5ImRjgVl5QXhPdxDIxmzcUiB5Xt3k8qumAGcc7mSXypAF6ywzoTv05cxv5Gt0GemEpEpNLEQCtG0w8WlAggLZiTrW1WKd18jqAy4OMtFtIiQFgDYNRO9ehvTpfuiMcTwryihfeFFFtpN/6tqprbzzZhY8p344R5AuQDZK2AveWaNmzVEaFCuLwaNaMH+uknwZEnN+3AzaATPIU+DV1a/fCLygZO2MnY/FPHDgoOPOQMunY1F9KK53F5pjkFju6wjcMYlEOg2xzVJQXCyplRSZXMgBhcOwhgErsjibnbd8NgSnqUfOTPMtqHfUv2k04tTYKYhloBMaPnrYc8HL2ghKA7v+/AdgP8d1995E3OcDyJh/DMmVq2XthvWqBkqZGEYueKeecxtAfn4W+wRqExVuxBjnI5BOug8dfshzCwsPAc78sdJyKkXhVVmu1X5NtYxUtT/tf/mNKHlBfKSeoBfcaHCwMSFR2IsJMoe99AK7gPsUDSkVFFwHAcRkNIgZq3LJXtgB4YGQizVvbqZcMLGXjBsQIQlHN8mrb+yUyPJI6dyGDHSIrVC1joWqTqjszMVqjRyvkl4HGcURwFlUbsVkrLX5wo8/fQPu1VrwrJ6DpE0jOZCUB3oEMndp/jLxsuZYFHgvipy9SuG9QI89DcD3irVeUr9tbbn03CfhKfCyTEjPzZ9h3XXXXAWgehK6DLOcyIjuKaaB/+KhV8OFVxMtpCyFhMXiJKFSutbCB5dNuhxZyL7SoWMHXXxVyfLZAYqAYYwHd812j+Y5afDWos/cnoQDquBQgpCwcePmKt+rmxn+F4eC7AWLl4IS87h2fimAETEcpHLtT3e867AGg3SJVahrnPHl58Dy2MQgWrtOz1/wqy74bt2Q8ICBSUvPAF/vFvECfrkfoXdt4JM7tu+CjNByyAad4+rNR+PH8JcUl9tvv11Lsex4/RZaYbRgNi7SFDjupyCUD1TqTInCE+eh7ftMsOl5jtYItdesWgMMKke7/ZCSQ1xqDcaHvDpuWBRa5DXsA555ESgvbEw7buw4NIC4ATQSauOb0T5ZhspjpKq8/LFYaXjgTXjTWKEXZRkWcV6uL7qBLJPg6LYy5JQ62AEBJGPx+ob7SAHA8LSMEvS3A0AqOeDgZEg+hOH6tw+W7JKjcvedu2X3wRC54/pmKNnAw0c2De6XMsEN/5iuG41WlS/ymBcq8Z4AtSPDTINK7XMNufH77j36gUbwEdQdh8ri1YdkfwozdkVy281tAIQzt83Xw9D5Fkk6HMGFa8AfC8mXBjVisRgQ8GEyl6vOt7PDq7GCUXCKynVh8Xc6oc09MatrFxq/EjxmmyWLJ3IBhEeEob8bussoMd0ZhyoOwZhRo9CZpod6EZZGQlmg0aeOlrkL56OgeywKvWfK2LGjNdPMWyzGNV+DjigTzjpXeWWx6Gfnh9o79qVjRpU0AiNw+FteEO9x8qTJyPrOlkwY8SVLlygBMwUZ0TR4hJMvvQzeCXl9ZTJ/3nx0kV4rLduCuoOooi7UQp6EnFAJehSOBJePaiIcB+JCxH/IwZs4caLrzitnOl1/wLmygfcxbK6Lzebl196U9Zu3K54WEuQPbOwDeD8ovcGGSU+2EPPsaWCt7LjNFmMHAfJ/BmoPs+fNmsOTwvQ4Aq/yQmwgJXhuvcF1vOwqw6Rnw1GGqmyIcbIOj5Gq4khTbR3TGYaKOw97uiEkwwNMOIgusYX1pVeHNpiMUCrYBQUDH7RRwgIugpzv+k0pUrdxiNx7y0JVUcgty5cWexvJvL07xSeolgwZ5yvnnwl+FhYjRejK0EeP1tCrlJLB6qiwQA87MQNLI+pPGh+lWcqpiEkvjeGYejR8Db0X7K5qY7gjGkOl2586NSwoJb4E3ljt+hI/tg7KXXIhu+IrWzYWypmnNZCocHwCz426fhL2MlDOsnAVdt6YOOkH5kKkL0NA4iAmzGB794owBNdPMTy73SoAa2R5eTEE+Bk6WExKzZDzWgMj4DU0plRjRVitiQ5Hq90w4Fn+4ai0KsZJMJkSKdxAENICU6uDhah0Cvws5cGqTNqhc0dpDTY8ufqXXn2DGolcvCczvQS0lRKEz5HoQhMDbtB0DcOozKregmN4jwct2KkTDE4YaS+vvfE69L8CZeGC+VKjeWOUsNwgQ5C91k7W+Dx6VMOHDZEYXF8uvLnFqHMcDiLzcmA+Bl4w40JOIA3HhRdcqFUbeh1uUIb7lCXeStiEeNF1198IXHAJBBWPyKxf5srPoFwEs3YRjPUBAwdL/YbxMgxNXz+e8Zls2LRZbppyG0Qp68FrzJPwKBavm96KfD7TQT/YBeXc+mgrv2vvfrkE9Ap6WruRCPkAdIweuJeTdXiMVBVH2ri21HfCkLFrC4xETl6BTHvtV6lVpzd2XDB0twdJoHckMBf2PUN7dGiT9+kWJS9O3yUNmjeVrMw9UlYYDmG4Nchy4f0ZodIMMirTZxzGJAtEMXIA2Pk+yObBiKAWKzQYSpuYuyYRQI8Khoi9+oiPlWIRIYRkGyXjcBiODSJG5TJxXROnMrxkE9LQSikO6BgFTsqkdJGVG3PQcHQvGO4dpW0L4Di64hmlwhtB3LpmDRo/bMqVcWeKgFmhLeNpGBhnmCYDMFL4sQxdmvkjAWhNVDAhAqNusRu9BDfszCZejP0y+KQaO1VRIFpijCrPxbDL1CtC+hlYnzeeg+F30dOiqgI7GuN9vpkI6dAzriQPBbzoxOKHkDzQG5wn6F+hu3MgcDGGXgHwMGpgrPOzCqVj21B4GsaQUma68uGOndq/ubJsTszD674CpUs0pJeA0mH2F4MfaXIGv6hXvx6Y31ONh4ifi29ngblZgqYVO0P+MhkMvfF1MFT1wfTWaPQEBorvI5/MyGELyp3O03Kbz5HVZK9GSvfsTz4sw4YNQ6YXBGicOx4heVNwnHZAtTYiKhwZ11wQPFMw92rKS88+owkt9kDcvXs7JIY6qNH1A4+QlJV9ID1T4mcLKDc9UPJTbRf/NyP8+7/wGKkqDhj2IzxkeAhYtOUwDmUwGPn5ZXL4QH3Uq0VjJ/KSo/vQ+rpegWH6YpH4oX4vNRVdcr0jpG+vWOxmzWXhoiTZvpWeSLQMvjgaFIj9cjhDpHn7NmAsH5HcDXloi0SFzWx4KqXSIC5QGjeqAQNXAEMGJvqWVCgL1MHncRFnQ88JGRofElyp8wQDg+tSLwttraih7jqcya4LwvGqEvNgfHaA5b6pGCqqXTDxaIB5f5x+6IqMc2ahfCcXRikAJTB1grNARcDCp6GmwaAiAw0nPRp6b9iBMxH+BgQQW+M5TKmTcXP4ySeOW7nIDS2B16zQrcsDoxlS+4TrKsF9UW00K6sM3XURnqYWSUpqMcpPIF/TIlLWbPGVWpF4HZ7TF5+slhagA9RpHCRbtidL984N4YjlSXQkuEw1oHQQ4gtkEaoUNBoleL7IhlX70Iw1NgneB6sV6Pc6QLd2nOGJ1Zl1stj43k+9TMe7ZQG9ZmW9sclFaGKkKtkzfpavk1whGD5u1AgZc+pw0EoKJAEZ02bw6Cg2SYCdhp7h9auvTUMd6XvqrRWijKeoXi15EHSLCAXxQUFBJUN+bhG8uBjp1bO3LFy8BJimvxTh95thoEInX3rSDBSHzWOkqjwrwUbXlWJAYILbh9E2vQlUNZu2BTkRD7958wKpxVAJ7YV8IY3BbMnHX0CXqFFTyKVAFwBhUxQKR1s1RrePQQCzA5HG79AKffOMYalfs4bAs1YDERcVjMkaKDO/3iUZOYGSmpwrvfvWlO9m5UpqQS68BR9p2RG8qcx8cJ+8pWt3YFq4rKyj5Si98ZE8qIOGB6IJhl4rl7ljTNQLQrU8tI/W7iiR9CPFaHhRE5wtf+3iA74z/kNQBI8nLSlf1iUWSHpumbRoW6S8J4LopegFKEJMgufl9/xsL1xnsexOKES63RccHTCmUYDMhhSKhVkD5YCu7vbKegoa6sEFLKQ3hbEuKmZROYirMEwHD6eBhBkBagY9JB/wffaCKFkqdWo3l/qtM+W1Z/dIj17tIfOMSgLggR06BsKzaQu1hnLgMBjn5qyMgHyLgHkPI1sOb4wYI9tW8VrK4MX8lUo0Zt5U7I6ZX6ctm0NpMzOMtlq5g1SfNd6R2l2H8EqZFJ1XjpulzTIcL/T3pqieTy2dKTI23jLoL2HBSpthyK/hsqamyesyOveXXzFJEyrGaPKzSnH9GB8YuhoQBqQChD0uQWNRe+SCUkJJ6z+b0KjyMjvOCz1GqoqjRxa3t3c2dtxweFOlkgMcY/7CLPErC0G5j7ekZIFEGAG1AxLu4A2UYgLsSi2ArG6wtGnkLQ3rFstnaLO+4OskefKZjqAC0HYQoylGKyLTsio2yk/iomu7roiA96SLUGeoHkkNLLJyOf2sMCglIDt0AMxoTOpULLg5czeIt39jNG+IRI/D3TL6tFaoVTsgZ49tpVwthpahwcw4sutOoBRCemXR5hQ5vB/NJxsFSve2KCXhpyBcK0Xo5u2NkhRQJrYnIg2+LFPOntBG4msBoyJchv9MtGKwMXbGMSlwaLiDwFmI1xyBsvK9930sbZq3Bg+prkSEBkHryl9CwESvWRsaRwDdk5LzobyKhQVcywcg7M4dR1ECFASpEei8J8MgRgRCoM5L9iQegceBYmaIw/n5poMzFqmif7Xr1MaOf0RqxhZKfbhOLdvkgkbhK/WhEhEBjpqvNwwGDKmRasdFBbEGqALsJdFY2dbsf4gXeaHd/V86YANURFENLL1CGiKekfgZL8L+gkbbmHel6NB7dKyYOkQkUOr48nXmL793qJfpeGz2dbYjMy/AEKbxF9J+wBPzo8emSQDHq+NXlzE0htMaUA299WqcO8DPxN8sp/GPru3v+rvHSFVpJJ0JVobKb4Y3WMg7ErYhm+IrQ4fEQ1YDRglgdFCIeailALlTctAya02OdGzfQJrV85LDeVnwuCIkFBM5KtIHoRRAXRoEALucpZZt7345bOMVA2/KgtIEgHt0Qt0bDEOt1gS/S6QGvIabru8GDpKZ9I3OBukUi6Rb+wgJhAHwhyeTDNcdLUQFqjHqO2/bk41W3d4ydgR6AXYAAF7O8BPXgdcWlQboolm3IRtZQZTw9IyV2Eii8Pg9VxfuzUcXtLPSaAi0iSZY51HoYhPhLbv25UvCAeAkpbnwDHcjExSMnd0HtXvlUq9hEHbqYFk4bzMY1xTuy4dRCYURgicCW9KiGWrFENoWladLeI0wLb/xwvXFx9fAuQP1frhoGqIYe9SwlvAKEPaBC/HYA9DKh8dFDM8cFT0NXd8fs+Yd7pyO/V8/7DmMeB29qYpzuszOMb8zf3cH5CuXzjhB4u9eXGVszL644rzGUzSfZb5WNn6u31seo3MS93PoXTkvPB438q+P4InP4DFSVRpdkjHJdUJA4JMPcDNYXn5zvmQmDxXfsGIwsPMhHxwlAdjBSwB4p+f6yfTPtkGquKU0rF2M1HS+fPBuKiRc6sqpYHAT2OZCpzEj14qcqxMdRJ7oxite4wDIPqBAKGsfP0eCk1UeYJoAUFzcvNZburcGOVIzX+AnxdI68adyOZyWJatXpUtdLPr24Ir64LW+8MnY8r0coRx35c27k2TXgSCEUgJSJrhekGshMZUGSndnANuMkvRnZDkZSfg4HoEfMn9N6vnKtBdOgw66D2odD4u/TyhqBFMlFwY+5SiUFdKO4P1+qNUM03xkcJCP1GlYG4YoHO3PAqU2XCFvtAELgWGLAn7kDy+AeI8vfqfqkcRXgLfRiDPbyctQm4nyIzQlrNIT9bzof2cEPEaqis+Ka0Oj/9JgMMzRFbmgrbTqjDZSjSDqh5i/YSyzboX696XLkC2pHQ9JDixAuNJJxcB3chAONoBXwPMQ0GZ6HF6IdahPbKWc7d8wCNTrMp114UdhsfrAeJCGwEVbjjCTwHmZgmfIajGFD0lib4Q+DENKcBPbtubJ4cQg6dCtCMYBcs+CZql4NUFeGuElixJkf3o0NKSSZECfhhIMXSZf9Bz0wld6cMyi0Zv01nYrpCnQSNFo8NIo74LuNvjcbk2AXyG0HNQV4TG8xuzsSG0r7+PPYuNiZJDAQIconjd4YcT3/BCK+OCevLwh8Ab6hTIv1Fkzssz6Om2CSu4VKRYspGZIx+an6ieocf7jAKmKD9zzsn/NCHiMVJUeBRYKBPnLvZA9wwL8YuYM6CvVAlkOrhMW/+7NRdIUeJJXsK8s3ZQpK1YclP4d60t9SO5Mm54hDZqFoCShnSDKwe4P4+QH4BGLi4PPFDtrvdR6mdVm8B61ZiZ1rYZMPQXiRfyGZTP0gOjZ8X9GN90eRn2EjGOelnQIiAHD69gCDteO7b7SuW2gjBwA44F78vLJwccgLY/3HEA6esv+ItR0eclpw5pIHWBg2gaKFwrchvrqZJ6Xgn3vg8wfcn7G6NI0uKyDP/sG4HCfWhC7c5cfQngWEXS8IIu/Q/ZQ76mCp3RsdVVFidNvuvwCS/Mc//dGwGOkqvhMvZARKUGmqAi796Y19SGLXCqDBgdCK6pQmtWmkShA5X0WpD2yZVD/JmhS4CfLNh+GNvU+6dO9rUQj4vKmF0Akl6xyrGrjLaipcfFkTCLOASpJQCf3iZXuip0wzOObiK/S/2GwdGLAV+0ZDQs8qUSI1v30WRZCLB/p2SdCWc5lwNFoW5LSymQTQrzUjCCk88O1pVYpMKoihnb0sMgLUxDXSAoTkP5rx9+BAv21K/C8+39nBDxGqkrPiksTVfQAvddtWwVy4w6ZfOXFEhNXIPlHIyQ8rgz0gnJ5850NEBfrDFa2n/KLFszNR4FvJ2nTzE+DEiVlkr/kUBkcIEV9J2aENEWM/7QNFG0RXBKGdDRqTPmqQBuJfQx3mEanefuD9V7mnS/pyEQuXw4wGsqZ55zdFqqKCFxRsrPnYKa8+8ZGiNpBPxt4TnZmCPSzmqC7SIAk7EiWUP8YKDzwepklM9wB4zk5lrJKY+d5kWcE/toIeIxUVcePsixIZSckIDsV0UEia+XgnVGozzO4yO6EDGnWsiOKR1Hk5hstu7dmS0dkxppSORfgOFnS2j4BnhPJ08zsEb+hyib/rryr5BKUIqRAvwolG9m+EKtLknp1g6VzpxgUigJkxut9GH6BdU76gsZoJJcqT8ZklUxwyB8V/JKsPEhtrEwGbylYzjyvCeqvqPNNpnmhbMQ1ZuUEoaNMY2nXJQxY2k45c3wUROxo/tglhiEmy1z4CWSvO0wizfK4cZ+qOoae13lGoBoj4DFSVRw0L/Cf9hxMlFXrAqVD9zxp1SBQSlE+EBsdgAxWqnz+3QEZN7SzNG3tJUu3pMv8RUflwjNbSt0IgNss11CA2IDlAHWUpV1GQwWjlZFZLJ/P3CILViSD0wQ0Bt1lopF+TzqSJqs2BMucealyzeSWqGAnXgMiJgxjThYgJcp/IL0fCUkiPwDx5WXgsMCQomoQbIJQyQOQv217oWxdVSg9eochve8LUBr/SrylLgif3fv4Qocc+k6HyiFNsg367/VUykWhMCUkEiQ/nrfmCdeqOG08L/sbRsBjpKo0iFiwkN89ioYRS5dB7/uSflK7QQgKc5HUh573KuhaZ6XVkLqxhh29Y3uWDOgOciWMhxbfapxEmRSWqqh7Al4dAGsA3kcOF8q6nQnox5aEWj9vdJMJg9Ac+vXhXKXQqUrJQOnHwQDwjFBu4xuKXnYHwVD3gpHyl707D8hOpPOfu68v5EmCVbfKB6FZMYwQW6AvW54uMz7ZLs0bNUdDAVTBlwDUhhdWhkxdWnqxLFqaB7wrDGz1UChsRuMi8RkMPclQBmH1eFX/VRouz4s8I/A3joDHSFVpMNEMFd7Jlt3eEhXWVNp1LpCtO5MgXxstHTqVSNNOXSQ0Hm2TonxlxeYsyAfny5kjSlGBzowgaAZeuUapAAasHIufXsrOvQVoQJEq33z7E7STIuSuu0ajqWao6SarypOmfCIGRMcW6KhbgrT84rUHZM6idDC/60ImtgBa8IWy+Ntg6CDlykXxYaAFANEiOI+i010JqZAEPgpRubrSd0CwBKFExRRQKOolP84/Kg1aQS0AnKaWjf0gr8KwlXwoGlSqMbANeJUGx/Mizwj8oyPgMVLO8LpKF1xFCiz1IDfHANjJaAWUkV4go4Y3RcNFlKVANyoPodDCFbkSUBwi3fsWSxLkeffsLZR+PeuAZQ26AqxMaTlbz4MywBoqLSPJkiOZvvL01NXo39ddJk06S7q2jEQGjv4WDAgE//0CALOjSwzhKh9KceApffX9URQDh8FIHpGLLg5DnWAMmnWiOURgoRzZRxY4wzMamnK0VBd0LcmSnEI/mXR5c4mPgyOo+vKlMLUgWB5GPV5xgDRDgrB9B3/xA2hObpK3F6gIoBeUa/aRjG2PlfpHV5/n5FUaAY+Rcg2TU/lqK2DgkSgug4UKCEhem35QEjZHyVmnkQAZhSxeqRzdfUCKsv2lZf1QCUeXkJ/X5gGYDpVTegTDi6KoCCtNglHyYeRKSn2KZBdE7o5meEmd+q3Rny1QWjcHzkQDRRImM4DgUCnPgLwkcJKIWS1YmgWZEbyuLA0t3DvBfBSjrq0UUq6F0rtdC7nq+toIMwsQ7oFACd7BkuU70C3nEBo59pO6dWC42IIbQDvMjyQcLpYVG1GY2yBO2jYnaZyZRQSKaiSpZ0SukVNrVqUp5HmRZwT+2RHwGCnX+DqZMcdWmYyWUpbIeZa9CJ/S8uFRZYWhSj9dklKjEJ7Vkq79wTqvgc7AKw6ggLa+dG8H4BtlJMyMeVFDGCGeL7yTMnhj2xIKkGkrRLuqHLliYgOJiyGBs8Ck+Ml5AmbFUg9qC5XCaBSiwPZIVrG07hIuXbr7ohC5Fgwe+uTBAL7zziqcN1r6dY6UcHKwtLClSLJyA2TO/L0Sig40IazdQwOFMu8CGMhAWbDkKNoS+UvXU8KAYaGABOxv5VqpqJxesENrdyry/9m55zm7ZwSqNAIeI3WMkXKyVqq2RmzGSOPu2U+xOl/p3b+eNG5XD8ztfDQkyJPtuw5IB2iB5+bTRNRE40cBkxpccnAMGDLx/apggLWfW5gja5bly0/fbpCnpvaRuFjoRUGcrczRW6LXpvWd2uqLxcOlqLFLkbc+2AnBsr7SpA78IHg9Ragh/Pq7tejyHCyD+zWTLj3heTnyHsUoAl4P0D4zPVhundIdrcLAKNdMna98OjMBgHuoiqTFR0KV05/icvSiKC9sXmMdKONBGs/Kc3hG4L89Ah4j5RbumSwc1ycWL7wgrv0ipPEXLkQftrIw6d6pDso7wFGCmF2z9qgxK4uVYJSO7N1TjEr+YGkYA8/FFLHBqzGESy+EjQX4eXdiAPTPs+S+u3tDtgVqCjRkPqgBRJBGe0a8ShUx8f4CZOBSc0rk7c/WQVkgVOJrGsA7JfOIvPZ6Gpjt/pCibSzjx4ZKcFg+iJnwwCB3snlnmqzZmCFDx7RG0wMwm+BF0SPbvD9LDmeGS73YYOnTj0W86JALSkWAI7tL1vsxtppDoLpTpnbOKHk6cbADv5OvZWjw1H+CDC9E6A4dyUdvTGhJleRKvbhIiULhMFEtGkLWE3p5g1tWFmgwOg+L4b+99v9nPt9jpJxHxQBH2/uoBg/XJSiaoASkQNhuzbpEad+utXRqGyJJ2Xilf5ns31wgvbpGSjYUEFOSoQqJbi8BwJB8EIup90TNAS0nQZfgxByZ8VGKDBgQIy3aYJESrVJCJOr39Avq61Crplrf8GJy4LW99f4S2bElV+54cTC8n1J0FCEoj07B6LTSqUsc2mLTyFAOBaEi8K75i9fK7DklEg1N7J6dIlW1oRjlMFv25sDrg1RKaDowqBgYKNTdqaIBFAMog6LWorLFoPQvPDetJaRUL+6JP6t2FLOEPgDnfSQdkiprtySjfXwmWjehszGKktnyOyuDHpyP3H9bP2nflnIsuD8YNAgqq+H2GKj/Gfvwr7hQj5Gyj0EdIJNRUxEBLCbqTR845CfRtWOkQdNQBbyzi5Afy/WRmIBIsMG9ZN2WMhgGyIsA1wbwo2fT4uBSEDdh5NhC6fNPDqENO4xL+yh4Tbl4AattyZsii5sGkYaGBgoUAJTe3HbLO5B+rSlTbhoIgbsy2XcwHR2S06V999oSB23z/n0RUsJ7Koe3x5CtFFZ14dJEaKMPl3EjgqQWpHF9SXM4XAbdKHR3qRMuA06BLhQwsJy8VPnlq2AZOCZMoilQcAKPRr1A9ZqAj6G1OukJOXnUCs+VHVszZe2mDFDH/KUQ2cr0dJHUo9nSd1ALyLpkQ3jvkGzblS1zFxyCcQc6XwLjBN0nHVxqtGvxsSeU/FdYgP+Bi/AYqd88JJWtM+UqMBqrlidLo0YxMmBQuGxPQAofizczM0HG9mqK8Ab1bhDrjK0PowGvCfJrygjX1tvI0lFKZOHiowDK82XKjb5Qp0QQWGKq/IthWHywxL2dllUq34KPTNgPz2ubrzRvVxcM8whZuCxbjqR7S9P2jaR7V38J9wPhEmTNMpTSlCIT5+fnJXOXrpZfZpdAo3wLlCvbQCguAMJz9ADhG+bnSd+uAVD9zJC8/FyZ9ly2gMIpuz87JLde2sL2af3tVGXkqZSGMoRvaGq6Pg/k0GSU08AvQghb7J0rp3RHoqBzE4kJx6uQAvWHCmhiYrB8/fEi8Q+ORT+9ejDA7OLMKNbUHarCy//AwvBc4r9nBDxGynkWwKSV4e2NllNe6JgBwQMwstOlZr0m0qYrvaQMyYAyZ1GBrwzv2ASLLk9yYCi6tomU6FATBnmzgSgcBh+0dGK3kuS0fPnyu/1y2SXtpF0beE/ICpYLQzHaMlIZWLsHgXsYxUCUuBSDxnDFlMcgwt9ZTunWQJYtOSIR9WqCE+UvHZsGSADIoWwgWowY0Y9KmdBGTy/Mlmff2i/BMRFy3eQOkgePbM7aZNkIaeNAeF3D+zeXmqAhJKJJxMrZfpJali6rN+TKG4/FwdGj7jn1ren+UVEBNYQ82HCCbbXw+8OZRbJ8TbJs3QrsKb9YxoxuJCHBRdK4TnNIyeax44F6SJCtkrQsb7n1gV/w9pbyzO29wMGi0mcRTHcwxob1iXRTyb/yWKp/jwn491+Jx0g5z8gbWuMqmYbyF2bm9uzOR1iTL8X5B+SM8V1kDYpx180tkDPOC0W/PKhLZqKrRnqENGgBbAdESJVfgSyK6XfHzsYBWNjwXjJ90NobUi6KPRv9JR4Q7VVjxdDQD2FiOXWqvl4m+xJiZfCoODRK8ILnFSmNoOzZqgkWuXZToUHAO+mtqYxxOXTWkXnMrSETzkDTAXRz+fFHtHgPiUA3ZRBMoRsVFZUlS5dkof026AmZ3pA8LpFzRodI00boVKsa1vD6NLyFBDJY8TxnKSgJGdkFsiuxRFYuRtcbdL9p2dRb+vdrBdoFLJf2ekMgWBqiXXMglynrNu2Wmd8fhmcZIBef11F69GDiwMgKl8NAaQis3Ws8ftS/3yz8u67QY6Ts82AoYqrspBhEyaULDkjakTK56NJO7E6F9H26FAOTikeroSIoVe7bJ8CLuAKpRsD3sUuBv0r0MqRJSy6W72duRJeYVtKsCflHoBiwNIblLnwLKJm6XLUJALw3YFGffbVIQmug+0ndcImBREoTFDF3bAF/i8x1hfVNPzrlDMAwpGZk4z17IAXTGIYG4PpiGpkC6YlOKXEx7L1XKF/N2i+ffXhYrru6vfy6NFMOHEyGXEsP2DqwzAnWs8cdDRPBbYSgmTm+sgTKoqnJfuKLriChYRno7NsSJTgwjlTihLfpBYKqkvHLkOH0Dka50H55/IlsqREXIUP6NZJzzwjXNvOlCBO90P3YjBHDPdJb6bZ5pt2/ywz8u6/GM1uc51NGEiX1MrGecvOKZNWaFPRxqyc+ocny4Y+FsmZ5sdx6dSNomZfIwcxMiQTqHAKb40fsBlk0o+/E4lyTIUxKAm4D7Khhk0CckwoF7OprwGIqbBKY0uyZFiCjLm/FUUlJqQuKQwk0wqOlc+tg8JxKtOGlaSpisoaaDUR4xVMsX7lbIuPaoO7OW4rS8bfIYukCyZW6MczMoQFDBk4fGiannhYlHbtEy6sfr5PTx7QClwtaCaAnmHymyTQeSSpGV9tkfPWRQ0czwIZvKW2a+khoSHN8FnAlNaa+kCDG9RL/hpoCukaCPFoqX327Gr+vKU0a15XLJ8YrgZ7SLj7+zFpSVob3rikC/FP1Ps/hGYEqj4DHSNmh0uw/jAzW7L6jZfAO9qJdUk0IAyCDtyhV6tbzRwfaYMkrOCK7t0RJh96gD7A5A7OACPUoacJmBPSYSvGvQTOKyiVK0KoIOX1UZ6flOV5HjwuSKpTgFYRBPihJOZriLV/O2iHpOQEyfmADGT0UXVLAoeKS9qGuN6BuKnD60huhrpVPlmShPu/NV3dKyz79AJbnS9P6kVAzQJI/xE9m/bxFGjZsLZt3JeE8RTJ+eB00RTiEdum5CCGR0gNgXwauFzOQZfCmEo/kysZtOZKwxxfFzDWlTasIdLlBewjGo6pZBb5VeS6MFXA36kyhGQXDtxKvTDkIwbzNG+OkXctQYG+10bUGYbPTAUdUl8HoUpnDI+9b5ZXpeaFrBDxGyhkKE+ixD5yXbN+WLI3RTDIeinXrd+bI4HEtZWQfdHdFSLRnb6lERKLZAHrHmVCJDHMMIxmZ8KhMYwVveDd+8CyayZrNR+TrWQdkzMh6Cq4T+KYMSinwq3w0aNi9M0WOpKHddT6Aa9+DcubY0TAsCA0hq0L5Xj+c07cUXCN8LYYeVUGRD7CiAPkFWFRRYB1picza6LHxEhOFTsNQB31p2mpZuOCoDBsVK+OG15aa0cDHcFWr9x4F6dRPdsQhTpWe4ot6wjREYl9+tVoKCutL41bh2iq+c1sokNLfYbYSjRRYlKwlOzCsYEyRkKB1gAfTsmXNqnw0dihCQXWwTLiguYRRtxwZh3J6lmis4Dk8I/B3jIBnJjmjqP30NP7ykQMJRVjQ5dKpa7EEhNfUhgZpaOdd4JcrP872khuvBThdngNvKFJbKhEP4ju5nKkF7stUIRbpGeMby/IHvpXX3w+SzVsDgTGhT15UMeRZNqOZZUeJbxgKekKBDOwTIwcTN0OuN0pWLsuVNi3g7cCT8mYoCIZ2OeM9fMaOXUXywzdgbUN2ZdavGyW2XmMA+ehSjGaZS6C+uWrtEZAqfcGXqifnnxkhvlBI8HLA/Nz8SIlpsF72H6kPakSebExIkoNHakjSUWiedw0BfSEIHCdSIlBLSPE8B+H3olFVTxGJPOBd3rgvgu8ff54OWMxXWrcIk6HD4iHUx8gV9+/L1lisRfQcnhH4e0bAY6Rc4R6IlDQuOLLgZRAr6oTC3vzCfNm+qUiaoJRl/x5/GTsOEixsLU7PAn3gyrBQDVOcxEzDsVKvDNnC/uAJffnhRPnkm72yP3GXZGf5ofA3XHr17YrzHpaG9cIR2tWBWcyTRnX9ZFceuv1GMmIkFQAUA4RauWVZshes8WXolZeWkiyZh+pJw1Z50jA+SnyjcuSJV1fL0f3ofhxdF5nBTLngvD4ydCgqjgFaUdGAXk05JFtio3OlMClKUmulyE3/AbmrOEbatkmXs85sL00agl3vGOgygvu+vAdk5NgmiyEbWfSgZngj7FsJ9v1b0w5I246NpGEjkZHDa6nKAqViyhCKEnvz8oMhRassz+EZgb9jBDxGynpSbDSOlNRh1Net3rgLTSnrQhEToR0aa7Zs4y95UCSoiW7CjeuRY8A2LuyZx7CIVHX6UBxKGjnSGGhoFD2WOjFBcsPkhvC4mqFjrx/aiJeguQEXf6xpb01AHATP7r1byaLlqTJv5R4p9gM3qlGs/Dp7JdQ6oyQ5BUoKQTnStWs9iersLX36NJHYXwrkpVd2SQKMZevWMdKxYy058zRgQ21AIi3N07o8NCbHtZIW4SPNmrWUwX2KZM6yg7I7P1QmXeAvAwc0QFMGDgABbl49lTuZtWPZDA0dvUuT8/QCNWPZygOyfg3GoHU8lDz9pEvnOHiZwKBg0Fliow1KgZqXsi2V5/CMwN80Ah4j5QwkkmiaNdu9G8K7aSLN2oVKx5YZsnKTlxxIypGAJjHSvw8Kg8vhUdBLgOdQ0djzxOJwLK71AabEV/jj/4JCaeQoPWcyYGrLEGqOG95fZs1+Vdajzm5vUirUN9eAX1VHmtcKltiIYjnn4tYSEuqH+sBchGs5MnZoCwlDUXF5eTioEChurhcITwbGE4aP5Em2YFePTIlK8AxBurz/7lYyak2sNKpfT2oBqwL0pR4XwXHDeDedksudzjVatwfDTRN8AE0iVqxFi3ZkAEePi0R79jilRrBJqPG2lBzhMMqNyfMcnhH4O0bAY6TsKJLYiFR7jy7BcjmY272715Fa0BlftzFd6tUKQHExCZU5qJmjl0DvyfTOO16bdCp6KnmRr2S2z1HMZAhp9KKI89BAsWMvTQAlXkRefHiCLF4ClYNkHzm4HwXJA1sDn/KSiFB/YD7ZMFwReC1eyI7BCE0H9auPcBM1grymYpwbVoeFwKVKdWDoCQgc18IuM96ovyM+1atjvNIZDMnSqaNTQ8N38HpMlpN5SDU6MES56NG3fHW2HDhSJJOvqSedm0epYUX1Dw5DqyDXSv85NAuPjfo7lqfnHBwBj5Fy5gG1xck29wJR6uzxAFsoLYJfjRsBVjWMCbiT+B08KLC9jQHSZt9uYV7FhOLftccejRBVFUjcZCWIiQBVX0rPoGqYOHBOZhZr1YgEXSHGvFCa4LX0cky2UMtpwIdSs0AvTtnbzLfhEer7+SjN41Ryt7bMwveI32g3jF6UKWg2HhMzdydaBCSQMiQtAFUB7PudLH/Jkdtuag75YuBNKMdh6ZDP8QjkSofyeFEe8/L3jYDHSDljqZIlXFsqRcKvFfbDx65mtTR28I3IyfF0wK0XZb+qmJ1zTvfla89gTkQDZImO5lXa5855gykwsQdbTdnvjyVHVnyU23ud87sbJdOR+AQHjZz6UkwKgFnf2F8aN46SIJBATcdkN7WH453CY6P+vhXqOZPHk/LMgeOPAA0as3XMMIaBoMkQU6uI6ZExRHUXyvMMomcE/sER8HhS/+Dg/i+f2nRZprQK6AgkqzK0hXGiQ1fKbswMJT0e0//yI/6fuXaPkfqfeVQn90J9VRrBOVyzxIR5pCl4Ds8InKwR8BipkzXSns/xjIBnBKo1Ah4jVa1h87zJMwKeEThZI+AxUidrpD2f4xkBzwhUawQ8Rqpaw+Z5k2cEPCNwskbAY6RO1kh7PsczAp4RqNYI/D98B4LScnP0EwAAAABJRU5ErkJgggAACEABCCQAAAAYAAAAAhDA2wEAAAADAAAAAAAAAAAAAAAAAAAAG0AAAEAAAAA0AAAAAQAAAAIAAAAAAAC/AAAAvwCAlEMAAP5CAwAAAAAAAIAAAACA//8OQwAAAIAAAACA/v9zQiEAAAAIAAAAYgAAAAwAAAABAAAAFQAAAAwAAAAEAAAAFQAAAAwAAAAEAAAARgAAABQAAAAIAAAAVE5QUAYBAABRAAAAqBEAAAAAAAAAAAAAjgAAADwAAAAAAAAAAAAAAAAAAAAAAAAAHgEAAHoAAABQAAAAMAAAAIAAAAAoEQAAAAAAAIYA7gCPAAAAPQAAACgAAAAeAQAAegAAAAEAAQAAAAAAAAAAAAAAAAAAAAAAAAAAAAAAAAAAAAAA////A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f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P///////////////////////////////////////////////FEAAAAQEQEAAAAAAAAAAACOAAAAPAAAAAAAAAAAAAAAAAAAAAAAAAAeAQAAegAAAFAAAAAoAAAAeAAAAJgQAQAAAAAAxgCIAI8AAAA9AAAAKAAAAB4BAAB6AAAAAQAQAAAAAAAAAAAAAAAAAAAAAAAAAAAAAAA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+c55z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v3f/f793v3Pfe/9//3//f/9//3//f/9//3//f/9//3//f/9//3//f/9//3//f/9//3//f/9//3//f753fm9ea59z/3//f/9//3//f/9//3//f/9//3//f/9//3//f/9//3//f/9//3//f/9//3//f/9//3//f/9//3//f/9//3//f55v/FZeZ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u1abTn1rPWPcUl5n/nv/f/9//3//f/9//3//f/9//3//f/9//3//f/9//3//f/9//3//f/9//3//fztjWUY6Ptg1e0b9Xj5n3nv/f/9//3//f55znnP/e/9//3//f/9//3//f/9//3/+f95733f/f/9//3//f/9//3//f/9//3//f/9//3s+X1tC/Fq+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ndZRpgt3VY+Xx5XPl+/c/9//3//f/9//3//f/9//3//f/9//3//f/9//3//f/9//3//f/9//3//f55z9jmXKRk6ekY5PlxGPEYdX35rvnf/f31rOUJ7Sv1an2/fd/9//3//f/9//3//f51vmk6bTj1j33v/f/9//3//f/9//3//f/9//3//f793vFY7Qv1e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tSmC18Rl9f/lZ/Z19jv3P+f/9//3//f/9//3//f/9//3//f/9/vnMcX/xa/Fo+Y11nnm/fe/9/+VqWKfo5PWOfc11nPGPdVntKu1J8Tj1nOEK3Lbgx+jl8StxWn3P/f/9//3//f957mU6XJZclOj79Wr9z/3//f/9//3//f/9//3//f/9//399b7xWOkIdX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O5LXxCP1s/W59rn2seW/97/n//f/9//3//f/9//3//f/9/PWc4Pho6O0KbTnpKe0rdVj5jfm93SlQlXEa/c/9//3//f993nm/8Wj1GXEaXKRk2PGP8WptOOUKcTj1n/3//f/9/nXNXQnclm07bVt1W3FZ/a997/3//f/9//3//f/9//3//f/9/fW+cUlxG3Vqf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388Zxk6Oz4eWx5bv3Pedz1jfm//f/9//3//f/9//3//f/9/vncYPpYtm05+a55vfWs9Y39rPWM+Yzg+VCF7St97/3//f/9//3//f953PWf+Wvg12jE+Z997nW/8Xvg5OkJea/9//3+9cxc6lyk9Y997nm+7UpxSX2eeb/9//3//f/9//3//f/9//3//f55z/VqcTrxWXW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55zOD4aPhxfvFK8Ut973Xdfa/93/3//f/9//3//f/9//398a7YxWkbfe/9//3//f/9//3//f59zm05VITpCv3P/f/9//3//f/9//3//f953PGN3KX1KHV+fc753HGO7Uj9jPWO+c713eEb5NX5v/3//f55zXmceW95WX2efc/9//3//f/9//3//f/9//3/ee31vm05bRl1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t6Svk5XGfbUjs+Xmf/f55v33P/e/9//3//f/9//3//ez1j1zkdX/9//3//f/9//3//f/9//388Y7cxdiXdVp9z/3//f/9//3//f/9//3/ed3lKGzpcRr5WX2eec753v3NdY/xafm+aThk+XWv/f/9//3//e55v/FrdVptOn2//e/9//3//f/9//3//f/9//ns8Y9c1O0Jd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xeW0Y9Y79zHFu8Ur93/3t/a/97/3//f/9//3//f/9/PWcZPv1a/3//f/9//3//f/9//3//f/9/NkJVITs+/1p/a/9//3//f/9//3//f/9/XGfYNTtCvlbeVl9n33v/f31rekqbUrxSuC0cX/9//3//f/9//3/fe59v3VbeVj9jHF//f/9//3//f/9//3//f51zekq5MXxKfm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nO8UptSnnOea51Kn2v/e793n2//f/9//3//f/9//3++d3pOXEq/d/9//3//f/9//3//f/9//3/6XlUl2TF9Sv9af2v/f/9//3//f/9//3++d1hG2jXdVl5j/lY/Y35r3nc8Z7xSW0q5MVpGvnf/f/9//3//f/9//3++d55vHV98Tt1WXmffe/9//3//f/9//399a5lO1zFbRp5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15r3VZ/a75zX19fX/97/n+/c997/3//f/9//3//f957PWM6Qp9v/3//f/9//3//f/9//3//f957Fj52JX1KvVI/W59r/3//f/9//3//f/9/XGeXKVpCn3Ofa/1WnU7+Xr93nnP9XjpC2jH8Wv9//3//f/9//3//f/9//3/fe35r3VZ8Sr1Sf2u/d/9//3//f/9/vnOZTpcpvVL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8XrxSv3N/Z39jXF//f75zX2Pfc/9//3//f/9//3+ec5tOe0q+d/9//3//f/9//3//f/9//39+a7cx2TE+Xx5f/lY/X/97/n//f/9//3++d5hKdyncVt57v3cdX51SHV/fe7133Fr7PXxGnm//f/9//3//f/9//3//f/9//3+/d/1eW0ZcRltCm05eZ/97/3//f51zOEZ1JbxS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31rm07dVp9rn2efZ19n/3teY79v/3//f/9//3//f/9/XWc7Qt5a/3//f/9//3//f/9//3//f/9/V0KXKb1O33edb5xOPl9fZ/9//3//f/9/fW84Qr5W33v/f997HVu+Ul9n/3ved/5iP2f/f/9//3//f/9//3//f/9//3//f/9//3u/cx1jnE4aPltGWkIaPjpC3FI4PnYh+TWf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dYRjtGn2u/b79rPl+fb993PmP/d/9//3//f/9//3/fe/xWfEp+a/9//3//f/9//3//f/9//3/fd5lKdykeY/9/HGO9VpxKP2P/e/9//3/ee7lWW0b9Wv97/3++cx1b3VI+X997/3//f/9//3//f/9//3//f/9//3//f/9//3//f/9//3/fe79zXWe7Ujo++TXXMbctdimbTr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xe2jn+Wp9nv2ueY/9W/3ufb39n/3//f/9//3//f/9/33f9Wt5av3f/f/9//3//f/9//3//f/9/33cYOhk+v3f/f7x3O0b6Od5a33v/f/9/33sdW91Ofmf/f/9/33cdV95SX2f/f/9//3//f/9//3//f/9//3//f/9//3//f/9//3//f/9//3//f/9//3ueb35rfWe+b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XM5Qjo+P1t+Z/9WWz7fd993P1+/a/9//3//f/9//3/+f35vOkJ6St53/3//f/9//3//f/9//3//f15r+TV/Z/9//3/ee9lS2jneVt93/3//f993vFJ7Sr9z/3//f31rvFK+Tj5j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mCl7Sv57v29/Y79v/388X19f33f/f/9//3//f/9/33teY51K/lrfd/9//3//f/9//3//f/9//3/fc993/3v/f/9/3nt6Ttk1HmP/f/9//39dZxg6vFLfd/9//3+ec91WHl+/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baNbxS33v/dz1b3VI/Y993HVc/X993/3//f/9//3//f993n2u9Ur1Wn3P/f/9//3//f/9//3//f/9/Xmt9SjxCvnf/f75z1zFbRt93/3//f753u1J7Rr9z/3//f/5/33c+Xx9Xn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9pSXErfd75zf2ceVx9bv2++b91SPl//f/9//3//f/9//3/+f/taOkb9Wp1v/3//f/9//3//f/9//3//fx1ffUYaPj9n33e3TpgpnVL/f/9//3+eb7tOvFK/c/9//3//f993HVc+X99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lq6MRxfnm8/X99zXWMeW993Pl+bSt93/3//f/9//3//f/9/3nd9a5hOlk46Y55vvnPfe/9//3//e9973nt9a/o1/TmcTllGmCUeX/9//3//f997HGNaRntKn2//f/9//39dZz1fP2Ofb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b7gxfE7fd993/3v6Xho+v3ffcx1XXmP/e/9//3//f/9//3//f/9//399a5pO1zUZPtxWfmtdZz1j3Vqeb/9/HV/9Wr5SOkZ6Rr53/3//f/9//3+/d7tWO0b9Xv9//3//f997Xme9Ut9Wfmv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713nE75PV5nvm/fe51zm04/Y79zXWP9Ur9v/3//f/9//3//f/9//3//f/9/PGd6Shk6GToaPvk1+TU7Qn5r/3//f/9/3nffe997/3//f/9//3//f/9/v3f8Wt1Wfmv/f/9//3++b7xSXUacThxb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Y5gx3VLfc59z/399b7xS/Vb/f35nPl+/c/9//3//f/9//3//f/9//3//f997nnNda15n/Fo9Y75z/3//f/9//3//f/9//3//f/9//3//f/9//3//f75z/Vr9Wp5z/3/fe11nOkJcRtxSW0JeZ993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ztTE8Qp5r33f/f/97uVK9Ur5zvnO8Th5f33v/f/9//3//f/9//3//f/9//3//f/9//3//f/9//3//f/9//3//f/9//3//f/9//3//f/9//3//f/9//nt+a3tO3Vq/c/9/vnf8XlpKOT76NZ1K3VJeZ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YTncp/lrfc79z/3/ed9xS/Vqec11nm0qfb/9//3//f/9//3//f/9//3//f/9//3//f/9//3//f/9//3//f/9//3//f/9//3//f/9//3//f/9//3//f957PmOcTj5j33v/f/9//3ueb15jnEqdSp9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nly08Qp9rP2P/f/5/fmt7Sj5fv3NeY15jfmf/e/9//3//f/9//3//f/9//3//f/9//3//f/9//3//f/9//3//f/9//3//f/9//3//f/9//3//f/9//3/edz1jvVJeZ957/3//f/9/33f8Wt5SPmPfe/9//3//f/9//3//f/9//3//f/9//3//f/9//3//f/9//3//f/9/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2Ofs1X2Ofa79z/3//e15j/VLfc/97XWe8Tt9z/3//f/9//3//f/9//3//f/9//3//f/9//3//f/9//3//f/9//3//f/9//3//f/9//3//f/9//3//f/9/vnPdVrxOv3P/f/9//3//f55zPmO9Tp9v/3//f/9//3//f/9//3//f/9//3//f/9//3//e79znm99az1n/VodXxxb/Fb8WvxaHFteZ39rv3O/d99733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dSujH+Wr5rv2//f/9/v3M9Xz5f33e+cz1fXme/d/9//3//f/9//3//f/9//3//f/9//3//f/9//3//f/9//3//f/97/3//f/9//3//e953/3//e/97/3//f11nnU4+Y/97/3//f/9//3++cx5fP2O/b/9//3//f/9//3//f/9//3//f/9//3//e/tWWkI6QltCGj76NRo6W0K3Lbkttyn5Nfo5W0K9Tr1WvFL9Wh1fPmNeZ39vfm+fc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XNaRl1K33O/b/97/3//f993XmNeY997vm/dUv1e/3//f/9//3//f/9//3//f/9//3//f997/3//f75z/3vfd993n2v8Xp9zn29+a55rfmf/e/9733f/f/9//3sdW/5Wf2v/f/9//3//f/9/vnM+Y9xW33v/f/9//3//f/9//3//f/9//3vfd59veUa2LTpCe0q8UrxSHl9eZ9xWm067UtxSm0pbRp1OW0p8SnxGW0JbQnxKnU7eVv5aHl89Y79zXGd+a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tf+z0+X79v33f/f/9//399a91SX2e+b/1a3lqfb/9//3//f/9//3u+c79zn2+/dx1fX2c+Y993fE5fZx5fv28+Y/1anm+fb35rv3Odb/9//3//f/9//3//f993PVseV39n/3v/f/9//3//f31r/FY9X51v/3//f/9//3//f/9//3//f55vn29cYxxffWufc79333vfe/9/33vfe993/3uec59zfm9+a35rfmcdXx1f/Fo+Yz1j/VZbRn1K/VpaRltGHls/Y79z33ffd/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XO5MZ5Kv3Ofa993/3/+f997HV/eVn9nn2/dVt1SPWd+axxff2teY/1WHlseWx1f/Vp/a19nv3O9Vn9rv3Pfd997vnf/f/97/3//f/9//3//f/9//3//f/9//3/fcz5f3lJfZ/9//3//f/9//3+eax1b3Fb/f/9//3//f/9//3//f/9/33vfd/9//3//f/9//3//f/9//3//f/9//3//f/9//3//f/9//3//f/9/33vfe997/3uec15rPmdeZ9xW/l4eWz9ff2f9Vv5af2cdW79vn2/fd/97/3//f/9//3//f/9//3//f/9//3//f/9//3//f/9//3//f/9//3//f/9//3//f/9//3//f/9//3//f/9//3//f/9//3//f/9//3//f/9//3//f/9//3//f/9//3//f/9//3//f/9//3//f99/vXf/f/9//3//f/9/vXf3XtZatVZ7b/9//3/+f/delFIYY7VS1lpTSs85GWP/f/9//3//f/9//3//f/9//3//f/9//3//f/9//3//f/9//3//f/9//3//f/9//3//f/9//3//f/9//3//f/9//3//f/9//3//f/9//3//f/9//3//f/9//3//f/9//3//f/9//3//f/9//3//f/9//3//f/9//3//f/9//3//f/9//3//f/9//3//f/9//3//f/9//3//f/9//3//f/9//3//f/9//3//f/9//3//f/9//3//f/9//3//f/9//3//f/9//3//f/9//3/dd9Y1/D2fb19jn2//e/9//3t9a3tCe0ZZQho++TUaOltGnE79Vh5fHV9/a35rn2+/c/9733v/f75z/3//f/9//3//f/9//3//f/9//3//f/9//3//f/9//3//f/97v3P9VntKXmf/f/9//3//f/97/FqcTt9z/3//f/9//3//f/9//3//f/9//3//f/9//3//f/9//3//f/9//3//f/9//3//f/9//3//f/9//3//f/9//3//f/9//3//f95733vfe993v3ffdz1jX2efaz5f/VoeXz5ff2efb59v/3v/f/9//3//f/9//3//f/9//3//f/9//3//f/9//3//f/9//3//f/9//3//f/9//3//f/9//3//f/9//3//f/9//3//f9573nv/f/9//3//f/9//3//f/9//3//f/9//386Z1NKU0rPORBC917/f/9/e2/wPYwtjC1sLc41GWPfe/9/MUZrLa0xjTHPNWwp5xiUUv9//3//f/9//3//f/9//3//f/9//3//f/9//3//f/9//3//f/9//3//f/9//3//f/9//3//f/9//3//f/9//3//f/9//3//f/9//3//f/9//3//f/9//3//f/9//3//f/9//3//f/9//3//f/9//3//f/9//3//f/9//3//f/9//3//f/9//3//f/9//3//f/9//3//f/9//3//f/9//3//f/9//3//f/9//3//f/9//3//f/9//3//f/9//3//f/9//3//f/9//3//f/9/+lq5Mf9a3neda/97/3/fd11j2064LdgxGjqbRtg1GjYdX79333f/e/9//3//f/9//3//f/9//3//f/9//3//f/9//3//f/9//3//f/9//3//f/9//3//f/9//3//f75zvFKcTn9v/3//f/9//3+eb/1Wv2v/e/9//3//f/9//3//f/9//3//f/9//3//f/9//3//f/9//3//f/9//3//f/9//3//f/9//3//f/9//3//f/9//3//f/9//3//f/9//3//f/9//3//e/9/33u/c79zv3O/c993n2/fd/97/3/ee/9//3//f/9//3//f/9//3//f/9//3//f/9/OWMYX3NKc045Z/9//3//f5xzlFK1VpROMUaUUrVW/3//f5xzEELvPVpr/3//f/9//3//f/9//3//f/9//3/4Xu85SyVLJSolKiWNMbVW/3+1ViklCSFsKWwpSiWMMTln/3+1VgghCSFKJWwpSiXnGPde/3//f/9//3//f/9//3//f/9//3//f/9//3//f/9//3//f/9//3//f/9//3//f/9//3//f/9//3//f/9//3//f/9//3//f/9//3//f/9//3//f/9//3//f/9//3//f/9//3//f/9//3//f/9//3//f/9//3//f/9//3//f/9//3//f/9//3//f/9//3//f/9//3//f/9//3//f/9//3//f/9//3//f/9//3//f/9//3//f/9//3//f/9//3//f/9//3//f/9//3//f/9//3/fd5UtOz6fb39nv3P/f993v3O+bzxjm0q9Tl1jeUZ2JXpGvnP/f/9//3//f/9//3//f/9//3//f/9//3//f/9//3//f/9//3//f/9//3//f/9//3//f/9//3/ed1pr3XddZ7tSnE6/d/9//3//f/57v28dWz1fv3P/f/9//3//f/9//3//f/9//3//f/9//3//f/9//3//f/9//3//f/9//3//f/9//3//f/9//3//f/9//3//f/9//3//f/9//3//f957/3//f/9//3+cc9ZWvXe1Vr1z/3//f997vncYY+89MkaVUlpr3nv/f/9//3//f/9//3//f/9/U0qMMYwtjC0qJUspc07/f957tVYpIa0xSyUqJSklEELee/9/nHPvPaUUlFLee/9//3//f/9//3//f/9//3//fyklCB1LKRFCdE5TSikljDFaa+896BwxQhhfOWfOOcYYlFL/f3tvjDHnGIwttlZaZ9ZavXf/f/9//3//f/9//3//f/9//3//f/9//3//f/9//3//f/9//3//f/9//3//f/9//3//f/9//3//f/9//3//f/9//3//f/9//3//f/9//3//f/9//3//f/9//3//f/9//3//f/9//3//f/9//3//f/9//3//f/9//3//f/9//3//f/9//3//f/9//3//f/9//3//f/9//3//f/9//3//f/9//3//f/9//3//f/9//3//f/9//3//f/9//3//f/9//3//f/9//3//f/9//3//f/9/ulL6Nd1Wn2vfd/9//3//f/9//39dZ5xKX2dcazdClykdX/97/3//f/9//3//f/9//3//f/9//3//f/9//3//f/9//3//f/9//3//f/9//3//f/9//3//f1lrSymUUr13nm+cTnxK33f/f/9//3//f55r3VKfa/9//3//f/9//3//f/9//3//f/9//3//f/9/3nv/f/9//3//f3tv/3//f/9/vnucc/9//3//f/9//3//f/9//3//f/9//3//f3pr7z05Z/9//3/WWkstSylsLSolrTX/f/9/3nsxQkopKSFLKUspay1SSv9//3//f/9//3//f/9/GGNKKeYYzzkSQhE+KSXGGJxz/385Z2stjC0pIUopc07WWv9//3//f9Za5xyMMXtv/3//f/9//3//f/9//3//f/9/SimEELVWvXfee5xvEEIpJRhjjDGtNXtv/3//f9Za5xwxRr13/386Z4wt5xwxRrx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+c9Ux+TVfY79v/3//f/9//3//f71zekoaPl5rO2P3MXtG33f/f/9//3//f/9//3//f/9//3//f/9//3//f/9//3//f/9//3//f/9//3//f/97/3//f/9/vXetMcYYOWffe15nWUK8Uv9//3//f/9/3ns+X3lKtlLfe/9//3/eezljMULvOTFG1lree/9/3neMMdZa3nv/f7VW5xwYY/9/3ntSSiklOWf/f/9//3//f/9//3//f/9//3//f/9/GGPnHLVW3nv/fzFGay2uNRFCKiWlFJRS/3+cc4wxay3WWvdeUkbHGEopOWf/f/9//3//f/9//39SSoQQrTVaa753vXcZY0II1lr/f/9/nHM5YyklSil7b957/3//f/9/vXfvPaUUc07/f/9//3//f/9//3//f/9//39zTmMMUkr/f/9/WmdrLWst1lopJc453nv/f/9/WmtKKc45vHP/f/9/WmtrLeccrDG9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d0oaPj5fv3P/e/9//3//f/9//39cZzk+mlK/d11nP1/9Vr5z/3//f5xz3nv/f/9//3//f/9/3nu2Vt57/3//f/9//3//f/9/vHO1Us41jC3vPXtv/3//fzJGhBAxRt57/3s9X1pC3Vr/e/9//3//f51zET4IIVpr/3/ee3NOKSUqJYwtKSEIIZVS/3+cc+ccUkr/f/9/UkohBLVW/3//fzFGhBBzTv9//3//f/9//3//f/9/OWcZZ1trfG9TSscY8D2cc/9/vXecc9573nucc2stxhicc/9/e2+cc99//3+9d1JK5xy1Vv9//3//f/9//3//fxhjpRQxRt5//3//f9ZaxhgYY/9//3//f5xzaykIIZxz/3//f/9//3//f7VW5xxrLVpr/3//f/9//3//f/9//3//f5xzxhhsLTJGU0bOMYwtUkpaa2st7z3ee/9//3+9d4wxjDF7b/9//3//fxhjKSXnHK01vXf/f/9//3//f/9//3//f/9//3//f/9//3//f/9//3//f/9//3//f/9//3//f/9//3//f/9//3//f/9//3//f/9//3//f/9//3//f/9//3//f/9//3//f/9//3//f/9//3//f/9//3//f/9//3//f/9//3//f/9//3//f/9//3//f/9//3//f/9//3//f/9//3//f/9//3//f/9//3//f/9//3//f/9//3//f/9//3//f/9//3//f/9//3//f/9//3//f5xzOmN8b/97/3//f/9/vXfZWhZCd0rwOc85GGPee/9/GGNrLa4xLB0tHddW33s8Y1pG9TmOMWspSiUJIWwt1lr/f/9//385Z4QQEUb/f/9//3//f/9/vXdSSioljC0qJQgdjDFaa/9/9l4HHSolnHP/f997fmc5Pv1a/3//f/9/3nsxRqUUlFL/fzlnKSVrLVprfG+cbzlne2/ee3tvpRSUUt57/3/WWsYY917/f/9/OWcxRr13/3//f/9//3//f/9/WmuNMegcSylsKWwpCR0pIc85vXf/f/9//3//f/9/1lpCCBhj/3//f/9//3//f/9/UkqEEFJK/3//f/9//3//f/9//39KKQgh917ee9ZaSynnHJxz/3//f/9/nHMIIeccWmv/f/9//3//f/9/WmtKKWMMtVb/f/9//3//f/9//3//f/9//38YY2spbClLIUohc0rfexhjKSUQQv9//3//f713jDHnHDln/3//f/9//397b0opYwxaa/9//3//f/9//3//f/9//3//f/9//3//f/9//3//f/9//3//f/9//3//f/9//3//f/9//3//f/9//3//f/9//3//f/9//3//f/9//3//f/9//3//f/9//3//f/9//3//f/9//3//f/9//3//f/9//3//f/9/nHN7b713/3//f/9//3//f/9/vXd7b957/3//f/9//3//f/9//3+cc7VW1lqUTjJGOWPWVpxz/3//f9ZajDEYY/9//3//f/9//3+1VowxKiVLKegcKSGcc/9//3+tNcYYTCUqIQohCSEqJZRS/39TSqUUKiVsKegYCSGUUt57+l4LIUohM0bPNWwt6BznHL13/3//f713xhjHHBhj/3//f/9//3/3XgghEEJaaxlj7z3GGDFG3nt7b2strjW+e/9//3//fz1fe0Z/a/9//3/de1NOZBDPNZ1zGGMJJTJK/3//f/9//3//f/9/nHPnHBBC3nv/f/9/3nv/f/9//3//f/9//3//f/9//3//f/9//397c4wx5xxrKc4xrjEIHSkhtVbee/9/OWd0ThA+UkatNcYY7z3/f/9//3//f/9/OWdrLaUUMUb/f/9//3//f/9//3//f7RWay2MLa4xSyXGFHNO/3//f/9//3+cc2stxhgYY/9//3//f/9//3//f1JKpRitNb13/3//f/9//3//f/9//3//f1NKKSGMLWwpKSFrKdZWe29rLa01vXf/f/9/vXdrLUopWmv/f/9//3//f/9/c05jDJRS/3//f/9//3//f/9//3//f/9//3//f/9//3//f/9//3//f/9//3//f/9//3//f/9//3//f/9//3//f/9//3//f/9//3//f/9//3//f/9//3/ee3tvvXf/f/9//3//f953lFLONfA9GWP/e/9//3//f9ZWMUKMLQkdCB3ONRhj/3//f/9/vXfvPYwxWmv/f/9//3//f/9//3/eewghxxhKJWwtjC0JIUsplE7/f957tValFM45vXf/f/9//3+9d4wxSikxRnNOrTXnHGst3nv/fxBChRBrKY4tTSUrIVJKvHf/f957emu9d71392IIJQghOWe9d5VO2laeb/9/3nutNSEE917/f/9/3ntSSoQQbC3/f/9//3//f5RSxhhSSv9//39ZZwghzj2cc/9//nv/f/9//3//f/9/3nf7VllCv3P/f/5/dE6FDJAtPWPWVgghay0yQowxjDXNNbVWvXfeewghEEK9d/9//3//f/9//3//f/9//3//f/9//3//f/9//3//f7137z3GGLVW3nvee0oplFLee/9/WWvnHAkhrTGtMWspxxiMMf9/nHNrLSkljTEpJcYYKSW1Vv9//3//f/9//3//f/9//38QPmwpSyUqIecYtlb/f/9//3//f5xzay3GGPde/3//f/9//3//f/9/3nutNYQQtVb/f/9//3//f/9//3//fzlnhBDnHBhje2vWViklKSU5Z+89KSVaa/9//3+9d4wxrTWcc/9/vXP/e/9//38YY2MM1lr/f/9//3//f/9//3//f/9//3//f/9//3//f/9//3//f/9//3//f/9//3//f/9//3//f/9//3//f/9//3//f/9//3//f/9//3//f/9//3//f1prKSWUUv9//3//fxhnay0JIUslTCnoHGspvXf/fzlnCCEqJa4xbCmNLSkhKiXWWv9//397b2stjDF7b/9//3//f/9//3//f/9/MUalEIwt8DkyQlNGtla9d/9//397b60xxRSUUv9//3//f/9/vXf/f/9//3//f5xzYwz3Xv9//3/vOeccVEa6SntGXmP+f/9//3//f/9//3//fzFGZAxSSt57vnPcVvk5fmv/f3NOQggxRv9//3//f3tvxhilFBhj/3//f/9/lFIIIfde/3//f957jDEpJXtv/3//f/9//3//f/9//3//f79zm05aQp1v/n+1VqYU8zn9WthSKh1LIc85EULwOSkhEEK9d/9/ay2tNd57/3//f/9//3//f/9//3/ee/5//3//f/9//3//f/9//3+cc4wxjDFaa713SikxRt57/3/vPWMMMUa9d/9/917GGGst/39aa6YUCSFLKQkhbC21Vv9//3//f/9//3//f/9//3/vPaUUEUI5ZxFCSimEFLx3/3/ee5xznHOtNeccWmv/f/9//3//f/9//3//f9ZaxhiMMXtv/3//f/9//3//f/9/WmtCCIsx3n//f913UUrnHFprtVZKKdZa/3//fxhjCCEQQr13nHOMMe89914YY601pRR6b/9//3//f/9//3//f/9//3//f/9//3//f/9//3//f/9//3//f/9//3//f/9//3//f/9//3//f/9//3//f/9//3//f/9//3//f/9//3//f/9/1lrnHHNO/3//f1prCCFKKfA9+F5aZ3NOCCF7c713rTXGFHNOOWM5Yxhfc04pIUopOWf/f957Ukq1Vt57/3//f/9//3//f/9//3//f845pRTWWv9//3//f/9//3//f957UkrGGM45vXf/f/9//3//f/9//3//f/9/e29jDJRS/3//f/9/jDHHGG4pNUb/e/9//3//f713OWe1UhljlFIIHY0x+16faz1jWkIdX753lE4hBJRS/3//f/9/3nsxRoQQay3ee/9//39SSikl917/f957OWcpJYwxe2//f/9//3//f/9//3//f/9//3++cz1jek59b7VWKSXYWh1fmUqQLfA5nG/ee1prSinOOZxz/39rLYwxvXf/f/9//3//f/9//38YY+ccc07/f/9//3//f/9//3//f/9/914IIc45OWcIHe89vXf/fyklYwy9d/9//3+9d+ccSin/fzlnYwzPOVpr916cc/9//3//f/9//3//f/9//3//fyklhBB7b/9//385ZyEIOmv/f9daxxjOOQkh5xzWWv9//3//f5xze285Y/dec0pKJYQMlFLee/9//3//f/9//3+9dwgh5xwYY3tvOWNrLQghWms6a2stSylzSnNKbC0IIbVW/3//f/ZaKSVKJQkhCCFKKb13/3//f/9//3//f/9//3//f/9//3//f/9//3//f/9//3//f/9//3//f/9//3//f/9//3//f/9//3//f/9//3//f/9//3//f/9//3//f/9//39aawghEEK9d/9/UkrnHPde3nv/f/9/3397b957em+EEBBC/3//f/9//3/ee/deSilSSv9//3//f/9//3//f/9//3//f/9//3//f/9/3nvOOcYc7z2cc/9//3//f/9//39aa2st5xy1Vv9//3//f/9//3/ee/9/3nvWWmMMWmv/f/9//3+9d4wx5xwpJXtrv3f/f3tvEEIpJYwtrjFsKQkd8z1aSr1S2lITPrE18T0JIccYvXf/f/9//3//f1prCCHnHDln/3//f5RSxhitMTJC8D1rKQgdtVb/f/9//3//f/9//3//f/9//3//f/9/vnPbVppOMkYIITljHGNaRtM1bCnwPe85SinnHHNO3nvee0opjDHee/9//3//f/9//3//f9ZahBAQQv9//3//f/9//3//f/9//3//f1JKay3ONecY7z3ee/9/ay1CCL13/3//f5xzxhitNf9/WmsIIVJK/3vee9573nv/f/9//3//f/9//3//f/9/rTXnHHtv3nvee7VWYwy1Wv9/nHMqJQgdCB0IHfde/3//f3xvEUJKJSohCR0qISkhpRQQQt57/3//f/9//3//f/9/1lrnGAkdrTEpJQkhzjm9d713c05KJUspbClsKRFCnHP/f/9/e2/vPUopSiUqJVtr/3//f/9//3//f/9//3//f/9//3//f/9//3//f/9//3//f/9//3//f/9//3//f/9//3//f/9//3//f/9//3//f/9//3//f/9//3//f/9//3//fzlnKSUxRt57vXdKKYwxnHP/f/9//3//f/9//3+1VoQQe2//f/9//3//f/9/e2+MMc053nv/f/9//3//f/9//3//f/9//3//f/9//3//f9577z2lFKw1vXf/f/9//3//f957c06lFM45nHP/f/9/3nuUUrVWlFIxRuccCCG9d/9//3//f/9/e2+uNaUQbik+Y953c07nHJRSvXecczJG5xyUUp5z2lYsIekYKyHpHCkh11r/f/9//3//f/9/3ntSSoQQ7z3ee/9/lFIIHc418DmuMa0xlE7ee/9//3//f/9//3//f/9//3//f/9//3//f75v+VZuKQghGGM8Zxg+eUrxOUwpSyVLKe89e2//f957KSVrLZxz/3//f/9//3//f/9/nHPvPdZa/3//f/9//3//f/9//3//f/9/e29rLQkhpRRTSr13/3+UUmMMlFK9d7131lpCCHNO/397bwchCB0xRhFCay1SRntv/3//f/9//3//f/9//3/WWuccbC0QPs85CSFjDHtv/3//fzlnrTXnHGstWmv/f/9//39zTikhKSFKJUolSynoHPde3n//f/9//3//f/9//3/ee+89SiWtMUspMULed/9//3/eexhjED4QPnNKnG//f/9//3//f957vXNaa3tv/3//f/9//3//f/9//3//f/9//3//f/9//3//f/9//3//f/9//3//f/9//3//f/9//3//f/9//3//f/9//3//f/9//3//f/9//3//f/9//3//f/9/tValFFJK3nucc+ccUkree/9//3//f/9//3//f9ZahBC9d/9//3//f/9//3+9d+89zjnee/9/vXecc957/3//f/9//3//f/9//3//f/9//3+9d6015xzvPf9//3//f/9//3+cc8455xzWWv9//39aawklCCFrLSklzjl7b/9//3//f/9//3//f3tvpRQKIfpavXfOOWstvXf/f/9/vXdsMVNO3nt7a+cYSyXRMbAtdkZeZ/97/3//f/9//3//fzln5xxKKTln/3/3XgghUkree/9//3v/f/9//3//f/9//3//f/9//3//f/9//3//f/9/33saX68x6Bz3XnxrFjrYNRtj+F62Whln33v/f/9//3+MMWstvXf/f/9//3//f/9//3//f/9//3//f/9//3//f/9//3//f/9//3//f5RSKSXGGDFG3nv/f/9/jDHnHPA97z1sLegce2//f713UkbHGEolSyUpIa01e2//f/9//3//f/9//3//f/9/c05LKY0tbC3ONRBC3nv/f/9//3+cc3ROtlb/f/9//3//f5xztVZSSlJGUkZSRpVSnHP/f/9//3//f/9//3//f/9//39aa3tvvHP/f/9//3//f/9//3//f/9//3//f/9//3//f/9//3//f/9//3//f/9//3//f/9//3//f/9//3//f/9//3//f/9//3//f/9//3//f/9//3//f/9//3//f/9//3//f/9//3//f/9//3//f/9//3//f/9//3//f/9//38YYwghUkr/f3tv5xwxRt57/3//f/9//3//f/9/1lqEEHtv/3//f/9//3//f7137z2MMb13/3+UUmstOWf/f/9//3//f/9//3//f/9//3//f/9/OWfGGAghWmv/f/9//3//f/9/tVbGGK01nHP/f3tv5xwxRlpr3nv/f/9//3//f/9//3//f/9/vXsxRoUQt1a9dxBCSimbc/9//39aa4wxc1L/f957CCEsITc+uk69Tho6f2v/f/9/3nvee713OWdrLcYY7z3/fzlnay2MMVpr33/ee7133nv/f/9//3//f/9//3//f/9//3//f/9/m3P2WvdebCnIGM85dE6vMVIhulL/f/9//3//f/9//3//f+89ay2cc/9//3//f/9//3//f/9//3//f/9//3//f/9//3//f/9//3//f/9//39zTkoplFLed/9//3//f601jTGMLc85917/f/9//39aaxA+ED7wPTFC1lq9d/9//3//f/9//3//f/9//3//f5xz+F73Wt53/3//f/9//3//f/9//3//f/9//3//f/9//3//f/9//3//f/9//3//f/9//3//f/9//3//f/9//3//f/9//3//f/9//3//f/9//3//f/9//3//f/9//3//f/9//3//f/9//3//f/9//3//f/9//3//f/9//3//f/9//3//f/9//3//f/9//3//f/9//3//f/9//3//f/9//3//f/9//3//f/9//3//f/9//3//f/9//3//f/9//3//f/dexhgQQr13vXcIIa01nHP/f/9//3//f/9//3/WWmMM1lr/f/9//3//f/9/3nvvPe893nv/fxBCSikYY/9//3//f/9//3//f/9//3//f/9//3+cc4wxxhj3Xv9//3//f/9//3+cc4wxCCH3Xv9/e28IIXNO3nvee/9/vXf/f/9//39aa957/3/ee3NOpxRXSr93lFIoJZNSvXfee5ROay05Z/9/WmvnHAodbynSMRY6Fjr8Wv9/nXe0VpRSc0rvPa016BxKKb13/3+UUkop7z33XrRWMUYYX/9//3//f/9//3//f/9//3//f/9//3+0UuYYjC2NLUslKyULISohLh15Rr93/3//f/9//3//f/9/7z2tNd57/3//f/9//3//f/9//3//f/9//3//f/9//3//f/9//3//f/9//3//f/9/nHO9d/9//3//f/9/nHO9c3tv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917nHM45vXfee845hBDVWt5//3//f/9//3/eezlnpRTvPd57/3//f/9//385Z4wxEEL/f957tVaUUr13/3//f/9//3//f/9//3//f/devXe9d5xzay3GGDln/3+9dzlnGF85Zxhj7z2lFHNO/3+ccykl7z21VtZatlZzTt57/3/ee601UkrWWnNOKCFtKXlKXmt7b605ay3wPXNOrDFSRr13/385ZwghCB0qISohKR0rHRxfv2/ZWsYYSymNMWspaylKKc453nv/f713c0prLSolSilrLdZa3nv/f/9//3//f/9//3//f/9//3//f3tvMUbXWrZWtVIzQtI1cCWTJfg1X2v/f/9//3//f/9//3+1VtZa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3XsYYrTWcc/9/lFKlFGotWmu9d997vXf3XvdenHNrLUopU0paa5xz3ns5Z845KSX3Xv9//3//f/9//3//f/9//3//f/9//3//f713KSUxRpRSc0oIHYwx3nv/f/deKSUqJUspbC1KJeccc07/f957zjkIIUoljDGMMUop33//f/9/MUZJJSolSynOOfleu1YeX993WmfvPY0xjC1SRnxv/3//f/9/EEIxQjFCU0rPNbIx/Vb+WpxOEz50TjljtVbXWvdeWmv/f/9//3/eezln9161Vlpr3nv/f/9//3//f/9//3//f/9//3//f/9//3//f/9//3//f/97PGNaSrctGjpe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CCGMMZxz/3+cc4wxxhjOOVNKlU5zSggdtVbeezln7z0pJYwtMkZTSq45KSWUUt57/3//f/9//3//f/9//3//f/9//3//f/9/3ntSSkopSikqJUopGGP/f/9/GGOuNc458D0RQlNKUkpaa/9//3/WWlJKlFI5Y9ZaOWf/f/9//3/ee9ZalE6UUpxz3nscX5tKn2/ee5xzGWM6Z713/3//f/9//3/ee753vnfee31vuladUl1KnU7+Wr9z/3//f/9//3//f/9//3//f/9//3//f/9//3//f/9//3//f/9//3//f/9//3//f/9//3//f/9//3//f/9//3//f55v/Fr8Wt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28pJa01nHP/f/9/WmsxRo0xbClLJa0x8D2cc/9//3+cc3NKzjWtMRA+EELWWr13/3//f/9//3//f/9//3//f/9//3//f/9//3//f/9/9161VpROGGP/f/9//3//f5xznHO9d/9//3//f/9//3//f/9//3//f/9//3//f/9//3//f/9//3//f/9//3//f55z3FI/X/97/3//f/9//3//f/9//3//f/9//3//f/9//3//e15nfU5cRp1OP2P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Xe9d/9//3//f/9//39bazlnOWPee/9//3//f/9//3//f/9//3//f/9//3//f/9//3//f/9//3//f/9//3//f/9//3//f/9//3//f/9//3//f/9//3//f/9//3//f/9//3//f/9//3//f3NOlFK9d/9//3//f9571lqNLecYlE69d/9//3//f/9//3taazlje2u9d/97/3//f/9//3//f/9//3//f/9//3//f/9//3//f/9//3//f/9//3//f/9//3//f/9//3//f/9//3//f/9//3//f/9//3//f/9//3//f/9//3//f/9//3//f/9//3//f/9//389Z91Sf2f/f/9//3//f/9//3//f/9//3//f/9//3//f/9//39dZ91anU6+Th5Xf2v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XPfe5xzvXf/f957Wmvee/9//3/ee/delFLWWr1z/3//f/9/WmsQQnNOnHP/f/9/vneUUs45ay2MLRA+nXP/f/9//3//f/9//3//f/9//3//f/9//3//f/9//3//f/9//3//f/9//3//f/9//3//f/9//3//f/9//3//f/9//3//f/9//3//f/9//3//f/9/vXfee/9//3//f/9/3ntSRkopKiWNNXtv/3//f/9//3//f/9//3//f/9//3//f/9//3//f/9//3//f/9//3//f/9//3//f/9//3//f/9//3//f/9//3//f/9//3//f/9//3//f/9//3//f/9//3//f/9//3//f/9//3//f/9//3//f/9//3//f/9//3//f753vE7eVt93/3//f/9//3//f/9//3//f/9//3//f/9//3//f/9/vnd/b9xWXUJbRl9n/3v/f/9//3//f/9//3//f/9//3//f/9//3//f/9//3//f/9//3//f/9//3//f/9//3//f/9//3//f/9//3//f/9//3//f/9//3//f/9//3//f/9//3//f/9//3//f/9//3//f/9//3//f/9//3//f/9//3//f/9//3//f/9//3//f/9//3//f/9//3//f/9//3//f/9//3//f/9//3//f/9//3//f/9//3//f/9//3//f/9//3//f/9//3//f/9//3//f/9//3//f/9//3//f1prnHP/f/9/nHNaa713nHP3Xr1z/3//f957917vPbVS7zlzTv9/e29rLVtv/3//f7VWSikqJUspMkacc/9//3+1VgghCCEYY/9//3/WWgkhzjkxRnNKzjl7b/9//3//f/9//3//f/9//3//f/9//3//f/9//3//f/9//3//f/9//3//f/9//3//f/9//3//f/9//3//f/9//3//f/9//3//f/9//3//f/9//3//f/9//3//f/9//3+UUsYYlFLWWkop7z3/f/9//3//f/9//3//f/9//3//f/9//3//f/9//3//f/9//3//f/9//3//f/9//3//f/9//3//f/9//3//f/9//3//f/9//3//f/9//3//f/9//3//f/9//3//f/9//3//f/9//3//f/9//3//f/9//3//f/9/3nfbUjtCfm//f/9//3//f/9//3//f/9//3//f/9//3//f/9//3//f/9/nnO9UpxKvVIdX997/3//f/9//3//f/9//3//f/9//3//f/9//3//f/9//3//f/9//3//f/9//3//f/9//3//f/9//3//f/9//3//f/9//3//f/9//3//f/9//3//f/9//3//f/9//3//f/9//3//f/9//3//f/9//3//f/9//3//f/9//3//f/9//3//f/9//3//f/9//3//f/9//3//f/9//3//f713/nvee957/3//f/9/vXP3Wvdee2//f/9//3+9d7VWUkr3Xpxz/3//f/9//3//fzlnrTWUUv9/vXdSSs85e2/3Xq01GGP/f/9/1lpsLWstEELnHCkl/38YY4QQGGP/fzlnSinvPdda7z1KKTFGvXfeexBCxhjGGFJK3nv+f8455xw5Z5xz/397b957/3//f/9//3//f/9//3//f/9//3//f/9//3//f/9//3//f/9//3//f/9//3//f/9//3//f/9//3//f/9//3//f/9//3//f/9//3//f/9//3//f/9//3//f/9//3//f3NOUkq9d/9/OWP3Xv9//3//f/9//3//f/9//3//f/9//3//f/9//3//f/9//3//f/9//3//f/9//3//f/9//3//f/9//3//f/9//3//f/9//3//f/9//3//f/9//3//f/9//3//f/9//3//f/9//3//f/9//3//f/9//3//f/9//3/+fxxjfUpfY/9//3//f/9//3//f/9//3//f/9//3//f/9//3//f9573nv/f997nmv9Wvg5X2f/e/9//3//f/9//3//f/9//3//f/9//3//f/9//3//f/9//3//f/9//3//f/9//3//f/9//3//f/9//3//f/9//3//f/9//3//f/9//3//f/9//3//f/9//3//f/9//3//f/9//3//f/9//3vee/9//3//f957nHPee/9/3nv3Xpxz/3//f/9/vXcySpVSGGOUTt57/3+cczFGMUaUTlJKc07/f/9/GGPvPWwtay2MMRhj/3//fzFGKSUIHWstUkr/f/9//3//f/9/GGPGGBBC/38YYwghzjm9d9Zaay0YY/9//3+tNa01F1+cc4wxCCH/f1prhBAYY/9/1loIIZxz/39aa4wxay17b5xzjDFrLUoprTV7b7x3KSVrLVtr3nedcxhje2//f/9//3//f/9//3//f/9//3//f/9//3//f/9//3//f/9//3//f/9//3//f/9//3//f/9//3//f/9//3//f/9//3//f/9//3//f/9//3//f/9//3//f/9//3//f/9/vXe9d/9//3//f/9//3//f/9//3//f/9//3//f/9//3//f/9//3//f/9//3//f/9//3//f/9//3//f/9//3//f/9//3//f/9//3//f/9//3//f/9//3//f/9//3//f/9//3//f/9//3//f/9//3//f/9//3//f/9//3//f/9//3//f/9/vnfcVr1Of2v/f/9//3//f/9//3//f/9//3//f/9//3//f/9/OWfOOf9//3//f11nWUb+Vj5jv3P/f/9//3//f/9//3//f/9//3//f/9//3//f957/3//f/9//3//f/9//3/ee997/3//f/9//3//f/9//3//f/9/vXe1Vlpr/3//f/9//397b9ZWEEI5Z713/3//f/9//3//f/9/3nuUUnNO3nv/f/9/WmutORhj/3+ccykl917/f/9//3/OOeccbC1sLQghe2/ee3NO5xxrLa0xCCGtNb13/3/vPcYYrTUQQmstGGP/fzlnpRSMMVJKtla2Vv9//3//f/9//3/WWsYY7z29dxBCxhiUUv9/915rLdZa/3//f845jDF7b957EELnHP9/OWeEEBhj3ntzTkop3nv/f713UkopJTlnWmtrLTFGUkpKKRhjOWcIIQghMUIxRjFGSilS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j2TG8Ut97/3//f/9//3//f/9//3//f/9//3//f/9//3+ccykl1lr/f/9//3+dbx1b+Tm9Up9v/3//f957Wms5Z5xz/3//f/9//3//fzlnzjlzTpxz/3//f/9/nHMxRhBCUkq+e/9//3//f/9//3//f/9/OWfwPWsprTX3Xt57/3/WWmstSilKJWstUkr/f/9//3//f/9//3+9d+89jDG9d/9//38YYwghtVb/f3tvxhiUUv9//3+cd0IMc07WWs45pRR7b5xzrTWMMVpn916tNYwxvXd7b2stzjl7b5xze2++e/9/UkqlFPde3nv/f/9//3//f/9//3//fzln5xwQQjlnSimtNZxz/38YY2st1lr/f/9/GGOMMa41EUJKKcYY3nucc6UUGGPeexBCSin/f/9/3nsQQiklGGP3Xgghc073XiklUkp7b2stSinWWjlnOWNKKa01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+bTldC+Fr3XnNOGWP/f/9//3//f/9//3//f845vXf/f/9/EEJJJf57/3//f/9/fW+bTlxGvVJea5tvMUKMLa0xzjnWWt57/3//f/dejDEpJUoprTW9d/9/3nsQQgghjDGMMXNO3nv/f/9//3//f/9/vXfOOa01c0oxRmst917/fzlnEEIYYxhjrTXGGFpr/3//f/9//3//f9577z2MMZxz/3//f/de5xzWWv9/OWelFNZa3nv/fzlnIQR7b/9/GWPGGDlnWmsHIdZa/3//f3NOjDF7bzlnKSXvPRhjGGPWWpxz/38xRoQQnHP/f/9//3//f/9//3//f/9/OWcpJYwxzjlKKRhj/3//f9ZaKSW1Vv9//3//fzlndE6VUowxxhjef5RSYwzWWt57MUZKKd57/3+9dzFGSilaZzFG5xzWWr13ay2tNXtvUkrnHFpr/3+8d8YYc07/f/9//3//f/9//3//f/9//3//f/9//3//f/9//3//f/9//3//f/9//3//f/9//3//f/9//3//f/9//3//f/9//3//f/9//3//f/9//3//f/9//3//f/9//3//f/9//3//f/9//3//f/9//3//f/9//3//f/9//3//f/9//3//f/9//3//f/9//3//f/9//3//f/9//3+9d/9//3//f/9//3//f/9//3+9d5xz/3/ee5xz/3//f/9/nHNzTpVSvXf/f/9/c05aa/9//38QQlpr33tSSqw1tVYYXxBC/3//f/9//3//fz5jEzqLKa0xaykJIZRS/3//f/9//3//f713pRQYY/9//3+UUsYY/3//f/9//3//f793f2ubTntKmFLOOc41U0oQPowxGGP/f713SilSSntrtVYIIZRS/397b0op1lqcc/de7z21Vv9//3//f/9//385Z601tVbee713jDHvPd573nu9d/9//39abwghEEL/f/9//3//f/9/3nsRRmstvXf/f/9/917nINZa/38YY6UUtVb/f/9/3ntKKWstrTVzSuccGGM5ZyglGGP/f/9/tVatNZxzGGNKKQkhzjWtMSol7j29dzFGxhicc/9//3//f/9//3//f/9//397bykl5xwpIXNO3nv/f/9/GGMJITFGvXf/f/9//3/ee997EELnHN57WmuEEFJK/3+1VgghGGP/f5xzrjnOORhjay0pJTln/3+1VkopGGNaa2stay2UUnNOCCF7b/9//3//f/9//3//f/9//3//f/9//3//f/9//3//f/9//3//f/9//3//f/9//3//f/9//3//f/9//3//f/9//3//f/9//3//f/9//3//f/9//3//f/9//3//f/9//3//f/9//3//f3tvGF/ee/9//3//f/9/e2+UUvhe3ndaa5xz/39ZZxhj3nv/f9ZaEEKcc957tVauNa0xEEJ7b/9/WmuMMd57/3+ccxBCtVb/fxhjEEKcc/9/e2/vPWspaylrLRhj/39rLdZa/3+1VsYY3nsYYyklk1JzTs45KSXee/9//3//f/9/HF9QJUwlzzUwQiklay1aa/9//3//f/9//3+lFNZa/3//f/dejDH/f/9//3//f/9//3//e55vu1L8WjtjfG+9d3tvSikxRr13WmvnHFpr/3/ee3NOjDHeexhjSin/f/9/nHPvPTFG/3//f/9//3//f9Zazjlaa/9//39SSowxnHP/f/9//3//f713xhj3Xv9//3//f/9//3/+fzFGrTWcc/9//385Zwghc07ee1prpRTWWv9//3//f5xztVYQPnNOpRS1VpxzrTXWWv9//3+UUq01e297a0olzjlaa5xvrTVKKXtvtVaEEPde/3//f3tv/3//f/9//3//f1prKSWlFOgcc0r/f/9//38YYykl5xy1VntvvXdSSvdeGGNrLQgh/3/ee8YY7z3/f3tvrTXnHGwtjDEqJZRSe29rLa01nHP/f1pray21Vt57GGNKKSklay0YY/9//3//f/9//3//f/9//3//f/9//3//f/9//3//f/9//3//f/9//3//f/9//3//f/9//3//f/9//3//f/9//3//f/9//3//f/9//3//f/9//3//f957tVaNMc41MUZ7b/9//3/eexA+SiVKJc85vXf/f/9/e2+MMQghay1rLWst917/f3NOUkq9d1prKSVSSr13c04JIYwtjC2MMbVW/3/WWsYYnHP/f5xzzjlSSv9/lFKtNXtv/39SSowx1loYYxBCOWfee0opUkq9d+ccUkr/f601Sin/e5xzUkrGGJxz/3//f/9//3++c3lKGUJda713tVbGGJRSnHNzTlNKdE5SRugcxhgYY/9//3+cc/9//3//f/9//3//f/9//3/fe75zfmufb/9/3n+tNa01vXc5ZyklnHP/f/9/nHPnHFpr1lprLf9//3/ee5RSzjnee/9//3//f/9/c07OOVpr/3//f3NOay29d/9/3ntaa9ZazjmlFJxz/3//f/9//3//f957UkrnHO857zkQQowxpRQxRt57e2/GGJRS/3//f/9//3//f713e2/GGJxzvXcxRq01/3+9dxBCSil7b/9/zjlrLVpr3nutNa01vXfeewghrTV7bxhjKSW9d/9//3//f/9/e28pJeccCB1rLVpr/3//f5xzjDEIISklay05Z1JKKSUpJeccMUb/f/9/xhgQQv9//39aazJGjTHwPbZWvXfeexhjGGP/f/9//397b953/3//f5xzc057b/9//3//f/9//3//f/9//3//f/9//3//f/9//3//f/9//3//f/9//3//f/9//3//f/9//3//f/9//3//f/9//3//f/9//3//f/9//3//f/9//3//f/9/tVYqJSkhbCkqIYwxvXf/f7VSxhTONa0xiy1KKb133ntzTqUUzjUQPkop5xzWWv9/MUbOOXtvEELnHNZa3ndKKTFGWmucbzljnHP/fxhjhBCcc/9/nHOMMTFGe29rLSklWmvee+897z29d/9/3nv+f/9/ay1SSjFGSim9d/9/UkqlFHtvvXfWWucc3nv/f/9//3//f/9/2Va4MbxS/3taawgh7z05ZwkhjDHPOc815xilFLx3/3//f/9//3//f/9//3//f/9//3//f/9//3/fd/97/3/ee0op7z29d1prSim9d/9//3+cc8YY916UUikl3nv/f957UkqtNZxz/3//f/9//3/WWu89e2//f/9/c05rLZxz/38YYwghCCEpJbVW/3//f/9//3//f/9//39SSsYYjTHOOc85rTWlFBBCnHOccwghKSVzTlpr/3+UUhdjWmu1VoQQe2//f7VWxhhSRhA+CB0pJdZa/3+1ViklKSUqJQgh917/f/9/916mGAghxhgQQv9//3//f/9//397b2stay0YY2strTWcc/9/3nv3XtdatVbWWr573ntaa5RSe2/ee/9/3nvFGM05/3//f/9/3nvee753/3//f/9//3//f/9//3//f/9//3//f/9//3/vPe89nHP/f/9//3//f/9//3//f/9//3//f/9//3//f/9//3//f/9//3//f/9//3//f/9//3//f/9//3//f/9//3//f/9//3//f/9//3//f/9//3//f/9//3+tNWspc0rWVs41xhgYY/9/ay2sMXtvWmfvPcYY917eexBCKSWcc71zMUbnHJRS/38xRs45tVZKKVJK3nucc0opGGP/f/9//3//f/9/GGOlFHtv/3+cc6015xzPOcYYSylaa9577z1SSv9//3//f/9//39rLUopxhhzTv9//3+cc601KSXvPUop5xzee/9//3//f/9//3/edzdCNj6cbzln5xy1Vv9/ay1KKfheOWOlEIwx/3//f/9//3//f/9//3//f/9//3//f/9//3//f3tvOWO1VowxxhhzTv9/WmtrLb13/3//f713xhj3XrVWSinee/9/3nuUUmste2//f/9//3//f/deMUZaa/9//385Zwghe2//f/9/Wme1Vs45jDH/f/9//3//f/9//3//f1JKKSU5Z957/3+9d2st7z29d5xzCSFrLQgh5xzee1pr5xwIIQgdEELee/9/nHPwPc45MUaUUkoptVb/f/97+F5zTu891lree/9//3//f/de1loYY/9//3//f/9//3//f7137z1rLb13914IIVJK3nv/f/9//3//f/9//3//f713SimUUv9//3/ee6UUay3/f/9//3//f/9//3//f/9//3//f/9//3//f/9//3//f/9//3//f/deYwxzTv9//3//f/9//3//f/9//3//f/9//3//f/9//3//f/9//3//f/9//3//f/9//3//f/9//3//f/9//3//f/9//3//f/9//3//f/9//3//f/9//3//fxhjOmv/f/9/e28pJRhjvXelFFJK/3//f9575xwxRr13EEIpJd57/38YYyklc07eexBCxhQIHWspOWf/f1prxxhKKa01jDFrLa01/3+cc+ccWmv/f713rTXGGJVSUkprLVprnHOtNa01nHP/f/9//3//f601CCGEEHtv/3//f/9/vXdSStZa7z3nHL13/3//f/9//3//fxhjbCnHFO85SilKKTln/385Z+ccOWfee+ccSin/f/9//3//f/9//3//f/9//3//f/9//3//f9577zkIHUolxxxzSt57/397byklnHP/f/9/e2/GGPde1lrnHL13/3//f3NOKSUYY/9//3//f/9/916tNTln/3//fzlnCCE5a/9//3//f/97WmtjDFpr/3//f/9//3//f/9/UkprLTln/3//f/9/ay3vPZxz/390UlprOWd7b/9//397bxhjtlY5Z/9//3//f/9/3nv/f9ZaxhgQQv9//3//f/9//3//f/9//3//f/9//3//f/9//3//f/9//3//f/9/vXfvPSklvXf/f3NOCCHWWv9//3//f/9//3//f/9//38xRuccnHP/f/9/ay2tNf9//3//f/9//3//f/9//3//f/9//3//f/9//3//f/9//3//f/9/vXeMMZRS/3//f/9//3//f/9//3//f/9//3//f/9//3//f/9//3//f/9//3//f/9//3//f/9//3//f/9//3//f/9//3//f/9//3//f/9//3//f/9//3//f/9//3//f/9//3+UUoQQ1loYY2MMc07/f/9/3nspJc45/39zTkop3Xv/fzlnjDFSSv9/UkrHGKYUUkq9d/9/nXNLKYwtzjEQPlJG5xz/f957KSV7b/9/nHOtNWst/3/WWkop1lr/f+89rTV7b/9//3//f/9/EEJrLWst5xycc/9//3//f/9//38YY+cc/3//f/9//3//f/9/OWdKKccYKiVrKdZW/3v/f/9/jDHuPb135xyMMf9//3//f/9//3//f/9//3//f/9//3//f/9/vXfOOc85lFIZY/9//3//f3tvpRT3Xv9//3+9d8YYe2+1VsYYe3P/f957lFaMMb13/3//f/9//39aa6011lr/f/9/GGNKKb13/3//f/9//39aa2MMGGP/f/9//3//f/9/3ntSSgghGGP/f/9/vXdKKa01vHf/f/9//3//f/9//3//f/9//3//f/9//3//f/9//3//f/9/OWcIIe89/3//f/9//3//f/9//3//f/9//3//f/9//3//f/9//3//f/9//3//f/deEEK9c/9/vXfWWvde/3//f/9//3//f/9//3//f3tvxhhSRv9//3+UUs453nv/f/9//3//f/9//3//f/9//3//f/9//3//f/9//3//f/9//3//f/9//3//f/9//3//f/9//3//f/9//3//f/9//3//f/9//3//f/9//3//f/9//3//f/9//3//f/9//3//f/9//3//f/9//3//f/9//3//f/9//3//f/9//3//f/9/3nu1ViklhBAYY3tvpRQQQv9//3/eeyklzjnee9ZaKSWcc/9/WmuMMXNO/39SSuccCCHGGJRS3nveeyklMUacc/9/GGMIIf9/3nvGGM453nt7b0opzjn/fzlnjDFzTv9/lFLGHFJKvXdSSrVW3nvOOe89916EEI0x/3/fe4wxc061VsYYrTX/f/9//3//f/9//39aa841bCnSNdhW/3v/f/9//385Z8YYGGMIIYwx/3//f/9//3//f/9//3//f/9//3//f/9//3//f+89Ukree/9//3//f/9//39KKbVW/3//f7VWSinee3xvKSUYY/9/nHOuOc453nv/f/9//3//f713jDExRpxz/3/vPVJK3nvee601nHO9d3NOpRS9d/9//3//f/9//3//f1JKCCHWWv9//385Z+cczjmcc/9//3//f/9//3//f/9//3//f/9//3//f/9//3//f/9//385Z2stMU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GNKKecc5xwxRt57/38IIeccWmveezlnpRQxRv9/1lrnHBhj/397b8457z3/f3JKrTW1Vq01Sik5Z/9/MUbHGDFGUkprLWst/3+9d+ccCCHvOWstxhhSSv9/WmvOOZRS/385Z601xhgIIecc1lr+exBCzjnee9ZapRT3Xv9/c06MMQghSimcc/9//3//f/9//3//f1pray2UUp1vO2O9c/9//3//f/9/zTnnHMYY7z3/f/9//3//f/9//3//f/9//3//f/9//3//f/9/EELvPXtvnHOcc957/3//f5RSSimcc5xzjDGtNf9//3+1ViklGGNzTgkllFL/f/9//3//f/9//3/3XkopzjnvPSklOWf/f/9/UkqEECkhCB0QQv9//3//f/9//3//f/9/OWdSSntv/3//f/9/MkZSSr13/3//f/9//3//f/9//3//f/9//3//f/9//3//f/9//3//f7131lpa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XeMMcYYjDG1Vr13/3//fxhjpRRKKTFCrTGFFDln/385Z+ccGGP/f5xzzTnvPd57lFJKKfde915KKa01nHN7b845KSEIIUop917/f957SimtMc41SiVrLXtv/3+cczFGtVb/f/9/OWcyRhBCOWfee/9/MUatNb13/386a957/3//f1prUkoYY/9//3//f/9//3//f/9/vXfOORBCOWPWVhljvXf/f/9//38YYwghpRStNf9//3//f/9//3//f/9//3//f/9//3//f/9//39SSucY6BwqJcYYlFLee/9/3nusMSklay0IIdZa/3//f713EEJKJUspMUacc/9//3//f/9//3//f/9/WmtSSpNO1lree/9//3+cc7VWtVYZY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b0opxhj3Xv9//3//f/9/3nvOOQgdjC0qJRBC/3v/f1prjDFaa/9/3XeUUlJK/3+UUgghlFL/f7VW1lq9d/9//39SSrVWnHP/f/9//38YYzlnnG/3Wpxv/3//f713GGM5Z/9//3//f/9//3//f/9//3+UUkopvXf/f/9//3//f/9/3nuMMXNO/3//f/9//3//f/9//3//f+895xwJIUolCCEYY/9//3//f/9/7z3oHBBC/3//f/9//3//f/9//3//f/9//3//f/9//3//f/derjUQPjJCEUJaa/9//3//f9139173Xlpr/3//f/9//3+9d/dee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vKSWMMXtv/3+cc/9//3//f957UkrWWhhj3nv/f/9/3ns5Z/97/3//f9573nv/f9ZaKSW1Vv9//3//f/9//3//f/9//3//f/9//3//f/9//3//f/9//3//f/9/nHPOOc453nv/f/9//3//f/9//3//f3NOKSV7b/9//3//f/9//3/ee5RSxhi9d/9//3//f/9//3//f/9/lFLOOVJGMkbXWr13/3//f/9//3+9d7VWnHP/f/9//3//f/9//3//f/9//3//f/9//3//f/9//3/ed713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d/9//3//f713nHP/f/9//3//f/9//3//f/9//3//f/9//3//f/9//3//f/9//3//f/9//3//f/9//3//f/9//3//f/9//3//f/9//3//f/9//3//f/9//3//f/9/nHOMMSkl91r3Ws45Wmv/f/9//3//f/9//3//f/9//3//f/9//3//f/9//3//f/9/915KKZRS/3//f/9//3//f/9//3//f/9//3//f/9//3//f/9//3//f/9//3+9d1JKUUb/f/9//3//f/9//3//f/9/1lqtNb13/3//f/9//3//f/9/nHNrLRhj/3//f/9//3//f/9//3/ee957vnf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//3//f/9/e29aa713vnfee/9/Wmtaa957/38YY3NOGGP/f/9/c06MMb13/3//f/9//3//f/9//3//f/9//3//f/9//3//f/9//3//f/9//3//f/9//3//f/9//3//f/9//3//f/9//3//f/9//3//f/9//3//f/9//3//f3NOay2MLWspCCE5Z/9//3//f/9//3//f/9//3//f/9//3//f/9//3//f/9//38YY0oplFL/f/9//3//f/9//3//f/9//3//f/9//3//f/9//3//f/9//3//f/9/vXe9d/9//3//f/9//3//f/9//3+cczln3nv/f/9//3//f/9//3//f5x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Xf/f/9//3//f713e2/ee3tvOWe9d/9//385Y7VW/3/ee7VW1lr/f/9//3//f/9/OWetNUolMUYxRhhjvXfOOWstWmsYYyklCB1KKVtr/39KKWMMOWf/f/9//3//f/9//3//f/9//3//f/9//3//f/9//3//f/9//3//f/9//3//f/9//3//f/9//3//f/9//3//f/9//3//f/9//3//f/9//3//f/9//3/3XpROc0q1Vr13/3//f/9//3//f/9//3//f/9//3//f/9//3//f/9//3//f5xzc074Y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xzvXf/f/9//3//f957GWPXWjln/3//f/9//3//fxhj1lpaa/9/nHOUUvde/3//f/9/dFLOOVprMUYpJVpr/3+9d0oppRScc713ZAwpJd57/3//f/9/vXcQQqUUSiUJIecclFKcc0opSilaaxBCCSGtMaYUMkbee0opYwx7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957/3//f/9//3+9d5xzvXf/f/9//39aaxhj/3//f/9/WmtaazlnGGN7b/9/fG/3Xt57/39aa7VWnHP/f5xz7z21Vt57/3//f957U0prKecYay33Xv9//3//f3tvSinGGO89/385Zyklzjm9d/9/vXetNeccGGOtNeccOWf/f5RSxhxjDHtve29jDCkl3nv/f/9//3+cc6016BwyRq01pRRzTntvSikpJVpr1lqUTvdeCCEIIb13ay1jDBh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3tvnHP/f/9//3//f/9//3//f/9/nHN7b/9//3//f/9//39aa/de3nv/fzlnc05aa/9//38YY3NOED5zSpxz/3+9d845CCFaa/9//3utNe89jDFrKTFG/3+UUkope2/eexBC6CD3Xv9/917nHO89vXf/f/9/914JIQgdSykIHUol3nf/f/9/nHMpJeccjDHee1pray1KKXtv/3+cc0opCCE5Z8455xxaa/9/rTXnGGMMOWecc4QQCCHee/9//3//f5xzrTVKKZxzlFLnHFJKvXcQQu89e2//f/9/3nspJSklvXeUUs453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HM5Z957/3//f957vXfee/9/vXdaa957/385Z1prOWcYY713/3+cc/de3nv/f5xz1lo5Z/9//3+9d3ROzjXwPfdevXf/f/9//3//f/9//39SSowx/3//f/9//3+9d845Sik5Z957MUbGGJRS/39aa6015xwIHegYtVbee1prxhilFM89/3++d+gc6BxKJQkhjTHee5RS5xxaa3tvjDEIITln/385Z+cczjmcc/9//3/OOaUUzzmUUowxhBD3Xv9//39aa+gcxhhrLZxznHOtNQgh917eexhfKCEIIVprEELnHBhj/3/OOeccYwj3Xt57xhjnHN57/3//f/9/vXfOOSklOWfXWgghUkree3tve2//f/9//3/WWuccCCG9d9573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//3+9d713/3//f957e2/ee/9//39aa5RS1lpaa/9//3//fzlntlr/f/9//3//f/9/WmvvPYwxlFLee/9/OWcxRntv/3/WWmstWmu9d2wtrTGuNUolOWf+f9ZaKSW9d/9/WmtrLTFG/3//f5RSKSEIHUolbC05Z/9//3//f/9//3//f845hBD/f/9//3//f5xzjDHGGPdevXcQQsYY917/f3NOCB2MLc85jC1rLVpre2/OOUopxhj/f/9/CCEpJZVSlVKVUv9/lFIIIVprGGPGGK01vXf/fxhjCCGtNZxz/3+9dwghCCE5Z/9/lFKlFM45/3//f1prpRToHColOWfee1JKxhTPOVNKEELnGGspWmtzTuccOWfee8455xxjDPde/3/nHOccvXf/f/9//3+9dzFGxhgQPhA+CCFSSv9//3//f/9//3/WXowxxhgQQt57/3//f/9//3//f/9//3//f/9//3//f/9//3//f/9//3//f/9//3//f/9//3//f/9//3//f/9//3//f/9//3//f/9//3//f/9//3//f/9//3//f/9//3//f/9//3//f/9//3//f/9//3//f/9//3//f/9//3//f/9//3//f/9//3//f/9//3//f/9//3//f/9//3//f/9//3//f/9//3//f/9//3//f957nHPee/9//3//f753Wmvee/9/vXdaa713/39aa9da3nv/f/9//3//f/9/1lpSStZWlFJaa/9//3+9d7VWEEJaa/9//3//f5RSUkq9d/9/916MMVpr/386a4wxSiVKKWstvXf/f957UkoIIb13/3//f/9/3nsxRscYxhgqJbVW33uUUikl917/f+89pRQ5Z3tvhBAJIQkhphQYX/9/c07GGJxz/385Z0opzjn/f5xzzjnHGO85ED4IIRBCvXf/f/9//3//f/9/7z2EEP9//3//f/9/vXfvPcYY9169d845KSVaa713rTUqJbZWe2vWWucclE69d3tvMUYhBJxz3nspJWst/3/ee/9/3nuUUuccOWdSSqUUUkr/f/9/GGPnHIwxe2//f9ZapRStNd57/3+9d+cc5xy+d/9/916lFOcYCCFzTv9/914IIccYKiEpIcYUzjWcc1JKxhj3XpxzSinnHEMIWmvee+ccpRScc/9//3//f/9/914qJccUKSHGFFJK3nv/f/9//397b601xhhKKVpr/3//f/9//3//f/9//3//f/9//3//f/9//3//f/9//3//f/9//3//f/9//3//f/9//3//f/9//3//f/9//3//f/9//3//f/9//3//f/9//3//f/9//3//f/9//3//f/9//3//f/9//3//f/9//3//f/9//3//f5xzvXf/f/9//3+cb51z/3//f/9/OWf3Yt57/3//f3tvlFKcc/9/vXcxRrVW/3//f5tzEEIRQhBCOWf/f/9/+F7PPRhj/3/WWs45GGP/f1JKay05Z/9//3//f/9//39rLegcSyVKJe85/3//f3tvSinnHHNO/3//f/9/zjlrLVpr/38QQoQQGGP/f+89KSFrKWsppRCVUv9//38QQsYYWmv/f/9//39aa40x6BxrKecYzjl8b7VWCCH3Xr13ay3GGHtvOWelFEolrjHONXtv/n+1VsYYvXf/f1prSinvPf9/OWdKKa01OWecc845Kik5Z/9//3//f/9//38QQoQQ/3//f/9//3+9dxBCpRT3XpxzrTWtNd57OWdKKc45vXf/f957SinvPb13/3+UUmMIOWf/f0opay3/f/9//3/ee1JKCCEYYxBC5xz3Xv9//38YY+ccrTW9d/9/c05jDLVW/3//f/9/EEJCCFpr3nuUToUQKiXnGM413ntba2stCB3vPa01pRRSSt57lFKlFBhjOWcIIeccYwj3Xv9/xhjGGFpr/3//f/9//3/ee9ZaMUbOOecczjm9d/9//3//f/de5xznHLVW/3//f/9//3//f/9//3//f/9//3//f/9//3//f/9//3//f/9//3//f/9//3//f/9//3//f/9//3//f/9//3//f/9//3//f/9//3//f/9//3//f/9//3//f/9//3//f/9/914xRnNOnHP/f713EEJSSjFGMUacc957lFJSSv9//397b+89zjmcc/9//38QQmstGGP/f/9/lFLGGPde/385Z4QQ7z3/f/9/8EHnHEspCB2tMVpr/3+1VucclFK9dxBCpRRSSr13zj3mHDln/3//f/9//3+9d8cY6BwqJQgdSyn/f/9/OWcIIcYY7z3ee/9/3nvvPQglOWf/f601pRQ5Z713CCFKJTFCMUJKJcYY/3/ee4wxhBA5Z/9//3//f3tvzjnwPdZW7zlKKTlnc07nHPZeGGOlFM45vXfWVkIIMUI6Z5xv3nv/f5RSxhicc/9/WmtrLa013nu1VikllFL/f/9/tVbGGJRS3nv/f/9//3//fxBChBD/f/9//3//f957EELGGNZaOWcpJe893nvWWuccMUbee/9/3nutNQghe2//f/deQgg5Y/9/jDEpJf9//3//f957UkrnGJRSay1rLXtv/3//f/dexhgQQr13/38xRmMMlFL/f/9//3/3XmMM917+e1JK5xgxQkslbC29d5xzzjmMMXtrlFIIIVJK/3+UUucc916UUsYYCSFCCJRO3n8pJYQQWmv/f/9//3//f/9//3+9d/deCCGMMXtv/3//f/9/lFLGGDJG3nv/e/9//3//f/9//3//f/9//3//f/9//3//f/9//3//f/9//3//f/9//3//f/9//3//f/9//3//f/9//3//f/9//3//f/9//3//f/9//3//f/9//3//f/9//3//f/9/GGOMMQgdSiXvPd57GGPHGAkdKSHHGBhj3nsQQikl/3//fzln5xwIIRhj/3/ee845hBC1Vv9//39SSoQQc07/f3NOQgjvPf9/e2/nHEol8D0qIQgdtVb/f7VW5xwxRpxzrTWEEDFG3nvvPcYY1lr/f/9//3//f713hBAqJVJGdE5TSv9//39aawgh5xxrLXtv/3//f+89KSU5Z713SilKKXtv1lqlFO89e298b3NKIQQYY/9/zjmEEBhj/3//f/9/3ns5Z1pr/3+UUkop9161VsYY915zToQQlFL/f9ZaQghzTv9//3//f957lFKlFDln/397b2stjDF7bxBCKSU5Z/9//39aayklMUbee/9//3//f/9/EEKlEDpnOWe9d/9/3nu1Vucc1lq1VsYYMUb/f9ZaKSWUUv9//3//fzFG5xw5Z/9/GGNCCPde/39rLQghvXf/f/9//3+UUqUQbC0IIe89/3//f/9/WmspJWste2//f7VWYwy1Vv9//3//fzlnQghaa957UkoIHRljjTFKKZxz/38xRmstWmv3XikltVb/f/deCCEYY845xxjvPaUQUkr/fyklhBBaa/9//3//f/9/fG+1Vr13WmtKKUope2//f/9//3+1VqUUtVY5Z845e2//f/9//3//f/9//3//f/9//3//f/9//3//f/9//3//f/9//3//f/9//3//f/9//3//f/9//3//f/9//3//f/9//3//f/9//3//f/9//3//f/9//3//f/9/3nsQQuccKiEqIaUUOWf3XqYUKiEJIcYUUkree845KSXee/9/tVbGGCklOWf/f957zjmlFJRS/3//fzFGYwxzTt57MUYhBJRS/385Z4UQ7z0YYxA+xhTOOd571lrnHFJKe2+tNYQQ7z2ccxBCYwxzTt57/3//f/9/vXelFEopfG+9d753/3//fxhj5xzGFEol917/f/9/EEIIITlne28IIc45vXdSSqUUlFL/f/9/WmtCCIwx/3+1VoQQOWf/f/9//3//f957/3//f5RSKSX3XvdeCCGUUq41hBD3Xt57OWdCCFJK/3//f/9//39zTqUUGGP/f3tvrTWtNXtvrTUpJTln/3//f957ay0QQr13/3//f/9//38xRoQQzzWMLRBC3nv/f9ZaxhgQPo0xKSU5Z/9/GGNKKbVW/3//f/9/lFLnHFpr/39aa0IIGGP/f4wxpRTOOfA9c07/f9ZahBAIHSkh1lb/f/9//3+ccyklKSVaa/9/1lqEEJRS/3//f/9/GGNCCDln3nvvPQghWm9SSsYY1lr/f3NOCCH3XpRSKSXWWv9/914IIdZaSikpJTlnxhitNf9/ay1jDDln/3//f/9//38YY2sp7z0xRucYjDF7b/9//3//fzlnKSVKKa41hRA5Z/9//3//f/9//3//f/9//3//f/9//3//f/9//3//f/9//3//f/9//3//f/9//3//f/9//3//f/9//3//f/9//3//f/9//3//f/9//3//f/9//3//f/9//386Z0olCB2MLc815xgYX/daxxTPNVJGMUZaa957EELnHN57nHMQQoQQSik5Z/9/3nsQQqUUtVb/f/9/MUZjDDFG/nvOOWMMOWf/fzFGpRgYX/9/GGMIIUop3nv3XgghMUZaa4wxpRRrLVprEEKEEO9B3nv/f/9//3+9d2MMKSXee/9//3//f/9/916lFAgd6BxzSv9//38QQucc914YY8YYlFL/f845pRRaa/9//3/ee6UUxhj/f9daxhTwPbZWnHP/f/9//3//f9577z0pJfdeGGMIIWst6BxKJXtv/39aa2MMUkr/f/9//3/ee7VWhBCVUlpnGGNrLc45nHPvPQghOWf/f/9/3nutNa01nHP/f/9//3//fzFGpRBKJYwtCCH3Xv9/GGPHGEolKSHOOXtv/38YY2stlFL/f/9//39zTuccOWf/f1prQgjWWv9/rTXnHAkhCB3POf9/1lqlEOcYrTGcc/9//3//f5xzSikIIVpr/39aa4QQc07ee/9//3+cc4QQtVa9d0opKSXeexhjCCEQQv9/tVYIIZNOc06tNVpr/385ZwgdMUbnHDFGvXfnHM45/38QQmMM1lr/f/9//3//f1pray3oHCkh5xgwQt57/3//f/9//n/NNecYxxhKKZ1z/3//f/9//3//f/9//3//f/9//3//f/9//3//f/9//3//f/9//3//f/9//3//f/9//3//f/9//3//f/9//3//f/9//3//f/9//3//f/9//3//f/9//3//f9ZaCB1KJdZWWmdSRjlj1laEDLVWvXfee9573nvvPeccnHN7b4wxpRQpJTln/3//f+89pRS1Vv9//39SSmMMEEK9d601hBC9d/9/ay3GGJxz/39aa+ccCCF7b/deCCFzThhjay3HGOcctVYQQv9/tVbee/9//3//f5xzYwwoIf9//3//f/9/vXfvPcYYay3nHO89/3//f1JK5xyUUu89pRTWWv9/jDGEEFpr/3//f/9/7z2lFP9/11rHGCohSykxQnxv/3//f957c07nHAghGGMYYykl5xjGFO89vXf/f957hBBrKTFGED5aa/9/tVaEEGspzzVsKecYrTWcc+89CCH3Xv9//3/ee4wxjDGcc/9//3//f/9/UkpjDPdaGGNJKYsx3nsYY+ccjC3OOSklc07eexhjKSWUUv9//3//f7VWxhg5Z/9/WmshBJRS/3/vPcYUKSGtMXRO/38YY+cYCB1KJdda/3//f/9/OWcIISklWmv/fxhjhBBSSv9//3//f713hBC1Vr13SilrLf9/WmspJc453ns5Z2stMUatNc45e2//fzhjCCFKJcYUc07/fwghMUb/f1JKQgi1Vv9//3//f/9/3nvWWiklCCHNNVpr/3//f/9//3//f1prMUZSSjpn/3//f/9//3//f/9//3//f/9//3//f/9//3//f/9//3//f/9//3//f/9//3//f/9//3//f/9//3//f/9//3//f/9//3//f/9//3//f/9//3//f/9//3//f/9/MUaEEM45nG//f713/3/3XkIIUkr/f/9//3/ee3NOxhh7bzlnSimlFEopGGP/f9577z2EELVW/3//f1JKhBAQQr13KSXnHN57/39KKcYYnHP/f3tvKSXnHHtv915KKVJK1loIIQgdxhiUTjFGpRRzUv9//3//f/9/3nulFEopvXe9d713/3+cc601CCHWWmstjDG9d/9/lFIIIUolSiVrKVpr/3/vPaUUnHP/f/9//38pJYQQ/38YXykhKSGtMWspc0r/f/9/1lpKKcYYMUa9dzpnKSXGFOcYGGP/f/9/33tLKegcSykJHTlj/3/4YqUUKSFLISohxxjvOb13UkpKKTln/3//f/9/7z3OOb13/3//f/9//39zTmMMWmv/fxBC5xxaaxhj5xyUUpxzMUaMMXtvOWdrLZRS/3//f/9/917GGPde/3+cc0IItVb/fzFGpBS1Vr133Xv/fxljSyVsLUslrjF8b/9//397b2stxhgYY/9/3nvnHIwxvXf/f/9/tVaEEHNOnHOlFM45/3+cc845Simcc5xzzjkpJQkh7z29d/9/OWcpIQgdpRQYY/9/KSUxRv9/7z1jDLVW/3//f/9//3//f957e29aa713/3//f/9//3//f/9//3/ee957/3//f/9//3//f/9//3//f/9//3//f/9//3//f/9//3//f/9//3//f/9//3//f/9//3//f/9//3//f/9//3//f/9//3//f/9//3//f/9//3//f/9//3//f/9//3/vPaUUEEK9d/9//3//f/deIQRSSv9//3//f957c07nHJxz917nHMcYCB3WVv9//38PQqQQlFL/f/9/lVKEEO85EULGGDFG/3//f+89hBCcc/9/nHNKKeccWmvWWuccEEKUUkopUkprKe89UkqEEFJK3nv/f/9//3/eewghphRLKSklzjn/f5xzay0pJTlnrTVrLd57/39zTuccKR0IGSkhGWP/f1JKpRR7b/9//3//f6UUhBD/f/dexhiVUtZWKSWMMf9/WmuMMcYYSin3Xv9/WmtrLcYUSyVaa/9//3//f2spCB1LJUslWmf/fzhnxhiMLe85MUKtMa01nHNzTkop917/f/9//38QQowxe2//f/9//3//f3NOQghaa/9/916lFPde914IIZRS/3/WWmsttVZ7b0opMUbee/9//3+1VoQQ1lree713YwzOOf9/lFKDEJxz/3//f/9/GGPnHI0xbC1KJfde/3//f957jDHnHBhj/3//fyklxhi9d/9//38xRucce28YY2MMc07/f713EEIpJVpr/38xRggh5xxSSt57/385Z2st5xwIIVpr/38pJRBC/38xRkIIlFL/f/9//3//f/9//3//f/9//3//f/9//3//f/9//3//f/9//3//f/9//3//f/9//3//f/9//3//f/9//3//f/9//3//f/9//3//f/9//3//f/9//3//f/9//3//f/9//3//f/9//3//f/9//3//f/9//3//f/9//3//f/9//3//f+89YwxSSt13/3//f/9/tVbGGBBCe2/3Xv9/3ntSSuccnHNzTqUU6BgIHXRO/3//fxBChBBzTt57/39zTuccCB0pIegce2//f/9/UkqEEHtv/3+cc4wxCCGcczlnay3vPTFGay05Z845jDHOOaQUUk7/f/9//3//f/9/ay3HGAkdCB1KKf9/e29KKWstvXeUUiklF2P/f9ZajDHvOe85xhhSRr13lFKlFJxz/3//f/9/zjnGGP9/GGPGGBhn3ntSSgghOWcYYyklKSW1Vv9//3+9d2st6BylEDJG3nv/f/9/xhhrKVprvXP/f/9/OWfGGHNK3nucc+89rTWcc3NOxhi1Vv9//3//f+895xx7b/9//3//f/9/1lpjDFpr/385Z+cclFJaayklUkr/f9ZaKSW1Vv9/7z2MMXtv/3//f3NOxhgYY/9//39jDDFG/38xRoQQvXf/f/9//38YYwghMUa1UqUUUkr/f/9//3/vPWste2//f/9/lFKEEDFG/3/ee+ccxhjee3NOYwwxRv9/3ntSSuccGF//f5VW5yClGK01e3P/f5xzSinGGEopnHP/f0opSin/fzFGQghzTv9//3//f/9//3//f/9//3//f/9//3//f/9//3//f/9//3//f/9//3//f/9//3//f/9//3//f/9//3//f/9//3//f/9//3//f/9//3//f/9//3//f/9//3//f/9//3//f/9//3//f/9//3//f/9//3//f/9//3//f/9//3//f/9/rTVjDFJK3nv/f/9//3/WWoMMKSFKJcYU917eexFG5xxaa845xhQIIecYc07/f/9/MkaEEM89vXf/f5RWxhhKJUol5xiMMf9//38QQmMMnHP/f713jDHnHDlrOWcpJa017z2MMVprc0opJUsppRBzTt57/3//f/9//38pJccYbClKJYwx/39aa+cc7z3/f/deSinWWv9/915KKbVSvXfOOYwxnHNSSsYYe2//f/9//38QQqUU/38YY2MM917/f9ZaCCE5Z7VW5xwQQt57/3//f3tvSikxRowx5xxaa/9//3/GGCkl3nv/f/9//385Z+cclFL/f7137z1KKXtv1lopJXNS/3//f713KSVrLXtv/3//f/9//385ZyEE1lr/f/dehBC1VntvjDEQQv9/1loqKZRS/3/vPSklGGP/f957zjkpJXtv/3//f2MMMUb/f3NOQghaa953vXf/fxhj5xxSSjlnKSWMMXtrc04xRo0tCSGMLQghOWfee6UUCB1SSs85pRStNd57MUZjDLVW/3//f5RSxhhSSv9/915rLaUUMUa9d/9/e29rLYQQMUbee/9/KSUpJf9/lFJCCHNO/3//f/9//3//f/9//3//f/9//3//f/9//3//f/9//3//f/9//3//f/9//3//f/9//3//f/9//3//f/9//3//f/9//3//f/9//3//f/9//3//f/9//3//f/9//3//f/9//3//f/9//3//f/9//3//f/9//3//f/9//3//f/9//3/vPWMMMUa9d/9//3//fxhjpRQIHQkhpRBSSt57UkbnHBljKSVsLTFG5xwxRv9//39SSqUUc07ee/9/OWcpJa41lU7ONYQQGGP/f3NOhBCcc/9/vXfOOcYYOWtaa4wxxxjnGK0xnHPWWmspCB3HGM85vXf/f/9//3//f+ccxhgyQtZWvXP/fzlnxhjOOf9/GGOMMZRS/3/3Xowx1lr/f5RSay1aa7VWYwy1Vv9//3//fwghhBD/fzlnhBC1Vv9/1lopJTlnUkrGGLVW/3//f/9/e28IITFGc07GGJRS/3//fwghay3/f/9//3//f1pr5xyUUv9/vXfvPa01e297b4wxzjmcc/9/1lrGGFJK/3//f/9//3//fxhjQgjWWt57zjnnHPdee2/OOZRSWmtSSggh917/fzlnKSXwPXtrGF8IIUopnHP/f/9/hBAxRv9/915jDEoljC0IHVprOWcIIc45/39zTuccUkrvOQkdKyEqISohhAwYY/9/zznnHColKiWEDPde/38xRoQQGGP/f/9/OWfnHM453nu9d601pRS1Vv9//3//f4wxpRT3Xv9//3/vPRBC/385Zwgh1lr/f/9//3//f/9//3//f/9//3//f/9//3//f/9//3//f/9//3//f/9//3//f/9//3//f/9//3//f/9//3//f/9//3//f/9//3//f/9//3//f/9//3//f/9//3//f/9//3//f/9//3//f/9//3//f/9//3//f/9//3//f/9//3//f+89hBCUUt57/3//f/9/OWeEEEopaykIHVJK/3tzSqUUjDHnHM45914IIRBC3n//fzFGpRRSSt57/39aa+cc5xw6Z7VWpRS1Vv9/lFJCCBhj/3/eexBC5xxaa5xz7zkIGSkdlE7ed1prSiXnGKUQzjmcc/9//3//f/9/rTWEEJxz/3//f/9/GGNjDK013nucc845EEL/f/deKSW1Vv9/UkrGGDlne2/GGDBG/3//f/9/hBDnHP9/OWeEEBhj3ntzTgghOWeUUucclFL/f5xzvXdaayklEEJ7bwghay2cc/9/xhhKKd57vXe9d/9/OWfGGDFG/3/ee3NOay17b/9/lFIIIXNO916MMaUU917/f/9//3//f/9/e29CCK0x7znnHAkhm3Naa4wx7znvOQgdjDFaa/9/vXfOOeccbCkqIegcU0ree/9//3/GGIwx/38YY2MMKiUqISkh915aayklzjn/f/deCCFKKSolKSUpIQkhKiWmFNZa/3+cc4wxEEJJJe89/3/ee9ZaSil7b/9//3+dc3NKUkr/f/9/Wmv3Xr13/3//f/9/vXecc/9//3//f/9//3//f5xzUkqcc/9//3//f/9//3//f/9//3//f/9//3//f/9//3//f/9//3//f/9//3//f/9//3//f/9//3//f/9//3//f/9//3//f/9//3//f/9//3//f/9//3//f/9//3//f/9//3//f/9//3//f/9//3//f/9//3//f/9//3//f/9//3//f/9/EEKEEFJK3nv/f/9//385Z4QQjDE5Z/de3nv/f7VWhBAIIQgdc0oYY0opUkr/f/9/c06lFDFGvXf/f3tv5xwIIZxzvXelFDFG/3/WWmMM917/f957UUrGGBhjnG/POcYY5xxSSv9/3nuMMaYUpRSVUv9//3//f/9//39KKYQQnHP/f/9//3/3XoQQUkr/f5xzrTUpJVprtVYIIXNO/3/vPaUUGGP/f0opxhh7c/9/1lpjDGst/38YY4QQc073XgghKSV7b/deCCEQQjlnEELWWntvCCHOOb13c06EEPde/38IIccYrjHnGIwx3nt7b8YYMUb/f957UUZJJTln/3/3XkopCB1LKegcKSU5Z/9//3//f/9//397b4QQKiFsKQkhc07/f3tvrTVsLWwtay21Vv9//3//fxhjjDGNLc41zzmcc/9//3//fyklay3/f3tvay2tNTFCED69d713c06UUv9/3nvWWtZaOWcYYzln91paa5xz/3//f/9//3+9d51z/3//f/9//3//f/9//3//f/9//3//f/9//3+1VjFGe2//f/9//3//f/9//3//f/9//3//f/9/915jDBBC/3//f/9//3//f/9//3//f/9//3//f/9//3//f/9//3//f/9//3//f/9//3//f/9//3//f/9//3//f/9//3//f/9//3//f/9//3//f/9//3//f/9//3//f/9//3//f/9//3//f/9//3//f/9//3//f/9//3//f/9//3//f/9//38QQoQQzjm9d/9//3/ee3tvYwwpJf9//3//f957UkqEEMYYKCH3XhhjCCFSSv9//39TSqYYUkree/9/e2/GGAgle2+cc8UUEEL/f9ZaYww5Z/9/3nsQQsYYGGNaa2stphjGGHNO/3//fzFGCCGEEFJK3nv/f/9//3//f0ophBDWWlpnWmveexhjxhjWWv9/vXfvPaUUlFL3XgghjC10TkspKSV7b/9/lFLnHO85ED6NLUoptVr/f1prpRRKJWwpCB2tMf9/nHMQQuccKSXnHLVWe29KKa41vXdaa8YYjDHeeyklCB0pHQgdSyn/f3tv5xytNf9/3ntSSkopWmv/f99/UkpLKSolCSFzSt57/3//f/9//3//f3tvxhgQPlNGtVbed/9/nXPWWpRSlFJaa997/3//f/9//39aa5ROU0qcc/9//3//f/9/nHO9d/9//3//f/9//3//f/9//3//f/9//3//f/9//3//f/9//3//f/9//3//f/9//3//f/9//3//f/9//3//f/9//3//f/9//3//f/9//3//f7VW5xwxRr13/3//f/9//3//f/9//3//f/9//3+9dwghxhjWWv9//3//f/9//3//f/9//3//f/9//3//f/9//3//f/9//3//f/9//3//f/9//3//f/9//3//f/9//3//f/9//3//f/9//3//f/9//3//f/9//3//f/9//3//f/9//3//f/9//3//f/9//3//f/9//3//f/9//3//f/9//3//f/de5xwpJTln/397b/denHOlFMYY/3/ee9573nu1VoQQ5hhKKZxzGGMIIe89vXucc3NK5xxSRvhee297bwghjDF7a1JGpRTOOf9/916EEPde/3/ee3NOpRTWWpxz7z2EEOccc07/f/9/UkrnHMYY7zm9d/9//3//f/9/zjnGGEspKiHGGDlnlFKEEHNO/3+9dxBChBBzThhjay1KJYwtKSHOOXtv/397bwghKSFLIWwprTV7b/9/tValFEolbCmMLdZW/3//f5VSbC1LKa41GGPee601jDF7b957rTVKKb13c04pITJCMUIQQt97vXcQQrVW/3//f1prtVZ7b/9//3//fzpn9161Vntv/3//f/9//3//f/9//3/ee/9//3//f/9//3//f/9//3//f/9//3//f/9//3//f/9//3//f/9//3//f/9//3//f/9//3//f/9//3//f/9//3//f/9//3//f/9//3//f/9//3//f/9//3//f/9//3//f/9//3//f/9//3//f/9//3//f/9//3//f/9//3//f/9/WmuMMQgh917/f/9//3//f/9//3//f/9//3//f/9/1lqlFEopvXf/f/9//3//f/9//3//f/9//3//f/9//3//f/9//3//f/9//3//f/9//3//f/9//3//f/9//3//f/9//3//f/9//3//f/9//3//f/9//3//f/9//3//f/9//3//f/9//3//f/9//3//f/9//3//f/9//3//f/9//3//f/9/vXetNaUU7zk5Z+89jDV7b4QQCCHWWlJKUkr/fxhjpBTnHM45vXcYYwgh7z2UUkolCSEpISohCR0QQlprKSXnHEolSiXGGHNO/3/3XiEIlFL/f957c06lFHNOvXfOOYQQCCG1Vv9//3+1VkopxhitNZxz/3//f/9//3+UUmMMjC0qJQghc05SSmMMk07/f/9/tValFDFGGGNrLYwtrjGtMRhj/3//f/9/c07ONUslaym1Vv9//3+9d845MUJTRrVS3nf/f/9/3nvWWnNOGGPee/9/OWf3Xt57/3+9d7VW/3//f5xz+Fpba/9//3//f/9//3//f/9//3//f/9//3//f/9//3//f/9//3//f/9//3//f/9//3//f/9//3//f/9//3//f/9//3//f/9//3//f/9//3//f/9//3//f/9//3//f/9//3//f/9//3//f/9//3//f/9//3//f/9//3//f/9//3//f/9//3//f/9//3//f/9//3//f/9//3//f/9//3//f/9//3//f/9//3//f/9//3//f/9//3//f7VWCCExRt57/3//f/9//3//f/9//3//f/9//3+cc2stjDF7b/9//3//f/9//3//f/9//3//f/9//3//f/9//3//f/9//3//f/9//3//f/9//3//f/9//3//f/9//3//f/9//3//f/9//3//f/9//3//f/9//3//f/9//3//f/9//3//f/9//3//f/9//3//f/9//3//f/9//3//f/9//3//fxBCCSFLJY0tCB2uNb135xgIHSoh6BjHGHtvWmvGGCkp7z3/f7VWpRTOObVWSiVKISohaylLKc41OWdrLQkhSyUqIWspWmv/f/deYwxzTv9/3nuUUqUUUkree1JK5xytMRhj/3//f5xzzjlrLRBCvXf/f/9//3//fzljjDFzRnNKzznXWvdeSin3Xv9//397bxBCtVbeexhj914YXxlj33v/f/9//3//f3tvlFK1Vv9//3//f/9/vXe9d/97/3//f/9//3//f/9/3nv/f/9//3//f/9//3//f/9//3//f/9//3+MMc453nv/f/9//3//f/9//3//f/9//3//f/9//3//f/9//3//f/9//3//f/9//3//f/9//3//f/9//3//f/9//3//f/9//3//f/9//3//f/9//3//f/9//3//f/9//3//f/9//3//f/9//3//f/9//3//f/9//3//f/9//3//f/9//3//f/9//3//f/9//3//f/9//3//f/9//3//f/9//3//f/9//3//f/9//3//f/9//3//f/9/3nv3Xlpr/3//f/9//3//f/9//3//f/9//3//f/9//3//f/9//3//f/9//3//f/9//3//f/9//3//f/9//3//f/9//3//f/9//3//f/9//3//f/9//3//f/9//3//f/9//3//f/9//3//f/9//3//f/9//3//f/9//3//f/9//3//f/9//3//f/9//3//f/9//3//f/9//3//f/9//3//f/9/tVYpISkhKR1LJc41vncIISkhaykqIQgde297a+ccKSUxQv9/OWfnHK0191rvOYwtjS2uMY0tED5aa+89zjnPNa4xdE7/f/9/WmvGGLVW/3//fzlnrTWUUv9/WmtzTtZWvXP/f/9//385Y/dee2/+e/9//3//f/9//3+cc71zvXd8b9573ntaa/9//3//f/9/3nvee/9//3//f/9//3//f/9//3//f/9//3//f/9//3//f/9//3//f/9//3//f/9//3//f/9//3//f/9//3//f/9//3//f/9//3//f/9//3//f3NOYwyU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d1JGay1LJYwt1lbfe845jDExQu85rTF7b713EEIxRhhj/3+cczFGUkaccxhf11rWVvda1lZaa/97nHNaZxlj91ree/9//3/ee5ROvXf/f/9/3ntaa713/3//f/9//3//f/9//3//f/9//3//f/9//3//f/9//3//f/9//3//f/9//3//f/9//3//f/9//3//f/9//3//f/9//3//f/9//3//f/9//3//f/9//3//f/9//3//f/9//3//f/9//3//f/9//3//f/9//3//f/9//3//f/9//3//f/9//3//f/9/vXcpJUopvX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HPWWjJGc06cc/9/vXf3Xjlne285Z/9//3+cc3tv/3//f/9/3nvee/9//3//f/9//3v/f/9//3//f/9//3//f/9//3//f/9//3v/f/9//3//f/9//3//f/9//3//f/9//3//f/9//3//f/9//3//f/9//3//f/9//3//f/9//3//f/9//3//f/9//3//f/9//3//f/9//3//f/9//3//f/9//3//f/9//3//f/9//3//f/9//3//f/9//3//f/9//3//f/9//3//f/9//3//f/9//3//f/9//3//f/9//3//f7VWay2c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taa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GAAAAFAAAAAgAAABUTlBQBwEAAEwAAABkAAAAAAAAAAAAAACOAAAAPAAAAAAAAAAAAAAAjwAAAD0AAAApAKoAAAAAAAAAAAAAAIA/AAAAAAAAAAAAAIA/AAAAAAAAAAAAAAAAAAAAAAAAAAAAAAAAAAAAAAAAAAAiAAAADAAAAP////9GAAAAHAAAABAAAABFTUYrAkAAAAwAAAAAAAAADgAAABQAAAAAAAAAEAAAABQAAAA=</SignatureImage>
          <SignatureComments/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ANEwAAhwkAACBFTUYAAAEAYDcBAKcAAAAGAAAAAAAAAAAAAAAAAAAAkAYAABoEAABAAQAAyAAAAAAAAAAAAAAAAAAAAADiBABADQMACgAAABAAAAAAAAAAAAAAACcAAAAYAAAAAQAAAAAAAAD///8AAAAAACUAAAAMAAAAAQAAAEwAAABkAAAAAAAAAAAAAAD/AAAAfwAAAAAAAAAAAAAAAAEAAIAAAAAhAPAAAAAAAAAAAAAAAIA/AAAAAAAAAAAAAIA/AAAAAAAAAAAAAAAAAAAAAAAAAAAAAAAAAAAAAAAAAAAlAAAADAAAAAAAAIAKAAAAEAAAAAAAAAAAAAAAJwAAABgAAAACAAAAAAAAAOzp2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UAdABhAGgAbwBtAGEAAAAAAAAAAAAAAAAAAAAAAAAAAAAAAAAAAAAAAAAAAAAAAAAAAAAAAAAAAAAAAAAAAAAAAAAAADAo/BMAqPwTADujQX4wAAAAKAAAAGgkbzIAAAAABAAAAAAAADAAAAAAAAAAAAYAAADUOJgywBPRAlT9UDMAAAAAwBPRAgAT0QKgNtACAQAAANQ4mDIBAAAAVP1QM4HlzgLk+RMAGLRlMsAT0QKgOVAzDDqYMshAzwLAE9ECAACYMqA5UDMBAAAAAQAAABT6EwBGs2UyoDlQMwEAAAAMOpgyyEDPAgMAAACgOVAzwBPRAgAAAAAU+hMAlilgMgAAEwDUOJgyYCnRAlT9UDMMOpgyYCnRAgAp0QJQONACAQAAAMRtzgABAAAAAgAAAKHnzgJ0+hMAGLRlMmAp0QJkdgAIAAAAACUAAAAMAAAAAwAAABgAAAAMAAAAAAAAAhIAAAAMAAAAAQAAAB4AAAAYAAAAwwAAAAQAAAD3AAAAEQAAAFQAAACEAAAAxAAAAAQAAAD1AAAAEAAAAAEAAACGYZhBhmGYQcQAAAAEAAAACQAAAEwAAAAAAAAAAAAAAAAAAAD//////////2AAAAAxADQALgAxAC4AMgAwADEAMwAAAAYAAAAGAAAABA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UAYQByAGkAYQBsAAAAAAAAAAAAAAAAAAAAAAAAAAAAAAAAAAAAAAAAAAAAAAAAAAAAAAAAAAAAAAAAAAAAAAAAAAAAYAQAuGEEAAAEAAAABAAAAAAAAAAAAFMAaQBnAG4AYQB0AHUAcgBlAEwAaQBuAGUAAABeoGEylp9hMnAYdQTUOJgyIEFQMwANYAQAAAQA3N8TAFxsZjLgNl4EXEFhMnlsZjLbhWsUcOATAAEABAAAAAQAgHmYAKQDAAAAAAQAAAATAJC6ajIAsHUEAA1gBHDgEwBw4BMAAQAEAAAABABA4BMAAAAAAP////8E4BMAQOATAFxBYTIXvGoyR7prFAAAEwDgNl4EIE11BAAAAAAwAAAAVOATAAAAAAADYmAyAAAAAIAEkQAAAAAAMBl1BDjgEwCoYGAy1E11BPPgEwBkdgAIAAAAACUAAAAMAAAABAAAABgAAAAMAAAAAAAAAhIAAAAMAAAAAQAAABYAAAAMAAAACAAAAFQAAABUAAAACgAAADcAAAAeAAAAWgAAAAEAAACGYZhBhmGYQQoAAABbAAAAAQAAAEwAAAAEAAAACQAAADcAAAAgAAAAWwAAAFAAAABYAAAA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EAAAAIAAAAYgAAAAwAAAABAAAAIQAAAAgAAAAhAAAACAAAAHMAAAAMAAAAAAAAABwAAAAIAAAAJQAAAAwAAAAAAACAJQAAAAwAAAAHAACAJQAAAAwAAAAOAACAMAAAAAwAAAAPAACAGQAAAAwAAAD///8AGAAAAAwAAAAAAAAAEgAAAAwAAAACAAAAEwAAAAwAAAABAAAAFAAAAAwAAAANAAAAFQAAAAwAAAABAAAAFgAAAAwAAAAAAAAADQAAABAAAAAAAAAAAAAAADoAAAAMAAAACgAAABsAAAAQAAAAAAAAAAAAAAAjAAAAIAAAAGK5gj8AAAAAAAAAAIkZgD8AACRCAADQQSQAAAAkAAAAYrmCPwAAAAAAAAAAiRmAPwAAJEIAANBBBAAAAHMAAAAMAAAAAAAAAA0AAAAQAAAAKQAAABoAAABSAAAAcAEAAAUAAAAQAAAABwAAAAAAAAAAAAAAvAIAAAAAAO4HAgIiUwB5AHMAdABlAG0AAAAAAAAAAAAAAAAAAAAAAAAAAAAAAAAAAAAAAAAAAAAAAAAAAAAAAAAAAAAAAAAAAAAAAAAAg3xdlEF+0G8XAAAAAAAAAMMC0G8XAAAAAADgpBMACNsiACCmEwAI2yIAJgCKAXcWIVcLAIgBdp85dtBvFwBQpRMAAAAWACICkXwGAAAAqAcWAAAAFgCQ7yQAKKUTAHhAXXVspxMAIOmQfKCKHgR8pxMABA+RfIYQkXzbAZF8AAAAAAEAAADgQboCAAAAAJylEwDmQV11NAcNAIICAAAqkV11AAAAACqRXXW8pRMAAAC6AiICkXxMAAAAyBS6AgAAugKoKB0ElKUTAIICAADYpxMAIOmQfCgCkXz/////IgKRfJsBkXwQjCEA7KUTAF5a83fspRMAcCTyd1DvIwBkdgAIAAAAACUAAAAMAAAABQAAAEYAAAAoAAAAHAAAAEdESUMCAAAAAAAAAAAAAACPAAAAPQAAAAAAAAAhAAAACAAAAGIAAAAMAAAAAQAAABUAAAAMAAAABAAAABUAAAAMAAAABAAAAEYAAAAUAAAACAAAAFROUFAGAQAAUQAAAIQRAAApAAAAGgAAALkAAABVAAAAAAAAAAAAAAAAAAAAAAAAAB0BAAB5AAAAUAAAADAAAACAAAAABBEAAAAAAACGAO4AjgAAADwAAAAoAAAAHQEAAHkAAAABAAEAAAAAAAAAAAAAAAAAAAAAAAAAAAAAAAAAAAAAAP///wD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3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j///////////////////////////////////////////////hRAAAA1A4BACkAAAAaAAAAuQAAAFUAAAAAAAAAAAAAAAAAAAAAAAAAHQEAAHkAAABQAAAAKAAAAHgAAABcDgEAAAAAAMYAiACOAAAAPAAAACgAAAAdAQAAeQA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nm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vnffd/9/v3eeb/97/3//f/9//3//f/9//3//f/9//3//f/9//3//f/9//3//f/9//3//f/9//3//f/9/nnN+b11nn3Pfe/9//3//f/9//3//f/9//3//f/9//3//f/9//3//f/9//3//f/9//3//f/9//3//f/9//3//f/9//3//f/9/fWv9Wj5j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v3vcWptOnm89Y91SXmf/f/9//3//f/9//3//f/9//3//f/9//3//f/9//3//f/9//3//f/9//3//f/9/O2N5Rhk++Dl7Rh5fPWf/f/9//3//f/9/nXO+d997/3//f/9//3//f/9//3//f/9/3nvfe/9//3//f/9//3//f/9//3//f/9//3//ex1ffEbcWr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+/dzlCmC28Uj5f/VI+X79v/3//f/9//3//f/9//3//f/9//3//f/9//3//f/9//3//f/9//3//f/9/nW8XOpYlGTpaQjk+O0Y8Rvxanm+dc/9/XGs5RlpG/Vp+b993/3//f/9//3//f/9/fW+6TnpKPWO/d/9//3//f/9//3//f/9//3//f/9/v3e7UjtG/Fr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21aYKZ1KX18fV39jf2e/c/9//3//f/9//3//f/9//3//f/9//3++cz1j/FodXz5jfmt+b/9//3/5WnYpGz49Y793XWddZ91Wm0q7Tp1SPWdZQrcp2DH6OX1KvFa/d/9//3//f/9/3nuaTncluCk6Pv1an3P/f/9//3//f/9//3//f/9//3//f55vu1I7Rh1f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38cX7kxXEI/Xx5Xn2ueax5b3nv/f/9//3//f/9//3//f/9//388YzhC+TVbRntOek5aRv1aHWN/b1dGVSU7Qr93/3//f/5/33t9axxfHEJcSpYpGTYcX/xae046QnxOPmf/f/9//3+9czc+lyV6SvtW3FLdVl5n/3v/f/9//3//f/9//3//f/9//3+db3tOXErdVp9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11n+TlcQv5WP1+/c/97PWOfc/9//3//f/9//3//f/9//3++dxlClim8Ul5rn3Nda11nf2teZx5fWUJUIZtO33f/f/9//3//f/9/3ndeZ/5W+TXZMT5n33e+c/teGT4aQn9v/3v/f5xzOD6XKV1n3nu/c7tSvVJfZ79v/3v/f/9//3//f/9//3//f/9/v3P8Wp1SvFZ+a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nm85Pvk5HF+bTtxSv3fdez5n/3v/f/9//3//f/9//3//f31rli1aRr53/3//f/9//3//f957v3N6SlYhOT6/c/9//3//f/9//3//f/9/33ccX5cpfUYeX39vv3ccX7tSHl89Z51vvXdYQvk1fWv/f/5/nnM9Yx5f3VJfZ35v/3//f/9//3//f/9//3/+f957fGubUjpCXWf+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fe3lKGj5cZ/xWGj5+a/9/nnO/c/9//3//f/9//3//f/9/HGP4OR1f/3//f/9//3//f/9//3//f11ntzGXKd1Wv3P/f/9//3//f/9//3//f997WUY8PlxG3lo+Z793vne/dz1jHV9+a7pOGTp+b/9//3//f/9/nm/9Wr1WvFKfa/9//3//f/9//3//f/9//3//fxxf+Dk7Qn5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F46Rj5jnm8cX5xOv3ffe59v33f/f/9//3//f/9//389Z/g9/V7/f/9//3//f/9//3//f/9/3ns3QjQdOz7+Wn9v/3v/f/9//3//f/9//39cZ7cxO0K9Ut5WPmP/e/9/nW9ZRptSm064Mfxa/3//f/9//3//f753n2/cVt5WHl8cY/97/3//f/9//3//f/9/vnN5SrkxW0Z+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+eb7xWm1K/c51rnk6fa/9/v3Ofb/9//3//f/9//3//f753m05bSt97/3//f/9//3//f/9//3//f/pedSXZMZ5O/1qfb/97/3//f/9//3//f753eUraMf5aXmP+Wj9fn2/ed1xnu1J8Srkxekaec/9//3//f/9//3//f993fm8+Y3xK/lpeZ/9//3//f/9//3//f31veUr4NVtGv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XWfeVl5n3nNeX19f33f/f75v/3v/f/9//3//f/9//38cXztGfmv/f/5//3//f/9//3//f/9/33v1OXYlXEa9Uh9bn2v/e/9//3//f/9//388Y5cpOj6/c55n/VZ8Sv5en3Oec91aOkK5Lfxa3nv/f/9//3//f/9//3//f957fmvcUnxKvFJ/b75z/3/+f/9//3++d3lKly2cTt93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xa3Faeb59rX2NdY/9/33dfY/93/3//f/9//3//f753m058Sr5z/3//f/9//3//f/9//3//f55vtzH5MR5fP2P+Vj9f/3v/f/9//3//f997eEqXKbxW/3++cz1jnE4eY9973nu7Vhw+fEa/c/9//3//f/9//3//f/9//3//f993/V58SltGe0abTn9r33v/f/9/vXM3QnYpu1L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fmt6St1Wf2efZ39nX2vfe19nn2v/f/9//3//f/9//n9daxs+/lrfe/9//3//f/9//3//f/9//39XRnYlvVK+c51ve0o+Yz5j/3//f/9/3399bxdC31a/d/9/3nceW51OX2vfe953/V5fZ/97/3//f/9//3//f/9//3//f/9//3//f55zHWN7Tho+OkJaQvk5OkK7Tjk+VSH5OX5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+9d3lKO0afb79v328+X79v33NfZ/93/3//f/9//3//f953HVt8Sp9v/3//f/9//3//f/9//3//f993mk53KT5n/3s9Z71SnU4fY/9//3//f7572lo7Rh5b33f/f75zPl/dUl5j33f/f/9//3//f/9//3//f/9//3//f/9//3//f/9//3//f/97v3Nea7tSWkLYMfgxty2XKZtO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Fr6Od1Wn2efZ59j3lL/e35rn2f/e/9//3//f/9//3++cx5fvVa/d/9//3//f/9//3//f/9//3++czg++Dnfd/57vHc6Qvo9vlbfe/5//3/edx1fvE5/Z/9//3++cx1bvU5/a997/3//f/9//3//f/9//3//f/9//3//f/9//3//f/9//3//f/9//3/fd55vXWd9Z51r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+9dxg+W0I+W59r/lJ8Qt93/3s+W99v/3//f/9//3//f/9/fWtbRnpK33v/f/9//3//f/9//3//f/9/XWcaOn9n/3//f/9/uVL6Ob5W33v/f/9/v3PdVntK33f/f/9/fWvcUp1OX2f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ekZ3KXtK3Xe/b19fv2//ezxfP1vfd/9//3//f/9//3//ez1fnUrdVt93/3//f/9//3//f/9//3//f75z/3ffd/9//3/+f3lK2jUdY/9//n//fz1jGD6bTt93/3//f51v3VYeW79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bVvo5nFL/f/93XV/dTl9n33c+Wx5b/3v/f/9//3//f/9//3ufa95WvVa/d/9//3//f/9//3//f/9//39ea51OO0Lfe/9/33fXMXxGv3f/f/9/33e6TptKv2//f/9//3/fd15jH1e/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957uVJ9Sr5zvnN/Yx9X/1bfb75v3VIeX/9//3//f/9//3//f/5/+1o7RtxWnXPee/9//3//f/9//3//f/9/HF99Svk5X2e+c7hSlyW9Uv9//3//f55vmkq8Up9z/3//f/9/3ncdWz1f33f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38bX7oxHWOda19j33N9Zx5X33s+X7xK33f/f/9//3//f/9//3//e31ruVKVTltnnm/fd997/3//f/9/33v/f31r+zn9ObxSOUK5KR1f/3//f/9/33s8YzpCnE6eb/9//3//f11nXl8+X79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3pr2DF8St9333P/e9laOz6fc99z/FJfY/97/3//f/9//3//f/9//3/fe31reUrYNfg53FZdZ11rHF/dWn1v/3/9Xv1avVI6RllCv3f/f/9//3//f75z21YaQh5f33v/f/9//39dY95S3lJ/a75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3XebTho+Xmffc993vneaTl9nv29+Z/1Sv3P/f/9//3//f/9//3//f/9//39da3pKGT4ZOjtC2TX6OTpCf2//f/9//3//e993/3v/f/9//3//f/9//3+/d/1evFafb/9//3//f99zvFJ9SpxKPV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ztndy3dVr9vv3P/f31vm07+Wv97fmseW79z/3//f/9//3//f/9//3//f/9//3udb31rPWP8WhxfvnP/f/9//3//f/9//3//f/9//3//f/9//3//f/9/nW/9Wt1WnnP/f997XWM6QjtC3VJaQn5nvnPf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nHO2NTtCv2/fd/9/3nvaVr1O33e+c91SHV//f/9//3//f/9//3//f/9//3//f/9//3//f/9//3//f/9//3//f/9//3//f/9//3//f/9//3//f/9//3//f35rnE7dWt93/3/fd/tae045Pvo5fEr9Vl5n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3hKdyndVt9zn2//f71z3FbdVr5zPGOcTp9r/3//f/9//3//f/9//3//f/9//3//f/9//3//f/9//3//f/9//3//f/9//3//f/9//3//f/9//3//f/9/33sdY51OHV/fe/9//3/fe55vPmOcSn1Kv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WmuXLV1Cn2dfY/9//39+Z5xOHl/fdz5jfmd+Z/97/3//f/9//3//f/9//3//f/9//3//f/9//3//f/9//3//f/9//3//f/9//3//f/9//3//f/9//3//f/97PV+9Ul5n/3//f/9//3//e/xa3lY+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e/Y52jFfY35n33P/f/97Pl/9Ur9v/3s9Y7xOv2//f/9//3//f/9//3//f/9//3//f/9//3//f/9//3//f/9//3//f/9//3//f/9//3//f/9//3//f/9//3++c9xSvVKeb/9//3//f/9/nnMdX91Sn2v/f/9//3//f/9//3//f/9//3//f/9//3//f953v3N+a35rPGP9Xv1aHF/bVv1a+1YcWz5jf2ueb793vnf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t1LbNf5av2+fa/9//3/fdz1fX2Pfd75zPV9/Z793/3//f/9//3//f/9//3//f/9//3//f/9//3//f/9//3//f/9//3//e/9//3//f99733v/f/9//3v/f/97fmudSl9j/3v/f/9//3//f993Hl9fY59v/3//f/9//3//f/9//3//f/9//3//f997/FpaQlpCOkI7Qvo1Oz5aQtgxuC24LdgxGzpbQr5SvVbdVv1aHV8dY39rfm+fc59z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+f/9//3+9czpCXUrfc79v33v/f/9/33c9X35n33e+b7xS/V7/f/9//3//f/9//3//f/9//3//f997/3vfe/9/nnP/e79z33d+axxfnm+fb31nnmtdY/9733vfe/9//3/edx1f/VJ/a997/3//f/9//3++dz1j3Vbfd/9//3//f/9//3//f/9//3//f79zn29YQrctOj58SpxOvVIdW15nu1K7TppO3FJ6RntGnEpcSntKfEo6PltGW0qdUr1S/lr9Xj5jnm9cZ11r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G1/7PV9jv2//d/9//3//f55vvFJ/a55vHV/dVr9z/3//f/9//3//e793nnO/c793HWNeZ19j33ecTl9jP2O/a15n3Fa/c59vfmu+c75z/3//f/9//3//f/9/vndeXx5Xf2v/e/9//3//f/9/nm/cVl5jnW//f/9//3//f/9//3//f/97n2+fb11nHF9+b59z33ffd/9//3//f997/3vfe79znnOfc35rn29eZz5jHV/9Wh1fXmP9VntKXEoeX1pGfEb+Wl9nv3Pfe793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+dc7kxfkq/c39n33f/f/9/3ncdX91Sf2eea91WvFJeZ11nHV9eZ19j3FYeX/1aHl/8Vn9rPmO/c7xSf2+fb993v3fed/97/3//e/9//3//f/9//3//f/9//3//f75vP1/dUn9r/3v/f/9//3/fe55v/FbcWv5//3//f/9//3//f/9//3/fd993/3v/f/9//3//f/9//3//f/9//3//f/9//3//f/9//3//f/9//3v/e993/3/fe59zPWc+Zz1j3Fb9Wh5bH19/Z9xW/lpfZz5fn2u/b79z/3v/f/9//3//f/9//3//f/9//3//f/9//3//f/9//3//f/9//3//f/9//3//f/9//3//f/9//3//f/9//3//f/9//3//f/9//3//f/9//3//f/9//3//f/9//3//f/9//3//f/9//3//f/9//3+dc/9//3//f/9//3+cc/detVa1Vlpr/3//f/9/1lqUUvdetVa2VnNOzjU5Z/9//3//f/9//3//f/9//3//f/9//3//f/9//3//f/9//3//f/9//3//f/9//3//f/9/AAD/f/9//3//f/9//3//f/9//3//f/9//3//f/9//3//f/9//3//f/9//3//f/9//3//f/9//3//f/9//3//f/9//3//f/9//3//f/9//3//f/9//3//f/9//3//f/9//3//f/9//3//f/9//3//f/9//3//f/9//3//f/9//3//f/9//3//f/9//3//f/9//3//f/9//3//f/571jUcPn9vf2efb/9//3//f31re0ZbRnpGGjoaOvo5fEacTv5aHls+X39rn2+eb993/3v/e/9733f/f/9//3//f/9//3//f/9//3//f/9//3//f/9//3//f/9//3+/cx1be0pea/9//3//f/9//3sdX5xO33f/f/9//3//f/9//3//f/9//3//f/9//3//f/9//3//f/9//3//f/9//3//f/9//3//f/9//3//f/9//3//f/9//3//f/9//3u/d/9/3nffd993XmdfZ59vHVseWx5fX2N/Z79vn2//f/9//3//f/9//3//f/9//3//f/9//3//f/9//3//f/9//3//f/9//3//f/9//3//f/9//3//f/9//3//f/9//3//f/9/3nf/f/9//3//f/9//3//f/9//3//f/9//3//fzlndE5SRu89EEIYY/9//39aaxFCjC2NMWwpzzkZY/9//n9SSmstrjWNLfA5aynoHHRO/3//f/9//3//f/9//3//f/9//3//f/9//3//f/9//3//f/9//3//f/9//3//f/9//38AAP9//3//f/9//3//f/9//3//f/9//3//f/9//3//f/9//3//f/9//3//f/9//3//f/9//3//f/9//3//f/9//3//f/9//3//f/9//3//f/9//3//f/9//3//f/9//3//f/9//3//f/9//3//f/9//3//f/9//3//f/9//3//f/9//3//f/9//3//f/9//3//f/9//3//f/9//n8aX5kx/1rec55r33f/f753XWe7TrgxuDE7PntG+TX5NR1fv3Pfd993/3//f/9//3//f/9//3//f/9//3//f/9//3//f/9//3//f/9//3//f/9//3//f/9//3//f/9/vXPcUnxKn2//f/9//3//f51v/VafZ/97/3//f/9//3//f/9//3//f/9//3//f/9//3//f/9//3//f/9//3//f/9//3//f/9//3//f/9//3//f/9//3//f/9//3//f/9//3//f/9//3/fe/9//3vfe75zv3efb79zv3Ofb79z/3v/f957/3//f/9//3//f/9//3//f/9//3//f/9//385Z/dec05SSjln/3//f/9/nHOUUtZWc04yRnNOtlbee/9/fG8RQs45Wmv/f/9//3//f/9//3//f/9//3//f/da8DkqJUslKiEqJYwxtVbee7ZWCCEpIUspbC0pIYwxOWf/f5RSCSEIHUslSyVLJcYY917/f/9//3//f/9//3//f/9//3//f/9//3//f/9//3//f/9//3//f/9//3//f/9//3//fwAA/3//f/9//3//f/9//3//f/9//3//f/9//3//f/9//3//f/9//3//f/9//3//f/9//3//f/9//3//f/9//3//f/9//3//f/9//3//f/9//3//f/9//3//f/9//3//f/9//3//f/9//3//f/9//3//f/9//3//f/9//3//f/9//3//f/9//3//f/9//3//f/9//3//f/9//3//f753ljE7Pr9zfmPfd/9//3u+c99zHGObTrxOfmd5RnclWka/d/9//3//f/9//3//f/9//3//f/9//3//f/9//3//f/9//3//f/9//3//f/9//3//f/9//3//f957Wmvee11n3FKcTt93/3//f/9//3+ebz5fPV/fd/9//3//f/9//3//f/9//3//f/9//3//f/9//3//f/9//3//f/9//3//f/9//3//f/9//3//f/9//3//f/9//3//f/9//3//f/9/3nv/f/9//3//f5xz1lqcc9ZWvXP/f/97/3u+dzlj7zlSSpVSW2vee/9//3//f/9//3//f/9//39zTowtjTFsLUspSymUUv9//3+1VikljS1rKSolSiXwPf9//3+9d845xhiUUv9//3//f/9//3//f/9//3//f957SinoHGspED6VUlNKKiWMMXtv7z0IIRBCGWM5Z845xhi1Vv9/nHOMLQgdbC3WVjln9169d/9//3//f/9//3//f/9//3//f/9//3//f/9//3//f/9//3//f/9//3//f/9//3//f/9/AAD/f/9//3//f/9//3//f/9//3//f/9//3//f/9//3//f/9//3//f/9//3//f/9//3//f/9//3//f/9//3//f/9//3//f/9//3//f/9//3//f/9//3//f/9//3//f/9//3//f/9//3//f/9//3//f/9//3//f/9//3//f/9//3//f/9//3//f/9//3//f/9//3//f/9//3//f/9//3+ZTvo13VKfa99z/3//f/9//3//fzxjnE4+Y3xrFz6XKfxa/3//f/9//3//f/9//3//f/9//3//f/9//3//f/9//3//f/9//3//f/9//3//f/9//3//f/9/OWdrLXNOvneea7xOe0rfe/9//3//f/9/fWveUn5n/3//f/9//3//f/9//3//f/9//3//f/9//3+9d/9//3//f957e2//f/9//3/ee3tv/3//f/9//3//f/9//3//f/9//3//f/9/e2/OOVpr/3//f7VWay0qJYwtCSGuNf9//3+9dzFGKiUqJUolSylKKVJK3nv/f/9//3//f/9//38YYykl5xyuNTJC8D0qJaUUvXf/ezlnSymMLQkdSylSStZa33//f/9/1lrnHIwxe2//f/9//3//f/9//3//f/9//38pJYQQtVa9d713nHPvPUop92KMMYwxfG/ee/9/tVbnHBBCvXv/f1pray0IHRFCvXfee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993tC0ZOl9j32//f/9//3//f/9/vnd6Rjs+XWtcZ/Yxm0q/d/9//3//f/9//3//f/9//3//f/9//3//f/9//3//f/9//3//f/9//3//f/9//3//f/9//3/ee4wx5xw4Z/9/XmdaRrtS/3//f/9//3//ex1fmk61Uv9//3//f957OWcRQhA+MUb3Wr53/3++d601tVb/f/9/1lrnHDln/3//f1JGSik5Z/9//3//f/9//3//f/9//3//f/9//38YYwghtVb/f/9/UkpLKc85EUJLKaUUtVb/f713jDGMMdZWGF8xRuccSilaa/9//3//f/9//3//f1JKpRSMMXtvvXfedxhjYwzWWv9//3+dczljSilKJZxz3nv/f/9//3+9dxBCpRSUUv9//3//f/9//3//f/9//3//f3NOYghzTv9//385Z4wtSin3Xikl7z3ee/9//39aa0opzjmcc/9//396b2stCCGMMd57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+XSvk5Pl+fb/9//3//f/9//3//f1xnOD67Ur5zfmceW/1Wnm//f/9/nHO9d/9//3//f/9//3+9d9ZavXf/f/9//3//f/9//3+9d5ROzjVrLfA9Wmv/f/9/UkpjDDFG3Xv/fx1fW0a8Vv9//n//f/9/vXPwPQghOWf/f713c04IISolbCkpJecctVbee5xzxhhSSt57/38xRkIIlFL/f957MUZjDHNO/3//f/9//3//f/9/3ns5axhje297a3NKxhQQQnxv/3+9c71zvXfee3tvbDGlFJxz3nt7b3tv/3//f713MUbnHJRS/3//f/9//3//f/9/GGOlFDFGvnv/f/9/1lqmFBhj/3//f/9/nHNKKQghe2//f/9//3//f/9/tVbnHEopWmv/f/9//3//f/9//3//f/9/nHPnHGspUkYyQs8xbClSSlprbDHOOd57/3//f713jDFrLXtv/3//f/9/GGMIIQchjDG9d/9//3//f/9//3//f/9//3//f/9//3//f/9//3//f/9//3//f/9//3//f/9//3//f/9/AAD/f/9//3//f/9//3//f/9//3//f/9//3//f/9//3//f/9//3//f/9//3//f/9//3//f/9//3//f/9//3//f/9//3//f/9//3//f/9//3//f/9//3//f/9//3//f/9//3//f/9//3//f/9//3//f/9//3//f/9//3//f/9//3//f/9//3//f/9//3//f/9/nHM6Z3xv/3//f/9//3/ee9haN0J2RhE+zzk5Z957/3/4YowtrTFNIS0d2Fred11nWkYWPo0tjC0qJSklay3XXv9//3//f1prhBAxRv9//3//f/9//3++d1JKSilsLUspCB2NMVpr/3/2XgghKSW9d/9//3teZ1pC/Vr/f/9//3/dezJKhRS1Vv9/OWcpJYwxOWecc3tvOWd7b/9/e2/GGHNO/3//f/depRQYY/9//385ZzFGvXf/f/9//3//f/9//39aa4wxCSFLKYwtSyUqISkh7z29d/9//3//f/9//3/WWmMM917/f/9//3//f/9/3ntSSoQQc07/f/9//3//f/9//3//f2otCCEYY953915LKQghe2//f/9//397bykl5xx7b/9//3//f/9//39aa0ophBC1Vv9//3//f/9//3//f/9//3//fxhjbC1sKWwlSiF0Tt57OWcIJRBC/3v/f/9/vXeMMQghOWf/f/9//3//f5tzKSWEEFpr/3//f/9//3//f/9//3//f/9//3//f/9//3//f/9//3//f/9//3//f/9//3//f/9//38AAP9//3//f/9//3//f/9//3//f/9//3//f/9//3//f/9//3//f/9//3//f/9//3//f/9//3//f/9//3//f/9//397b3tvvXP/f/9//3//f/9//3+9d1pr3nv/f/9//3//f/9//3//f51ztVLXWnNKMkYYY9ZanG//f/9/1lpsLRhj/3//f/9//3//f7VWay0qJSol6BwIIZxz/3//f4wxxxgrISshCR0JIQkhlFLee1NOhRAqJUsp6BzoHLVWvncaXwodSiUyQs85SynoIMcYvXf/f/9/nHPGHMYYOWf/f/9//3//f9ZaCCHvPVtr+F7vPaUUMUa9d5xzainPOb13/3//f/9/HFt8Sl5n/3//f917UkqEEK41nXP3XiklMUb/f/9//3//f/9//3+cc8YYEELee/9//3/ee/9//3//f/9//3//f/9//3//f/9//3//f3tvjDHGGGsprTGuMecYKSW1Uv9//385Z3NKEUIxRq41phTvPf9//3//f/9//385Z0oppRQQQv9//3//f/9//3//f/9/lFJsLWwprjEqIccYU0r/f/9//3//f5xzay3GGPde/3//f/9//3//f957c06lFK01vXf/f/9//3//f/9//3//f/9/c0oJIYwtaykpIUol1lpaa4wxjDG9d/9//3+cc2stKSVaa/9//3//f/9//39zTkIItVb/f/9//3//f/9//3//f/9//3//f/9//3//f/9//3//f/9//3//f/9//3//f/9//3//fwAA/3//f/9//3//f/9//3//f/9//3//f/9//3//f/9/e2+9d/9//3//f/9/3ne1Uq41EUIZX/9//3//f/9791oxQq0xCR0pIa41OWf/f/9//3/ee+89jDFaa/9//3//f/9//3//f/9/6BzoHColjS1sKSohSymUUv9//3+1VqUUzjnee/9//3//f957jDFrLTFGlFKtNeccSin/f/9/MUaEEGwtji1NJQshc0q8d/9/3Xt7b7133nv3XiklCCE5Z71ztlLaVp9v/3v/f601Qgj3Xv9//3//f1JKpRRsLf9//3//f/9/tVbGGHNO/3//fzlnKSXOOb13/3//f/9//3//f/9//3//e9tWeka/c/9/3nuUUoQMsTE9Y/daCCFsLRFCrTWMNc45tVbee957KSXvPd57/3//f/9//3//f/9//3//f/9//3//f/9//3//f/9/3nvvPeYYtVb/f957SilzTv5//39aa+ccKiWtMa4xSynoHIwx/3+cc4wxKSWtNSkl5xwIIbVW/3//f/9//3//f/9//3//fxA+jS1LJUslxxjXWv9//3//f/9/nHOMMaUUGGP/f/9//3//f/9//3+9d845ZBDWWv9//3//f/9//3//f/9/WmuEEAghGGN7b9ZWSikpJTlnzjlKKVpr/3//f957jDHOOZxz/3+8c/9//3//fxhjYwy1Vv9//3//f/9//3//f/9//3//f/9//3//f/9//3//f/9//3//f/9//3//f/9//3//f/9/AAD/f/9//3//f/9//3//f/9//3//f/9//3//f/9/OWcpJXNO/3//f/9/GGNsMegcSylLJegcSim9d/9/OWfnHEolrTGMLWwpKiEJIdZa/3//f1pray1rLXtv/3//f/9//3//f/9//38xRoQQjC3vOVJGMkK2Vp1z/3//f3tvjDHGGJNS/3//f/9//3/ed/97/3//f/9/e29jDNZa/3/ee+89xhh0RppKnEo9Y/9//3//f/9//3//f/9/EEJkDDJK3nudc/xa2DV+b/9/c04hBDFG/3//f/9/e2+lFMYYGGP/f/9//39zTggh1lr/f/9//n9rMSopWmv/f/9//3//f/9//3//f/9/33d6SlpGfGv+f5VWphTSNR1bt04qHSohzzkRPvA5CB0QQr13/39rLc45vXf/f/9//3//f/9//3//f713/3//f/9//3//f/9//3//f5xzjDGMMVprvXspJVJKvXf/f845hBAQQr13/3/3XqUUjDH/f1prpRQJISolCSFLKbVW3nv/f/9//3//f/9//3//f+89xhgQPjlnEEJrKYQQvXf/f957e2+cc40x5xw5Z/9//3//f/9//3//f/9/tVbGGGstnHP/f/9//3//f/9//385Z0IIay3/f/9/3nsxRuccOWe1Vikl1lr/f/9/GGMoIe89vXecb601zjkYXxhfrTWEEHtv/3//f/9//3//f/9//3//f/9//3//f/9//3//f/9//3//f/9//3//f/9//3//f/9//38AAP9//3//f/9//3//f/9//3//f/9//3//f/9//3/3Xuccc07/f/9/WmsIISklEUL4XltrU0opJXtv3nutNccYc0o6ZzljOWNzTiklSik6Z/9/3ntSStZa3nv/f/9//3//f/9//3//f/9/7z2lFNda3nv/f/9//3//f/9/3ntzTsYY7z2cd/9//3//f/9//3//f/9//3+cc2MMtVb/f/9/3nutNccYjy01Qv9//3//f/9/3nsZY9ZWGGO1UggdrjX7Xp9vPV9bRh1f33tzTkIIlFL/f/9//3/eezFGhBCMMd57/3//f3NOKSUYY997/385ZykljDGcc/9//3//f/9//3//f/9//3//f993PV+bTn1v1lopIfla/FqaTo8pETqcb/9/WmtrLc45nHP/f4wxjDG9d/9//3//f/9//3//fxhjCCFSSv9//3//f/9//3//f/9//38YYwghzjkYYwgh7z29d/9/SiljDL13/3//f7135xxKKf9/OWdkEM45W2v3Xr13/3//f/9//3//f/9//3//f/9/SimEEJxz/3//fxhnQgg5a/9/1lrnHM41KiXnHNZa/3//f/9/vXd7a1pn9150TkolpRCUUv9//3//f/9//3//f957CCEIHRhjnHMZY4wxCCF7bzlnay1KJZROc0qMLQgh1lr/f/9/1lpKKUolKSUIHWstvXf/f/9//3//f/9//3//f/9//3//f/9//3//f/9//3//f/9//3//f/9//3//f/9//3//fwAA/3//f/9//3//f/9//3//f/9//3//f/9//3//fzlnKSUQQt57/39SSsYY9169d/9//3//f1tv/39aa6QU7z3/f/9//3//f9971lpKKTFG/3//f/9//3//f/9//3//f/9//3//f/9//3/ee849xhjvPXtv/3//f/9//3//fzlnay3nHLVa/3//f/9//3/ee/9/3nv/f7VWYwxaa/9//3//f5xzjDHGGCklW2ffd/9/nHMQQiklay2uNUslCR3yOXtKnU7aVvM50TXQOSkhxhi9d/9//3//f/9/WmsIIcYYWmv/f/9/lFLGGI0xMkbvOWsp5xi1Vt57/3//f/9//3//f/9//3//f/9//3+/c9pSulIRQgghGGM8YzlC0zVsJRA+zjVLKecYdE7ee/9/KSWtNb13/3//f/9//3//f/9/1lpjDDFG/3//f/9//3//f/9//3//f/9/UkpKKc41xhTwPb13/39KKUIIvXf/f/9/vXfGGK01/39aa+ccUkree957vXfee/9//3//f/9//3//f/9//3+MMeccWmvee713tVZCCNZa/3+ccykhCCHnGAgd1lr/f/9/nHMQPkolCSEJIQkdKiGFEDFCvXf/f/9//3//f/9//3/WXsYYCSGMLSol6BzvPZxzvXdTSkolSyVsKUspMUZ7b/9//397b+85aykpJUolWmv/f/9//3//f/9//3//f/9//3//f/9//3//f/9//3//f/9//3//f/9//3//f/9//3//f/9/AAD/f/9//3//f/9//3//f/9//3//f/9//3//f/9/WmsIIVJK3nu9d0opjDWcc/9//3//f/9//3//f9ZahBB7b/9//3//f/9//3+cc4wxzjnee/9//3//f/9//3//f/9//3//f/9//3//f/9/3nsQQqQUzTW9d/9//3//f/9//39zTsYYzjmcc/9//3+9d5RSlFK1VjFGCCHnHN57/3//f/9//397b845hBCPLT5j33tzTucclFLee5xzU0rnHJRSnW/7WiwhCh0rIQohCSH3Xv9//3//f/9//3//f1JKhBDvPf9//3+1Vugc7znvOc81jS21Ut13/3//f/9//3//f/9//3//f/9//3//f/9/33PZUo8tCCE5ZzxnOUJ5RhE+SyVsKUsp8D17b/9/3ntKKUopvXf/f/9//3//f/9//3+ccxBCtVb/f/9//3//f/9//3//f/9//397b4wxCCHGFFJK3nv/f7VWYwy1Vr13vXfWWmMMc07/f3tvCCHnHFJGED6MLVJGnG//f/9//3//f/9//3//f9Za5hiMMRA+7zkIHYQQe2//f/9/WmetNQgdayl7b/9//3/ee5RSKSEqJUolSylLJQgh1lr/f/9//3//f/9//3//f713EEJKJa41SiVSRt13/3//f/9/GGMRQhA+lE6cb/9//3//f/9//3ucc3tve2//f/9//3//f/9//3//f/9//3//f/9//3//f/9//3//f/9//3//f/9//3//f/9//3//f/9//38AAP9//3//f/9//3//f/9//3//f/9//3//f/9//3+1VsYYMUbee3tv5xxSSt57/3//f/9//3//f/9/tVaEEJxz/3//f/9//3//f7137z2tNd57/3+9d5xz/3//f/9//3//f/9//3//f/9//3//f5xzzjnGGO893nv/f/9//3//f5xzrTXnHLVW/3//f3tvCCEJJUopKSWtNXtv/3//f/9//3//f/9/Wm+lFAkd+16cc845ay29d/9//3+cc4wxUkr/f1tn5xgqIdE1jy12Sj1j/3v/f/9//3//f/9/OWfGGGstOWf/f9ZaCSExRt573nv/f/9//3//f/9//3//f/9//3//f/9//3//f/9//3/edxpjjy3oHNZafGv2Ndg1Gl8YY7VWOWfee/9//3//f2stay29d/9//3//f/9//3//f/9//3//f/9//3//f/9//3//f/9//3//f/9/lFIpJaUUMUa9d/9//3+MMcYYED7POYwt5xh7b/9/vncxRucYKiVLKQgdrTVaa/9//3//f/9//3//f/9//3+UUkoljTFrKc417z3/f/9//3//f713c07WWt97/3//f/9/nHO1VjFGUkoxRlJKlE69d/9//3//f/9//3//f/9//3/ee1pre2u9c/97/3//f/9//3//f/9//3//f/9//3//f/9//3//f/9//3//f/9//3//f/9//3//f/9//3//f/9//3//f/9//3//f/9//3//f/9//3//f/9//3//f/9//3//fwAA/3//f/9//3//f/9//3//f/9//3//f/9//3//fxhjCCFSSt57nHPnHDFGvXf/f/9//3//f/9//3/WWoQQnHP/f/9//3//f/9/vXfOOa01vXf/f3NOjDE5Z/9//3//f/9//3//f/9//3//f/9//385Z+ccCCFaa/9//3//f/9//3/WWsYYzjmcc/9/WmsIITFGe2/ee/9//3//f/9//3//f/9//3/eezFGpRS3Vt57EEJKKXtv/3//f3tvay2UUv5//38IIU0lNz7bUpxKOz5/a/9//3//f9573nc5Z4wxxhjvPf9/WmtrLYwxWmv/f957vXfee/9//3//f/9//3//f/9//3//f/9//3+bbxdf915tLccY7z10TtA1USHbVv9//3//f/9//3//f/9/7z1rLb13/3//f/9//3//f/9//3//f/9//3//f/9//3//f/9//3//f/9//3//f3NOay2UUt57/3//f/9/zjmMLa0xzjkYX/9//3//f3tr7z0RQvA9MkbWVt57/3//f/9//3//f/9//3//f/9/nXP3Xvhe3nf/f/9//3//f/9//3//f/9//3//f/9//3//f/9//3//f/9//3//f/9//3//f/9//3//f/9//3//f/9//3//f/9//3//f/9//3//f/9//3//f/9//3//f/9//3//f/9//3//f/9//3//f/9//3//f/9//3//f/9//3//f/9//3//f/9//3//f/9//3//f/9//3//f/9//3//f/9/AAD/f/9//3//f/9//3//f/9//3//f/9//3//f/9/1lrnHO89vXeccwghrTWcc/9//3//f/9//3//f7VWhBC1Vv9//3//f/9//3+9d/BBzjnee957EEIpJRhj/3//f/9//3//f/9//3//f/9//3//f713ay3GGNZa/3//f/9//3//f5xzrTXnHPde/397b+ccc1K9d/9/3nvee/9//3/+e3tr3Xf/f713k06mEHdKnnOUUgghlFKcc957c05rLRhj/385Z+gc6RiQKbEtFj71Nf1a/3u9d5NSlVJSSvA9jTEIIUolvXfee7VWKSXvPdZatVYQQhhj3nv/f/9//3//f/9//3//f/9//3//f7VWxRSMLWwpSyUKIQslCh1OHVhCv3f/f/9//3//f/9//3/OOa01vXf/f/9//3//f/9//3//f/9//3//f/9//3//f/9//3//f/9//3//f/9//3+cb713/3//f/9//397b713e2vee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3Xucc7z29d/9/rTWlFLVW/3//f/9//3//f957OWelFBBCvXf/f/9//3//f1prjDExRt57/3+1VpRSvXf/f/9//3//f/9//3//f957GGO9d957nHOMMcYYOWf/f957OWMYYzlnOWfvPaUUc07/f5xzSinvPbZW1lrWWnNO/3//f957jTFzTtZalE4IIY4teUp/a1przjlLLRBCc0qtNTFGvXf/f1prCCEJISohSyUJHSwhG1+/c9la5hgrJa41SylsLUol7z3ee/9/vXeUTmspSikqJYwt1lr/f/9//3//f/9//3//f/9//3//f/9/e29SRtZW11q1UlRGsjVxKZMlGTpea/9//3//f/9//3//f9Za1l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9ZaxhiMMZxz/3+1VqUUay1aZ7533ne9d/da9157b2stKSVzTjlnnHO9d1przjkqKdZa/3//f/9//3//f/9//3//f/9//3//f/9/vXcpJTFGc05zTuccjDG9d/9/11opJQkhSylrKUolxxh0Tt573nutNQkhKiWNMWstSynee/9//38xRikhKiVKKc452FrbVh1b33s5Z/A9jDGMLTFGnHP/f/9/3nsQQhBCMkZSRs81kS39Wt5WnE7zOZROGGO1VtZW9145Z/9//3//f713OmfWWrVWOWf/f/9//3//f/9//3//f/9//3//f/9//3//f/9//3//f/9/3nc8Z1lG1zEZOl5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OWcIIa01nHP/f5xzrTXGGO85U0q1UlNKKSGUUv9/OWcQQikhjTExQnROrTkqKXNO33v/f/9//3//f/9//3//f/9//3//f/9//3/ee1JKSilrLSklay33Xv9//38YY6017z3wPTFGUkpzTlpr/3//e/ZeUkq1Uhhj9145Z/9//3//f95791p0TrVWm3PfexxfvE6fa/9/m3M5Zzpn3nv/f/9//3//f7133nu9d/57fGvbWp1SfkqdTh9bvnP/f/9//3//f/9//3//f/9//3//f/9//3//f/9//3//f/9//3//f/9//3//f/9//3//f/9//3//f/9//3//f/9/nnP7Wh1f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397b0oprTWcc/9//385ZzJGjC1sKSshrjHvOZxz/3//f3tvc06uNa417zkQQrVW3nv/f/9//3//f/9//3//f/9//3//f/9//3//f/9/3nv3XpRSlFL3Xv9//3//f957nHOcb7133nv/f/9//3//f/9//3//f/9//3//f/9//3//f/9//3//f/9//3//f/9/vnO8Tj9f33f/f/9//3//f/9//3//f/9//3//f/9//3//f957XmdcSlxGnUpfY79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c957/3//f/9//3/ee3trGGM5Z953/3//f/9//3//f/9//3//f/9//3//f/9//3//f/9//3//f/9//3//f/9//3//f/9//3//fwAA/3//f/9//3//f/9//3//f/9//3//f/9//3//f/9/c06UUr13/3//f/9/3nf3Wmwt6Bx0Tr13/3//f/9//3/ee3tvGWN8b713/3//f/9//3//f/9//3//f/9//3//f/9//3//f/9//3//f/9//3//f/9//3//f/9//3//f/9//3//f/9//3//f/9//3//f/9//3//f/9//3//f/9//3//f/9//3//f/9//3//f11n3U6fZ/9//3//f/9//3//f/9//3//f/9//3//f/9//3//f35r3VqeTp1OP1t/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dc/9/e2/ee/9//385Z/9//3//f957GGOUUvdenHP/f/9//39aazFGc069d/9//3+9d7VWzjWMMYwtEEKcc/9//3//f/9//3//f/9//3//f/9//3//f/9//3//f/9//3//f/9//3//f/9//3//f/9/AAD/f/9//3//f/9//3//f/9//3//f/9//3//f/9//3/ee957/3//f/9//3/eezFGSykpIa01Wmv/f/9//3//f/9//3//f/9//3//f/9//3//f/9//3//f/9//3//f/9//3//f/9//3//f/9//3//f/9//3//f/9//3//f/9//3//f/9//3//f/9//3//f/9//3//f/9//3//f/9//3//f/9//3//f/9//3//f/9/nXO8Ut1S33f/f/9//3//f/9//3//f/9//3//f/9//3//f/9//3+/d39r3FY8QlxGPmP/e/9//3//f/9//3//f/9//3//f/9//3//f/9//3//f/9//3//f/9//3//f/9//3//f/9//3//f/9//3//f/9//3//f/9//3//f/9//3//f/9//3//f/9//3//f/9//3//f/9//3//f/9//3//f/9//3//f/9//3//f/9//3//f/9//3//f/9//3//f/9//3//f/9//3//f/9//3//f/9//3//f/9//3//f/9//3//f/9//3//f/9//3//f/9//3//f/9//3//f/9//3//f957Wmucc/9//3+cczln3nt7b/denHP/f/9/33vWWu89lFLvPVJK/39aa2stWmv/f957tVYqJUolKiVSSpxz/3//f7VW5xwpJfde/3//f9ZaCCHvPRBCc06tNXtv/3//f/9//3//f/9//3//f/9//3//f/9//3//f/9//3//f/9//3//f/9//3//f/9//38AAP9//3//f/9//3//f/9//3//f/9//3//f/9//3//f/9//3//f/9//3//f5RS5xxzTtZaSikQQv9//3//f/9//3//f/9//3//f/9//3//f/9//3//f/9//3//f/9//3//f/9//3//f/9//3//f/9//3//f/9//3//f/9//3//f/9//3//f/9//3//f/9//3//f/9//3//f/9//3//f/9//3//f/9//3//f/9//3/ee9tSPEJ+a/9//3//f/9//3//f/9//3//f/9//3//f/9//3//f/9//3+ec95We0reVh1f/3v/f/9//3//f/9//3//f/9//3//f/9//3//f/9//3//f/9//3//f/9//3//f/9//3//f/9//3//f/9//3//f/9//3//f/9//3//f/9//3//f/9//3//f/9//3//f/9//3//f/9//3//f/9//3//f/9//3//f/9//3//f/9//3//f/9//3//f/9//3//f/9//3//f/9//3//f9573nvee/9/vXf/f/9//3+cc/he916cb/97/3//f957tVZzTvdevXf/f/9//3//f/9/WmutNbVW/3/ee1JK7z17bxhjrTUYY/9//3/WWowxay0xRuccKiX/fzlnhBAYY/9/WmsqJRBC1loQQkopUkq9d/9/EELGGMYYc07ee/9/zjkIITlnvXfee5xz3nv/f/9//3//f/9//3//f/9//3//f/9//3//f/9//3//f/9//3//f/9//3//f/9//3//fwAA/3//f/9//3//f/9//3//f/9//3//f/9//3//f/9//3//f/9//3//f/9/lFIxRr173ns5Z9Za/3//f/9//3//f/9//3//f/9//3//f/9//3//f/9//3//f/9//3//f/9//3//f/9//3//f/9//3//f/9//3//f/9//3//f/9//3//f/9//3//f/9//3//f/9//3//f/9//3//f/9//3//f/9//3//f/9//3//f957HGNcRl9j/3v/f/9//3//f/9//3//f/9//3//f/9//3//f/9/3nu9d/9/33efb9xW+Tk+Y/9//3//f/9//3//f/9//3//f/9//3//f/9//3//f/9//3//f/9//3//f/9//3//f/9//3//f/9//3//f/9//3//f/9//3//f/9//3//f/9//3//f/9//3//f/9//3//f/9//3//f/9//3/ee957/3//f/9/3nucc957/3/ee9ZanHP/f/9//3+9dzFGtVL3XpRSvXf/f5xzMUYQQpRSUkZzTt57/38YY+89ay1sLWstOWffe/9/EEIpJeccjC0xRv9//3//f/9//3/3XucYDz7/fxhjKSXOOb13tVZrLfde/3//f601jDEYY3tvjDHnHP9/OWelFBhj/3/WWikle2//f1prjDFrLXtve2+MMUopSimMMXtvnHMpJUspe2+9d7139157b/9//3//f/9//3//f/9//3//f/9//3//f/9//3//f/9//3//f/9//3//f/9//3//f/9/AAD/f/9//3//f/9//3//f/9//3//f/9//3//f/9//3//f/9//3//f/9//3+9d957/3//f/9//3//f/9//3//f/9//3//f/9//3//f/9//3//f/9//3//f/9//3//f/9//3//f/9//3//f/9//3//f/9//3//f/9//3//f/9//3//f/9//3//f/9//3//f/9//3//f/9//3//f/9//3//f/9//3//f/9//3//f/9//3++d/1avU6fb/9//3//f/9//3//f/9//3//f/9//3//f/9//385Z+89/3//f/9/fmtZRh9bPmO/c/9//3//f/9//3//f/9//3//f/9//3//f/9//3//f/9//3//f/9//3//f95733v/f/9//3//f/9//3//f/9//3+9c9ZaWmv/f/9//3//f3xvtVYxRjln3nv/f/9//3//f/9//3/ee7VWU0r/e/9//385Z845GGP/f5xzSinWWv9//3//f8456BxrLY0xCB2cc957lFLnHIwtjTEpJY013nv/fxBCxhjOORBCjDEYY/9/GGPGGIwxc061VtZa/3//f/9//3//f/depRQQQr13MUbGGLVW/3/3Xmst917/f/9/zjmtNXtv338QQggh/39aa4QQOWfee5RSSin/f/9/3nsxRkopOWdaa2stUkpSSkopGGNaawghKSUQQlJKMUZrKTFG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HF/ZNbtO/3v/f/9//3//f/9//3//f/9//3//f/9//3//f5xzCCHWWv9//3/ee55v/FoZOp1On2/fe/9/3ntaaxhjvXf/f/9//3//f/9/OWfONZNOm2//f/9//397czFG7z1TSr13/3//f/9//3//f/9//385ZxBCSimtNdZa/3//f/deaylrKSklbC0xRv9//3//f/9//3//f713zjmNMZxz/3//fxhj5xzWWv9/e2+lFJRS3nv/f5xzYwxSStdarTWlFHtrnHOMMa0xOWf3XowxjDGdd3xzay3OOVprnHNaa957/39SSoQQGGO9d/9/3nv/f/9//3//f/9/GGMIIRBCOWdKKa01e2//f/deay21Vv9//38YY2strjUQPkoppRTee5xzpRT3Xt577z1KKd57/3+9dxBCKSU5Z9ZaCCFzThhjKSVzTlpray0pKdZaGGM5ZyklrTX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+eb5tKeEb3Whhjc045Z99//3//f/9//3//f9577z29d/9//38xRikl/3//f/9//3+eb5tOfUqcTn9ve29RRowtrTWtNfde3nv/f/9/GGOMMUopSinOOb13/3/eezFGCCGMMWwtdE7ee/9//3//f/9//3+cc+89rTF0ThBCjDH3Xv9/OWcxRhhjGGOtNeccWmv/f/9//3//f/9/vXcQQmstvXf/f/9/917nHLVW/385Z8YYtVb/f/9/OWchBJxz/385Z8YYWmtaawgh1lr/f/97c06MMZtzOWdKKe89OWcYX/dee2//fxBCpRScc/9//3//f/9//3//f/9//39aaykhrTXOOWstGGP/f/9/914pJdZa/3//f957WmtzTrVWjDHGGN57tVZjDPde3ntSSkop3nv/f957MUZrLTlnUkrnHNZanHOMMa01e29SSgghWmv/f5xz5xxzTv9//3//f/9//3//f/9//3//f/9//3//f/9//3//f/9//3//f/9//3//f/9//3//f/9/AAD/f/9//3//f/9//3//f/9//3//f/9//3//f/9//3//f/9//3//f/9//3//f/9//3//f/9//3//f/9//3//f/9//3//f/9//3//f/9//3//f/9//3//f/9//3//f/9//3//f953/3//f/9//3//f/9//3//f5xzvXf/f957nHP/f/9//397b3NOlFK9d/9//39zTlpr/3//f+89W2vee1JKjDG1VvdeEEL/f/9//3//f997PmfzNYwtjTFrKQgdlFLee/9//3//f/9/vXeEEBhj/3//f5RSxhjee/9//3//f/9/33deZ5xOW0qYUs41zjlSRhA+ay0YY957vXcpJXNOWmu1VucclFL/f3tvKSXWWntvGGPOObVW/3//f/9//3//fzlnjDG1Vr13vXdrLe89vXf/f713/3/ee3tv5xwQQv9//3//f/9//3/eexBCjDGcc/9//3/3Xucc1lr/fxhjhBC1Vt57/3/ee2stSimtNVJK5xz3XlprCCEYY/9//3+UUq01e285Z0olKSGuNa01KSXvPZxzMUalFL13/3//f/9//3//f/9//3//f1prKSXHGCklUkr/f/9//38YYyklEELee/9//3//f9573nsQQsYY3n85a4QQUkr/f7VWCCEYY/9/e2/OOa01OWdKKSklOWf/f5RSSin3XntvSimMMXNOc07nHHtv/3//f/9//3//f/9//3//f/9//3//f/9//3//f/9//3//f/9//3//f/9//3//f/9//38AAP9//3//f/9//3//f/9//3//f/9//3//f/9//3//f/9//3//f/9//3//f/9//3//f/9/e28YY957/3//f/9//3+cc5RSGGO9d3trnHP/fzlnGGPee/9/1loxRpxz/3+UUs45rTExRlpr/39aa6013nv/f5xzEEK1Vv9/GGMQQntv/397bxA+SylsLWstOWfee4wx1lr/f7VW5xy+dxhjCCGUUnNO7z0IIf9//3//f/9//3/8XlApTCXvOTBCSiVrLXtv/3//f/9//3//f8YY1lr/f/9/GGNsLf9//3//f/9//3//f/9/fWvcVvxaW2N8a957e29KKTFG3ntaawghWmv/f957lFJrLd57GGNrLd57/3+ccxBCEEL/f/9//3//f/9/1lrOOTln/3//f1JKjDG9d/9//3//f/9/vXfnHNZa/3//f/9//3//f957UkqtNb13/3//fzlnCCFzTv9/OWfGGNZa/3//f/9/nHPWWvA9lFKlFNZae2/OOdZa/3//f7VWrTV7b1prSinOOVtre2/OOUope2+1VoQQ917/f/9/nHP/f/9//3//f/9/e28JIcYY6BxzTv9//3//fzlnKSUIIbVWnHO9d3NO9145Z2stKSX/f957pRQQQv9/nHOMMQghbC2tNSkltVJ7b4wxrTW9d/9/e29rLdZa3ns5ZyklSilrLRhj/3//f/9//3//f/9//3//f/9//3//f/9//3//f/9//3//f/9//3//f/9//3//f/9//3//fwAA/3//f/9//3//f/9//3//f/9//3//f/9//3//f/9/3nuUUq0xrjUyRlpr/3//f/977z1KJSkl7zmcc/9//3+bc2stCSFLKWwtSin3Xv9/c04xRr13OWdKKTFG3ntSSiklaymMMWsttVb/f/depRScc/9/nHOtNVJK/3+1Vowxe2/ee1JKay33WvdeEEI5Z/9/SSlzTr135xxSSv9/jDFrLd57vXcxRsYYnHP/f/9//3//f75zWEYZQlxn3Xu1Vuccc06cc1JKc05TSlNGxxjGGBdj/3/ee713/3//f/9//3//f/9//3//f7533nddZ59z/3//f4wxzjmcczlnCCGcc/9//397b+ccWmvWWkop/3//f957c07OOb13/3//f/9//39zTq01e2//f/9/UkprLZxz/3/ee3tvtVbOOaUUnHP/f/9//3//f/9//39SSucczjXwPfA9jDGEEDFGvXd7b8YYlFLee/9//3//f9573ndaa8YYnHO9dxBCrTX/f9577z1KKVpr/3/OOWstOWfee4wxrTWcc9575xytNVprGGMIIb13/3//f/9//39aayklxxgIIUopWmv/f/9/e2+MMeccKSVKKTlnMUYpJQghCCEQQv9/3nvGGBBC/3//f1prMUKtNe891lqcc957914YY957/3//f5xvvXf/f/9/nHNzTntv/3//f/9//3//f/9//3//f/9//3//f/9//3//f/9//3//f/9//3//f/9//3//f/9//3//f/9/AAD/f/9//3//f/9//3//f/9//3//f/9//3//f/9//3+1VkopCSGNLSkhrTGcc/9/tVLGGK0xzjVrKWstvXf/f3NOphSuNTFCSikIIbZW/38xRu89e28xRucc9169d2spMUJ7b3tvWmecc/9/GF+lFHtv/3+cc601MUZ7b2stSilaa9577z0QQr13/3/ee/9//39rLTFGUkpKKb13/39zTqUUnHO9d/de5xz/f/9//3//f/9//3/6Wrgx3Vb/e3tvCCEQQhhjKSWMMfA9rjEIHaUUvXf/f/9//3//f/9//3//f/9//3//f/9//3//f/97/3v/f717ay3vPb13OWdrLb13/3//f713xhj3XpRSSinee/9/3ntzTowxvXf/f/9//3//f9ZaEEJ7b/9//3+UUmstvXf/fxhjCB0pJSkl1lr/f/9//3//f/9//3//f3NOxhitNc458D2tNcYY7z29d5xzCCEIIZRSOmf/f5RSGGNaa9ZahBCcc/9/tVbGFHNKED4IISkh917/f7ZWCCFKKSklKSX3Xv9//38YY6UUKSXGGBBC/3//f/9//3//f5xzay2MMRhjjDGtNb1z/3//f/de916VUvdevXfeezlntVZ7b957/3//f6UUzjn/f/9//3//e7133nv/f/9//3//f/9//3//f/9//3//f/9//3//f+89zjm9d/9//3//f/9//3//f/9//3//f/9//3//f/9//3//f/9//3//f/9//3//f/9//3//f/9//38AAP9//3//f/9//3//f/9//3//f/9//3//f/9//3/ff601SilzTrVSzzWmFDln/3+MLYwte285Z+89pRQYY713EEIIIb1znHMxRsYYlFL/fzFGrTW1ViklUkq9d5xzKSUYY/9//3/fe/9//38YY4QQe2//f5xzjDHnHM45xxxKKVprvXfvPVFG/3//f/9//3//f0opSimlFHNO/3//f3tvrTUpJe89KSUIIb13/3//f/9//3//f71zV0IVOpxvOWfnHJRS/39KKUsp91o5Z4QQrTX/f/9//3//f/9//3//f/9//3//f/9//3//f/9/ems5Y5RSjDGlFJRS3ntaa0opvXf/f/9/nHPGGPde1lopJd57/3//f3NOay1aa/9//3//f/9/GGMQQlpr/3//fxhjCCFaa/9/3ntaa5RSzzlrLf9//3//f/9//3//f/9/MUYpJRhj/3/ee713ay3vPZxznHMIIWwt6BzoHN57WmvGGAgh5xgRQr13/397bxA+rjUxRnNOSimUUv9/3nsYX1JK7z3WVt57/3//f9579161Vhhj3nv/f/9//3//f/9/nHPvPUopvXfWWighMUbee/9//3//f/9//3//f/9/vXcpJZRS3nv/f957xhhKKf9//3//f/9//3//f/9//3//f/9//3//f/9//3//f/9//3//f/9/1lqEEFJK/3//f/9//3//f/9//3//f/9//3//f/9//3//f/9//3//f/9//3//f/9//3//f/9//3//fwAA/3//f/9//3//f/9//3//f/9//3//f/9//3//f/9/915ba/9//397b0opGGPee6QQc07/f/9/vXcIIRBC3nvvPUop3nv/fxhjSilSSv9/7z3nGAgday05Z/9/WmvnHEopzjmMMYwtrTX/f5xzCCE5Z/9/nHOtNcYYtlZSSmstOWe9d601rTWcc/9//3//f/9/zjnnHKUUWmv/f/9//3+9d3NO1loQQucc3nv/f/9//3//f/9/OWdMKegY7zlrKUopWmv/fzpn5xxaa953CCEpJf9//3//f/9//3//f/9//3//f/9//3//f/9/3nvvPeccSynHGHNOvXf/f3tvKSV7b/9//3+cc6UUGGPWWuccnHP/f/9/lFIIIRhj/3//f/9//3/3Xs45OWf/f/9/OWfnIFpr/3//f/9//39aa2MMWmv/f/9//3//f/9//39zTmstWmv/f/9//3+MMe89vXf/f5VSOmdaa1tr/3//f5xvGF/WWjln/3//f/9//3//f/9/917GGDFG/3//f/9//3//f/9//3//f/9//3//f/9//3//f/9//3//f/9//3+9d+89Sim9d/9/UkopJdZa/3//f/9//3//f/9//3//fzFG5xy9d/9//39rLc45/3//f/9//3//f/9//3//f/9//3//f/9//3//f/9//3//f/9//3/ee2sttVb/f/9//3//f/9//3//f/9//3//f/9//3//f/9//3//f/9//3//f/9//3//f/9//3//f/9/AAD/f/9//3//f/9//3//f/9//3//f/9//3//f/9//3//f/9//3//f5RShBD3XvdeYwxyTv9//3/eewgh7j3ee3NOKSXee/9/WmtrLVJK/39TSsYUxhRSRt57/3+9d0oljC2tMRA+MUbnHN573nspJXtv/3+cc4wxay3ee9ZaKSXWWt577z2MMZxz/3//f/9//38QQmstay3nHHtv/3//f/9//3//fxhjCCH/f/9//3//f/9//38YY0oppxgqJUol1lbee/9//3+MMc45vXfGGIwx/3//f/9//3//f/9//3//f/9//3//f/9//3/dd6017z1zTjln3nv/f/9/e2+EEBhj/3//f5xzxhxaa7VWxhicc/9/33+UUowxnHP/f/9//3//f1prjDHWWv9//3/3XkopnHP/f/9//3//f1prQggYY/9//3//f/9//3//fzFGCCH3Xv9//3+9dyklrTWcc/9//3//f/9//3//f/9//3//f/9//3//f/9//3//f/9//38YYwghzjn/f/9//3//f/9//3//f/9//3//f/9//3//f/9//3//f/9//3//f/9/914QQr13/3+9d7VWGGP/f/9//3//f/9//3//f/9/WmvnHDFG/3//f5RSrTX/f/9//3//f/9//3//f/9//3//f/9//3//f/9//3//f/9//3//f/9//3//f/9//3//f/9//3//f/9//3//f/9//3//f/9//3//f/9//3//f/9//3//f/9//3//f/9//38AAP9//3//f/9//3//f/9//3//f/9//3//f/9//3//f/9//3/ee7VWKSWEEPhenHOlFBBC/3//f957KSWtNf9/1lopJZxz/39aa601Ukr/f1JK5xwIHecclFLee713SikxRrxz/385Zwgh/3/de+cczjn/f1pray3OOf9/OWetNXNO/3+UUuccUkq9d1JK1lree845zjkYY4QQrTXee/9/jDFzTrVW5xytNf9//3//f/9//3//f3tvrTWNLdE1+Vr+e/9//3//fzlnxhgYYykhjDH/f/9//3//f/9//3//f/9//3//f/9//3//f/9/EEIxRt57/3//f/9//3//f2sttVb/f/9/1lpKKf9/e29KKRhj/398c849zjn/f/9//3//f/9/vXetNTFGvXfeexBCUkree957zTmcc957c06lFJxz/3//f/9//3//f/9/U0rnHPde/3//fzlnCCHOOb13/3//f/9//3//f/9//3//f/9//3//f/9//3//f/9//3//f1pray1SSv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3XkopxhjnHDFG3nv/fwghxhh7b953OWeEEFJK/3/WWsYYGGP/f3tvrTUQQt57c06MMbVWjDFKLRhj/38QQuccEEJSSkopay3/f717xhgIIc41ay2lFFJK/39aa601lFL/fzlnjDHnHOgc5xy1Vv9/EELOOb131lqEEPde/39zTowxCCEpJZxz/3//f/9//3//f/9/WWuLLXNOnm8aX75z/3//f/9//3+tNeccpRTvPf9//3//f/9//3//f/9//3//f/9//3//f/9//3/wQe89Wmucc3tv3nv/f/9/c05KKXtvnXNrLa01/3//f5RSKSX3XnNOCCGUUv9//3//f/9//3//f9ZaSimtNe89KSU5Z/9//38xRqUQCCEIHfA9/3//f/9//3//f/9//38YY1JKe2//f/9//38xRlJKvXf/f/9//3//f/9//3//f/9//3//f/9//3//f/9//3//f/9/nHP3Wlpn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+9d4wxxhiMMZRS3nv/f/9/92LGGEopMkKNLaUUOWf/fzlnCCEYY/9/nHPOOe89/39zUmst9173Xkopzjmcc3tvzjkqJQghay33Xv9/3ntKKYwx7zlKJYwte2//f5xzUkq1Vv9//39aazFGEUIYY/9//39SSq01vXf/f1pr3nv/f957e29SSjln/3//f/9//3//f/9//3/de845EUYYY9daGF/ee/9//3//fxljCCGlFK01/3//f/9//3//f/9//3//f/9//3//f/9//3//f1JKxhgIISolxxiUUv9//3//f4wxSilrLSkh1lb/f/9/3ncQQmspSylSRntv/3//f/9//3//f/9//39aa3NOc073Wt57/3//f713tVLWWhlj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3tvKSXGGNZa/3//f/9//3/ee845CCFrKUol7z3/f/9/WmtrLVpr/3/ee3NOUkree5RS5xyUUv9/tVa1Vt57/3//fzFGtVacb/9//3//f/deOWd7b/dae2v/f/9/3nv3Xjln/3//f/9//3//f/9//3//f3NOay2cc/9//3//f/9//3+9d4wxUkr/f/9//3//f/9//3//f95770HGGAkhKSUIIfde/3//f/9//3/vPeccEEL/f/9//3//f/9//3//f/9//3//f/9//3//f/9/1lrONe85MkIQQlpr/3//f/9/3nv3WvdeOWf/f/9//3//f7131lp7b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e29KKYwxnHP/f7133nv/f/9//39SSvdaGGP/f/9//3/ee1pr3nv/f/9/3nvee/9/1lpKKZRS/3//f/9//3//f/9//3//f/9//3//f/9//3//f/9//3//f/9//3+cc+85zjnee/9//3//f/9//3//f/9/lFIpJZxz/3//f/9//3//f/9/lFLGGL13/3//f/9//3//f/9//3+UUu85MkZSStZa3nv/f/9//3//f7131lqcc/9//3//f/9//3//f/9//3//f/9//3//f/9//3//f7533nf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957/3//f/9/3nucc/9//3//f/9//3//f/9//3//f/9//3//f/9//3//f/9//3//f/9//3//f/9//3//f/9/AAD/f/9//3//f/9//3//f/9//3//f/9//3//f/9//3+cc2stSiXWWvdezjlaa/9//3//f/9//3//f/9//3//f/9//3//f/9//3//f/9//3/3XikllFL/f/9//3//f/9//3//f/9//3//f/9//3//f/9//3//f/9//3//f713UkZSSt57/3//f/9//3//f/9//3+1Vq01nHP/f/9//3//f/9//3+cc0opGGP/f/9//3//f/9//3//f/9/vXfed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957/3//f/9//3//f/9//3//f/9/3nt7b1prvXe9d957/397bzln3nveexhjU04YY957/39SSowxvXf/f/9//3//f/9//3//f/9//3//f/9//3//f/9//3//f/9//3//f/9//3//f/9//38AAP9//3//f/9//3//f/9//3//f/9//3//f/9//3//f/9/lFJrKYwxaykpITln/3//f/9//3//f/9//3//f/9//3//f/9//3//f/9//3//fxhjay2UUv9//3//f/9//3//f/9//3//f/9//3//f/9//3//f/9//3//f/9//3+9d713/3//f/9//3//f/9//3//f5xzOWf/f/9//3//f/9//3//f/9/vX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957/3//f/9/vXecc957nHM5Z957/3//fxhj1lree/9/lFL3Xv9//3//f/9//385Z40xSykxRlJKGGPee845jDFaazlnKSUIIUole2//f2stQghaa/9//3//f/9//3//f/9//3//f/9//3//f/9//3//f/9//3//f/9//3//f/9//3//fwAA/3//f/9//3//f/9//3//f/9//3//f/9//3//f/9//3/fe/hec0p0TpRSvXf/f/9//3//f/9//3//f/9//3//f/9//3//f/9//3//f/9/nHNzThh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HO9d/9//3//f/9/vXc5Y7ZWOWf/f/9//3//f957GGO1Vnpr/3+cc5ROGGP/f/9//3+UUq01WmsxRiklOWf/f713SimEEJxznHOEECkh3nv/f/9//3+9dxBCphQqJSkh5xiUUntvSikpJVprEEIpIY0xxhQRRt57SiljDFpr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v/f/9//3//f957nHPee/9//3//f3tvGGP/f/9//39aa3tvOWc5Z3tv/397b/he3nv/f1pr1lqcc/9/e28QQrVW/3//f/9/3ntzTkspCB1rLRhj/3//f/9/nHNKKecc7z3/fzlnSSXOOd57/3/ee6015xwYY8455xw5Z/9/tVbGGIQQWmucc2MMSinee/9//3//f5xzrjnoHFJKrTHGGHNOnHNKKUopWmv3XnNOGGMIIQghvXeMMWMMOWf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957e297b/9//3//f/9//3//f/9//3+cc1pr/3//f/9//3//fzlnGGPee/9/OWdzTjpr/3/eexljUkoQPlJKvHP/f713rTUIITln/3/ee6017zmNMUopMUbee5RSKSV7b713EELnHPde/38YY8YY7z29d/9//3/3XugcCSEqJQkhKSXee/9//397byklxhitNd57e29KKUope2//f3tvSinnHDlnzjnnHDln/3+tNeccQgg5Z5xzhBDnHN57/3//f/9/nHOtNUope2+UUsYYUkqccxBC7zmcc/9//3/eeyklCCHee5RSzjm9d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c1prvXf/f/9//3+dc/9//3/ee1pr/3//f1pnWmtaa/devXf/f5xz917/f/9/vXfWWlpr/3//f5xzlVLONRBC917ee/9//3//f/9//3//f1JKjDH/f/9//3//f5xzzjlKKVpr3nsxRqUUtVb/f3trrTUIIegcCB21Uv9/WmvGGKUU8D3/f9575xwJISolKSGMMf9/lFIIIVprnHNrLSklOWf/fxhjCCGtNb13/3//f845xhjPObVSjC2lFPde/3//f3tv5xznHEspvXecc845CB0YY957GGMIISklWmsxRuccOWf/f+895xyDDPde/3+lFAgh3nv/f/9//3+9d+89CCFaa9ZaKSVSSv9/e2+cc/9//3//f/dexhwpJb13/3+9d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3nv/f/9//3//f713nHP/f/9//39aa957/3//fzlnlFLWVlpr/3//f/9/WWe1Vv9//3//f/9//39aa+89ay2UUr13/38YYzFGWmv/f9Zaay1aa953ay2tNa0xSikYY/9/tVZKKb13/385Z4wxEEL/f957lFIIHQgdKSGMLRhj/3//f/9//3//f/9/zjmEEP9//3//f/9/nHOMMcYY917ee+89xhjWWv9/c0oIIWsp7zlrKWstOWd7b601ay2lFP9/3nspIQkhtVJ0TpVS/3+UUucce2/3XuccjDG9d/9/OWfnHK01nHP/f5xzCCHnHFpr/3+UUqUUzjn/f/9/OWelFOccKiUYY957MUbGGM41c0oQPuccSilaa1JK5xwYY/9/rTXnHGMM917eewgh5xy9d/9//3//f717MUbGGO89EELnHHNO/3//f/9//3//f/deazHGGBBC3nv/f/9//3//f/9//3//f/9//3//f/9//3//f/9//3//f/9//3//f/9//3//f/9//3//f/9//38AAP9//3//f/9//3//f/9//3//f/9//3//f/9//3//f/9//3//f/9//3//f/9//3//f/9//3//f/9//3//f/9//3//f/9//3//f/9//3//f/9//3//f/9//3//f/9//3//f/9//3//f/9//3//f/9/3nu9c713/3//f/9/vXd7b957/3+9d1trvXf/fzpn9169d/9//3//f/9//3/WWnNO1la1Ujpn/3//f957tVYxRjpr/3//f/9/lFJzTr13/3/3Xq01Wmv/fzlnjDEpJWstSym9d/9//39SSiklvXf/f/9//3+9d1JKxhjnGCkltlbee7VWKSUYY/9/7z2lFFpre2+lFAgdKiGmFBhj/n+UUsYYvXf/f1prSinvPd57vXfOOecczjkxQgghMUa9d/9//3//f/9//3/vPYQQ/3//f/9//3+9d+89xhj3Xr137z0pJVprvXfOOSkl1lpaa/de5xyUUr13e28xRkIInHP/fykljDH/f/9/33v/f3NOCCE5Z1JKpRRzTv9//38YY+ccjDGcc/9/916EEM453nv/f713CCHGGN57/38YY4UQCB0IIXRO/3/4Xggh6BgpIUolphTOOZxzc07GGBhjnHNrLeccYwxaZ/9/5xzGGJxz/3//f/9//38YYyol5xgJIecYMkb/f/9//3//f5xzrTXnHEope2//f/9//3//f/9//3//f/9//3//f/9//3//f/9//3//f/9//3//f/9//3//f/9//3//f/9//3//fwAA/3//f/9//3//f/9//3//f/9//3//f/9//3//f/9//3//f/9//3//f/9//3//f/9//3//f/9//3//f/9/e2/ee/9//3/fe5xznHP/f/9//38YYxhjvXf/f/9/e29zTpxz/3/eexBCtVb/f/9/e28QQhBCEEI5Y/9//38YY845GGP/f9ZarTUYY/9/UkpKKVpr/3//f/9//3//f2st5xhLJSoh7z3/f/9/e29KKcYYlFL/f/9/3nvvOUope2v/fxBCYwwYY/9/7z0IIWspSiWlEJRS/3/eezFGpRRaa/9//3//f1prjDEIHUol5xitNZxzlFIIIfdevXdKKcYYWms5Z4QQSiWtLc41Wmv/f5RSxhicc/9/WmtrLc45/385Z0opjDFaZ3tvzjkpJVpr/3//f/9//3//fxBChBD/f/9//3//f9577z2lFNZanHOtNa01vXc5Zyklzjmcc/9/vXdKKc45vXf/f5RSQgg5Z957aylrLf9//3//f913UkrnHBhj7z3nHNZa/3//fxhj5xzOOZxz/39SSmMMlFL/f/9//3/vPWMMOWfee3NOpRAJIecYrTXee1prbC3nHPA9jTGlFDFG3ntzTsYY9145Z+cc6BxCCPde3nvHHKUUe2//f/9//3//f91791oQQs85xxjOOZxz/3//f/9/1loIIcYY1lree/9//3//f/9//3//f/9//3//f/9//3//f/9//3//f/9//3//f/9//3//f/9//3//f/9//3//f/9/AAD/f/9//3//f/9//3//f/9//3//f/9//3//f/9//3//f/9//38YYzFGlFJ8b/9/vHcxRlJGUUYxQr133nuUUlJK/3//f5xz7z3vPZxz/3//fzFGay05Z/9//3+UUucc1lr/fzlnhBDOOf9/33sQQucYbC0IHa01Wmv/f7VW5xyUUr13EEKlFFJK3nvOOeccGGP/f/9//3//f957xhgIHSohKSFKKf9//39aawgh5xzvPf9//3//f845KSU5Z/9/rTXGGDln3nvnHGspMUJSRkol5xz/f957jDGlFDln/3//f/9/WmvvPe8991rPOWstGGNzTucY914XY8YYzjm+d7VWYwwxQlpre2//f/9/tVbGGJxz/397b2stzjnee7VWCCG1Vv9//3+1VucclFL/f/9//3//f/9/EEKlFP9//3//f/9/vXcxRsYY9145Z0op7z3/f9Za5xwxRt5//3//f601KSV7b/9/1lpjCBhj/3+MMUop/3//f/9/3ntSSucclE6MMWstnHP/f/9/917GGO893nv/f1JKYwy1Vv9//3//fxhjYwwYY957c0rnGDJCSiWNMb13vXfOOa01Wmu1Vuccc07ee7VW5xwYY5RS5xgIIWMMlE7/fyklpRRaa/9//3//f/9//3/ff957914pJYwtnHP/f/9//3+1VsYYUkree/9//3//f/9//3//f/9//3//f/9//3//f/9//3//f/9//3//f/9//3//f/9//3//f/9//3//f/9//38AAP9//3//f/9//3//f/9//3//f/9//3//f/9//3//f/9//385Z2stCCEpIe89vXcYY6YUCSEJIecY917ee+89Sinee/9/GGMIIQghOWf/f957zjmlELVW/3//f1JKYwxzTt57lFJCCBBC/397b8YYSinvOSol5xy1Vv9/tVbGGFJKe2/OOWMMMUa9d+89pRT3Xt57/3//f/9/vXeFECkhUkZzSnNK/3//fzlnCCHGGIwtWmv/f/9/7z0IITlnvXdKKUope2/WWqUUzzl7b3trc0ohBBlj3nvOOYQQGGP/f/9//3/eexhjWmvee5RSKSX3XpRS5xzWWnNOYwyUUt571lohBHNO/3//f/9//39zTqUUGGP/f3tvay1rLXtvEEIpJRhj/3//f1prCCExRr13/3//f/9//38RRoQQWmsYY713/3/ee5RS5xzWWrVWpRQxRv9/1loIIZRS3nv/f/9/UkrGGDln/38YYyEE917/f2st5xy9d957/3/ee7VWhBCMLeccEEL/f/9//39aawghay17b/9/lFJjDJRS/3//f/9/OWdCCDln33tSRgghGF+tMSklnHPeezFGay17b9ZaKSWUUv9/1loIIfde7z3GFBA+hBBSSv9/SimEEFpr/3//f/9//397b9ZanXNaa0olSilaa/9//3//f5RSxhiUUjpnrjV7b/9//3//f/9//3//f/9//3//f/9//3//f/9//3//f/9//3//f/9//3//f/9//3//f/9//3//fwAA/3//f/9//3//f/9//3//f/9//3//f/9//3//f/9//3//fxBCCCEqIUolpRBaa/dexhQJISolxhRzTt577z0pJd57/3/WWsYYKSU5Z/9/3nvvPYQQtVb/f/9/MUaEEHNO/38xRkIIlFL/fxhjpRTvPTlj8D3HGM45/3/WWgghUkqcc601hBDvPZxzEEKEEHNO3nv/f/9//3/ee6UUay17b957vXf/f/9/OWfnGOcYKiX3Xv9//38QQiklGGN7bwgh7z29d3NOpRSUUv9//39aa0IIay3/f7VWpRQZZ/9//3//f/9//3//f/9/lFJKKfde917nHJVSrjWlFPde/385Z0IIMUb/f/9//3/ee5RSpRQYY/9/nHOtNc45e2/OOSklWmv/f/9/3nuMMRBC3nv/f/9//3//fzFGpRDONa0xEEL/f/9/917GGBBCjDFKKTln/38YY2sttVb/f/9//3+UUgghOWf/f1prQggYY/9/jDHGGK41EUJzTv9/1lqlEAgdKSW1Vv9//3//f5xzSikIIVpr/3/3XoQQlFL/f/9//38YY0IIWmveexA+CCF7b1JK5xy1Vv9/c04pJdZatVYpJdZa/38YY+cc915KKUolOWfnGK01/39rLYQQOWf/f/9//3//fzlnSynwPTFGCB2MMXtv/3//f/9/WmsIIWstrjWlFDln/3//f/9//3//f/9//3//f/9//3//f/9//3//f/9//3//f/9//3//f/9//3//f/9//3//f/9/AAD/f/9//3//f/9//3//f/9//3//f/9//3//f/9//3//fzlnSinnGIwtrjHnGPde916mFM81MUIyRjln3nvvPeccvXe9d+89pRQpJTln/3//f+89pRS1Vv9//38xRmMMMUbee+89Qgg5Z/9/MUalFBhj3ns5Z+ccSim9d/de5xwxRjlnjDGlFGstOWcxRmMMEEK9d/9//3//f5xzYwwIIf9//3//f/9//3/WWqUU5xgIHVJK/3//fzFGxhj3XvdexhiUUv9/rTXGGDln/3//f/9/hBDGGP9/916lFPA9tVadc/9//3//f/9/vXfvPQghGGP3XiklSykIHSkle2//f1prQghSSv9//3//f/9/lFKEEJRSWmf3Xmstzjmcc+89KSUYY/9//3//f601rTWcc/9//3//f/9/MUaEEEslaykIIdZa/38YY+cYKSEqJa41e2//fxhjSimUUv9//3//f3NOxhg5Z/9/WmtCCNZa/3+tNccYKSHoHO85/3/WWoQQ5xiMMZxz/3//f/9/nHMpJQghWmv/fzlnpRRSSv9//3//f5xzhBCUVr13KSUpJb53GGPnHBFG/3+1VucclFJSSq01OWf/fxhjCCEQQuccEEK9d+cczjn/fxBCQgj3Xv9//3//f/9/WmtrLecYKSXGFDFC3Xf/f/9//3/ee845xhjnGColvXf/f/9//3//f/9//3//f/9//3//f/9//3//f/9//3//f/9//3//f/9//3//f/9//3//f/9//38AAP9//3//f/9//3//f/9//3//f/9//3//f/9//3//f/9/914IHUsp1lZ7a1JGWme2VoUQtVbed713/3/eexBCxhi9d3tvjDGEEEopOWf/f957EEKlFLVW/3//f1JKhBAQQt57rTWEEJxz/39KKeccnHP/f1pr5xwIIZxz914pJXNOOWdrLecc5xzWWhBC/3+0Vv9//3//f/9/vXdjDCkl/3//f/9//3+9d/BBxhhsLccYEEL/f/9/UkoIIZRSEEKlFPde/3+MMYQQe2//f/9//38QQqUU/3/WWugYKSFsKRFCnXP/f/9/3nuUUuccKSUYYzlnKSUIHaYUEEK9d/9/vXelEGspUkYQPntv/3/WWoQQjC3PNYwtxhjOOZxz70HnHBhj/3//f957rTWMMZxz/3//f/9//39SSoQM1lo5ZykljDXeexhjxxiNMc45SilzTv9/GGNKKXNO/3//f/9/lFLnHDln/385Z0IIlFL/f+895xgpIa41c07/fxhf6BwIHWsp11r/f/9//385ZwghCCF7b/9/OWeEEHNO3nv/f/9/3nuEENZavXdrLWst/39aa0opzjn/fzlnjDExRq01rTmcc/9/OWcIHWspxRSUUt57KSUQQv9/MUZjDLVW/3//f/9//3//f7VWSikIHc45OWf/f/9//3//f/9/WmsySjJGWmv/f/9//3//f/9//3//f/9//3//f/9//3//f/9//3//f/9//3//f/9//3//f/9//3//f/9//3//fwAA/3//f/9//3//f/9//3//f/9//3//f/9//3//f/9//38QQqUUrTWcc/9/vXfee/deQghTSv9//3//f957UkrnHHtvOWspJcYUKiUYY/9//3/OOYQQtFL/f/9/UkpjDBBCnHMpKcYY3nv/f2stpRS9d/9/e28pJQghWmsYYyklUkq1Vikl5xzGGHNOMUaEEJRS3nv/f/9//3+9d6UUKSW9d713vXf/f713jDEIIbZWay1rLb53/3+UUuccSyUqIWspOWf/f+89pRR7b/9//3//fwghhBDeexhjCR0qIY0tbClSRv9/33vWWiklxhgQQr13OWcpJaUQ5xj3Xv9//3//eyolCR1LJQkdGGP/f/depRQJHUslCR3nGM45vXcxRkopGGP/f/9//3/vPc45nHP/f/9//3//f5ROQghaa957MUbGGHtv917nHHNOnHMQQowxWmtaa0oplFL/f/9//3/3XqUU917/f5xzQgi1Vv9/MUaEELVWnHPee/9/OWMqIYwtKiGuNVtr/3//f3tvSinGGPde/3+9d+ccay3ee/9//3+UUoQQc06cc4QQzjn/f5xzrTVKKZxznHOuNSolCB3wPZxz/385Zykl5xzGFPde/38IITFG/3/vPUII1lr/f/9//3//f/9//397b1prnHP/f/9//3//f/9//3//f7573nv/f/9//3//f/9//3//f/9//3//f/9//3//f/9//3//f/9//3//f/9//3//f/9//3//f/9//3//f/9/AAD/f/9//3//f/9//3//f/9//3//f/9//3//f/9//3//fxBChBAwRr13/3//f/9/915CCFJK/3//f/9/3nuUUuccnHP3XggdxxgJIbVW/3//fxBChBC1Vv9//3+UUqUU7zkxRqYUUkr/f/9/7z2lFJxz/3+cc0op5xxaa9Za5xwQQrVWSilzSmspEEIxRqUUUkree/9//3//f/9/5xzGGEspKiWtNf9/nHNsLSklWmutNYwxvXv/f3NO6BwJHSkdCR05Z/9/c06lFJxz/3//f/9/xhiEEP9/917nHJRS11opIa01/39ab4wxxhhKKRhj/397b0opxxhKJXtv/3//f/9/bC3oHGwpSyVba/9/OWulFI0tzzVSRo0xzjl7b5RSSikYY/9//3//fxBCjDGcc/9//3//f/9/c05CCDln/3/3XsYY1loYY+cctVb/f/deay3WWntvay0xRv9//3//f7VWhBC1Vv9/vXdjDM45/3+UUoQQnHP/f/9//3/4XggdjTGMLSolGGP/f/9/vXetNeccOWf/f/9/KSXnHJxz/3//f1JKxhiccxhjhBBSSv9/vXcQQgghe2/ee1JK6CAIIVJK3nv/f1praynoHAghe2//f0op7z3/fzFGQghzTv9//3//f/9//3//f/9//3//f/9//3//f/9//3//f/9//3//f/9//3//f/9//3//f/9//3//f/9//3//f/9//3//f/9//3//f/9//3//f/9//3//f/9//3//f/9//38AAP9//3//f/9//3//f/9//3//f/9//3//f/9//3//f/9/7z1jDDFG3nv/f/9//3/WWqUUEEJba/he3nveezJK5xycc5ROpRDoHOgclE7/f/9/7z2EEFJK3nv/f5ROxhgJHQgdCB1aa/9//39SSmMMnHP/f5xzay0pJZxzOWdKKRBCEEJrLRhjzjmMMc45hBBzTt57/3//f/9//39rLcYUCSHnHEsp/3+cc0opay29d5RSCCEYY/9/11prLe857zXnGDFC3ntzTqUUe2//f/9//3/OOcYY/38YZ6UUOWe9d3NOCCE5Z/deSikIIbVW3nv/f713ay3nGKUQMUbee/9//3+lFGstOme9c/9//38YY8YYUkree3tv7z2MMZxzUkrGGJRS/3//f/9/zj0IIVpr/3//f/9//3/WWkIIWmv/f1pr5xyUUjlnSikxRv9/tVYpJZRS/3/OOYwxe2//f/9/c06mGBhj/3//f0IIUkr/fzFGYwy9d/9//3//fxhj5xwxRpRSpRQxRv9//3//f+89ay1aa/9//3+VUmMMMUbee9575xznHL13c05CCDFG/3/eezFG5xz3Xv9/lFIIIaQUrTV7b/9/e29KKaUUSimcc/9/KSVKKf9/MUYhBHNO/3//f/9//3//f/9//3//f/9//3//f/9//3//f/9//3//f/9//3//f/9//3//f/9//3//f/9//3//f/9//3//f/9//3//f/9//3//f/9//3//f/9//3//f/9//3//fwAA/3//f/9//3//f/9//3//f/9//3//f/9//3//f/9//3/OOWMMc07ee/9//3//f9ZahBAJIUspphQYY957MUbnHHtvzjnGGAgdCB1zTv9//39SSoQQ7z29d/9/lFLnHEolSyXnGIwx3nv/fxBChBB7b/9/nHOtNeccWms5ZyklrTUQQowxe29SSkolSimlFHNO/3//f/9//3//fygl5xhsJWspjDH/f1prCCHPOf9/1lprLdZa/3/WWmsttVLed601rTV7b3NOxhicc/9//3//fzFGpRT/f/dihBDWWv9/tVYpJTlntVbnHDFG3nv/f/9/nHNKKTFGjDEIIVpr/3//f+ccKSX/f/9//3//f1pr5xy1Vv9/vXfvPWste2/3XikllFL/f/9/vXdKKWstnHP/f/9//3//fxhjQgjWWv9/1lqlFLVWe2+MMTFG/3/3XikltVb/fxBCCSE5Z/9//3+tNSole2//f/9/hBAxRv9/c05jDFpr3nu9c/9/GGMIITFGOWcpJYwxWmuUUjFGrTEJHa0xCCE5Z957xhgIHXNKzjnGFK01/38xRoQQtVb/f/9/tVbGGFNK/38YY2stxhgxRt57/3+cc0ophBAxRt57/39KKSkl/3+UUkIIc07/f/9//3//f/9//3//f/9//3//f/9//3//f/9//3//f/9//3//f/9//3//f/9//3//f/9//3//f/9//3//f/9//3//f/9//3//f/9//3//f/9//3//f/9//3//f/9/AAD/f/9//3//f/9//3//f/9//3//f/9//3//f/9//3//f845hBAQQr13/3//f/9/GGOlFAghCB2mFFJK3nsxRuccGGNKJWstMkbGGDFG/3//fzFGpRRSSt9//385awghzjV0Ss41YwwYY/9/c05jDJxz/3+9d8455xw5Z1pray3nGOcYrTV7b9daSiUIHcYU7zmcc/9//3//f9575xzGFFJCtVK9c/9/OWelFM45/385Z2sttVb/f/deay3WWv9/lFJKKVprlFKEELVW/3//f/9/5xyEEP9/OWdjDLVW/3/3XgghOWdSSsYYlFL/f/9//39aayklEEKUUqUUlFLee/9/CCGMMf9//3//f/9/WmvnHHNO/3+ccxBCjDF7b1prjDGtNZxz/3/3XsYYc07ee/9//3//f/9/GGMhBPdavXfPOcYY9157b845lE5aazFGCCHWWv9/GGMqJe89e2/3XgghSimcc/9//39jDDFG/38YY0IISilrKQghWmtaawghzjn/f3NO5hhSSs41CR0KISshKSGlEPde/3/ONegcCSFKJWMI917eezFGhBAYY/9//38YY+ccrTX/f5xzrTWlFNZa/3//f957rTWlFPde/3//f845EEL/fzlnCCHWWv9//3//f/9//3//f/9//3//f/9//3//f/9//3//f/9//3//f/9//3//f/9//3//f/9//3//f/9//3//f/9//3//f/9//3//f/9//3//f/9//3//f/9//3//f/9//38AAP9//3//f/9//3//f/9//3//f/9//3//f/9//3//f/9/7z2EEJRS3nv/f/9//385Z6UUSiVsLQgdc07ee5ROpRCtMecc7z33XiklEEL/f/9/UkqlEHNO3nv/fzlnCCHnHFprlVLGGJRS/3+UUmMMGGP/f753MUbnHFprnG8QPugYSiFzSv97WmtKKccYphTOOb13/3//f/9//3+MMYQQnHP/f/9//38YY2MMjDH/f5xzzjkQQv9/915KKbVW/39SSuYYOGObc8UYMUbee/9//3+lFMYY/385Z6UUGGP/f3NOCCE5Z7VW5xy1Vv9/vXe9d3tvCCExRntvKSVrLb13/3/nHEop/3+9d713/39aa8YYMUb/f/9/UkqMMXtv/390UiklU0oYY4wxxhT3Xv9//3//f/9//397b2MMjTHwPecYKSV7b3tvjDEQPs85KSGMMXtv/3/ee8455xxLKUsl6BxzTt57/3//f+ccjDH/fxhjhAwpIUolKSEYY1prSinOOf9/9lopJSolSikpIUolCSFKJaUQ917/f713jDExQikl7z3/f/9/1lprLVpr/3//f713UkpzTv9//39aaxhjvXf/f/9//3+9d5xz/3//f/9//3//f/9/nHNzTntv/3//f/9//3//f/9//3//f/9//3//f/9//3//f/9//3//f/9//3//f/9//3//f/9//3//f/9//3//f/9//3//f/9//3//f/9//3//f/9//3//f/9//3//f/9//3//fwAA/3//f/9//3//f/9//3//f/9//3//f/9//3//f/9//3/vPYQQUkree/9//3//fzlnYwytMRhjGF+9d/9/lFKkEOccCCFSShhjKSVSSv9//39SSqUUEEK+d/9/e2/GGCkle2+9d6UUMUb/f9ZaQgj3Xv9/3nsxRsYY916cc845xxjGGFJK3nvee2stxhiFELVW3nv/f/9//3//f2sthBCcc/9//3//f/deYwxSSv9/nHOMMUopWmvWWucclFLeexA+hBA5Z/9/ay2lFJxz3nvXWkIMay3/fzlnYwxzTvdaCCEIIXtv1loIIe89OWfvPdZaWmsIIc45vXdSSoQQ1lr/f+cc5xitMegcbC3ee1prxhgQQv9/3ntSSiklWmv/f/deSiUIHSolCB0IIVpr/3//f/9//3//f3tzYwxKJWspCSFSSv9/em+tNWspbC1rKbVW/3//f/9/OWdrMY0xrjHPOXtv/3//f/9/CCFrLf9/m29KKa01ED4QPpxzvXdSSpRS/3/ee7VW1loYYzljGGP3XjlnvHPee/9//3//f51zvXP/f/9//3//f/9//3//f/9//3//f/9//3//f7VWEEJ7b/9//3//f/9//3//f/9//3//f/9//3/3XkIIEELee/9//3//f/9//3//f/9//3//f/9//3//f/9//3//f/9//3//f/9//3//f/9//3//f/9//3//f/9//3//f/9//3//f/9//3//f/9//3//f/9//3//f/9//3//f/9/AAD/f/9//3//f/9//3//f/9//3//f/9//3//f/9//3//fzFGhBDvPZxz/3//f/9/e2+EECkl/3//f/9/3ntSSoQQ5xwIIRhj914pJVJK/3//f3NOpRRzSr53/397b+ccCCGcc5xzxhgQQv9/tVZjDDln/3/eezFGxhg5Z1pray2lFOccc07/f/9/UkoIIYUQUkree/9//3//f/9/SimlFLZWe2taa/9/GGPnHLVW/3+9dxBCpRS1VvdeKSWMLZRSSilKJVpr/39zTggh7zkRPmwtay21Vv9/OWfGGEoljC3oHK01/3+9dxA+CCEJJegclFKccyolzjmcc3tvxhitNd57KSUIHSohCB1rLd97nHPnHM45/3/ff1JKay1aa/9/3ntzTkspSykIIXRO3nv/f/9//3//f/9/WmvnHBA+c0qVUt97/3+9d7ZWtVaUTntv3nv/f/9//3//f3tvlE5zSpxv/3//f/9//3+9d713/3//f/9//3//f/9//3//f/9//3//f/9//3//f/9//3//f/9//3//f/9//3//f/9//3//f/9//3//f/9//3//f/9//3//f/9//3//f/9/tVbnHBBC3nv/f/9//3//f/9//3//f/9//3//f713KSXGGPde/3//f/9//3//f/9//3//f/9//3//f/9//3//f/9//3//f/9//3//f/9//3//f/9//3//f/9//3//f/9//3//f/9//3//f/9//3//f/9//3//f/9//3//f/9//38AAP9//3//f/9//3//f/9//3//f/9//3//f/9//3//f/9/1lrnHAghOWf/f3tv1lqcc4QQxhjee9573nv/f7VWhBDGGGste28YY+cc7z29d5xzUkroHDFCGF97b3tv5xyMMVprUkqlFO89/3/3XmMM917/f957UkqlFLVWnHPOOYUQxhiUUv9//38xRuccpRTvPZxz/3//f/9//3/vPaYUaykJIccYGGO1VmMMc07/f957EEKEEFJKOWdKKUolbCkpIa01nHP/f3tv6BwpISohbCmNMXtv/n+1VqUQSyVLJYwttVb/f957tVZLKUsprTUZY913rTVrLXtvvXetNSkl3ntSSikhMT4yQu89/3+9dxBClFL/f/9/WmuUUntv/3//f957WmvWWrVWWmv/f/9//3//f/9//3//f713/3//f/9//3//f/9//3//f/9//3//f/9//3//f/9//3//f/9//3//f/9//3//f/9//3//f/9//3//f/9//3//f/9//3//f/9//3//f/9//3//f/9//3//f/9//3//f/9//3//f/9//3//f/9//3//f/9//3//f/9//3//f/9//39aa2stCCHWWv9//3//f/9//3//f/9//3//f/9//3/WWqUUKSW9d/9//3//f/9//3//f/9//3//f/9//3//f/9//3//f/9//3//f/9//3//f/9//3//f/9//3//f/9//3//f/9//3//f/9//3//f/9//3//f/9//3//f/9//3//fwAA/3//f/9//3//f/9//3//f/9//3//f/9//3//f/9//3/ee40xxhjvOVprzzmtNXtvpRQIIfdeUkpzTt57OGOEEOcgrTXeexhjCCHvPbVWKiUqIQkdSyUJHTFCWmdKKeccaylKJeccc07/f9ZaQgiUTv9/3nuUUqUUc06cc+89hBApJbVW/3//f7VWKSXnHK01nHP/f/9//3//f5RShBCMKUslCB2UUlJKhBBzTv9//3/WWqUUUkoYY2stjC3ONa0xGWPee/9//39zTq01aylrKdZa/3//f7137z0QQnNKtVLee/9//3/ee9dac045Z957/385Zxhj3nv/f5xz1lr/f/9/nG8ZX1tr/3//f/9//3//f/9//3//f/9//3//f/9//3//f/9//3//f/9//3//f/9//3//f/9//3//f/9//3//f/9//3//f/9//3//f/9//3//f/9//3//f/9//3//f/9//3//f/9//3//f/9//3//f/9//3//f/9//3//f/9//3//f/9//3//f/9//3//f/9//3//f/9//3//f/9//3//f/9//3//f/9//3//f/9//3//f/9//3//f/9/1lrnHFJK3nv/f/9//3//f/9//3//f/9//3//f713SimtNXtv/3//f/9//3//f/9//3//f/9//3//f/9//3//f/9//3//f/9//3//f/9//3//f/9//3//f/9//3//f/9//3//f/9//3//f/9//3//f/9//3//f/9//3//f/9/AAD/f/9//3//f/9//3//f/9//3//f/9//3//f/9//3//f/9/EUIIHUslbCkIHa0xvXfGGAgdCR3pGMYYnG85Z8YYKCUQQt571lqFEM45lFJKKSkhSiFLJWsprTE5Z2stKSEqJUolSiVba/9/GGNCCHNO/3/ee3NOpRQxRt57UkrnHIwxGGP/f/9/e2/vOUopMUK9d/9//3//f/9/OWeMLXNGUkbvOdZa92IpJfde/3//f3tvEEK1Vt579173XvdaOWPed/9//3//f/9/nG9zTrVW3nv/f/9//3+cc9533nv/f/9//3//f/9/3nvee/9//3//f/9//3//f/9//3//f/9//3//f2st7z29d/9//3//f/9//3//f/9//3//f/9//3//f/9//3//f/9//3//f/9//3//f/9//3//f/9//3//f/9//3//f/9//3//f/9//3//f/9//3//f/9//3//f/9//3//f/9//3//f/9//3//f/9//3//f/9//3//f/9//3//f/9//3//f/9//3//f/9//3//f/9//3//f/9//3//f/9//3//f/9//3//f/9//3//f/9//3//f/9//3/ee/deOWf/f/9//3//f/9//3//f/9//3//f/9//3//f957/3//f/9//3//f/9//3//f/9//3//f/9//3//f/9//3//f/9//3//f/9//3//f/9//3//f/9//3//f/9//3//f/9//3//f/9//3//f/9//3//f/9//3//f/9//38AAP9//3//f/9//3//f/9//3//f/9//3//f/9//3//f/9//3+1ViklCSFKIUsl7zm9dykhCSFsLSkhCSF7a3tv5xxJKRBC/38YYwghrTX3Xs85rTGNLa4xjS0xQlprEELONfA5rjGVTv9//39aa8YYtVb/f/9/OWeMMbVW/397b3NO1lq9c/9//3//fzljGF97b/9//3//f/9//3//f713nHPee3tv/3/ee3tv/3//f/9//3/ee/9//3//f/9//3//f/9//3//f/9//3//f/9//3//f/9//3//f/9//3//f/9//3//f/9//3//f/9//3//f/9//3//f/9//3//f/9//3//f/9/c05jDLVW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753MUZsLUohjC22Vv9/zjmMMRA+7zmMMXxvvXcQQhBCGGP/f71zEEJSSnxvGGO2Vtda1lbWVjpn/3+cc1prGF/4Wr13/3//f957c0red/9//3/ee1prnHP/f/9//3/ee/9//3//f/9//3//f/9//3//f/9//3//f/9//3//f/9//3//f/9//3//f/9//3//f/9//3//f/9//3//f/9//3//f/9//3//f/9//3//f/9//3//f/9//3//f/9//3//f/9//3//f/9//3//f/9//3//f/9//3//f/9//3//f/9//3+ccyklKSX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+9d9ZWUkpzSr13/3+9d/deWmd7b1pr/3//f5xze2/ee/9//3/ee753/3//f/9//3//f/9//3//f/9//3//f/9//3//f/9//3//f/9//3//f/9//3//f/9//3//f/9//3//f/9//3//f/9//3//f/9//3//f/9//3//f/9//3//f/9//3//f/9//3//f/9//3//f/9//3//f/9//3//f/9//3//f/9//3//f/9//3//f/9//3//f/9//3//f/9//3//f/9//3//f/9//3//f/9//3//f/9//3//f/9//3//f/9/tVZrLZx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r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EYAAAAUAAAACAAAAFROUFAHAQAARgAAABQAAAAIAAAAR0RJQwMAAAAiAAAADAAAAP////8iAAAADAAAAP////8lAAAADAAAAA0AAIAoAAAADAAAAAUAAAAiAAAADAAAAP7///8nAAAAGAAAAAUAAAAAAAAA////AgAAAAAlAAAADAAAAAUAAABMAAAAZAAAAAAAAABgAAAA/wAAAHwAAAAAAAAAYAAAAAABAAAdAAAAIQDwAAAAAAAAAAAAAACAPwAAAAAAAAAAAACAPwAAAAAAAAAAAAAAAAAAAAAAAAAAAAAAAAAAAAAAAAAAJQAAAAwAAAAAAACAKAAAAAwAAAAFAAAAJwAAABgAAAAFAAAAAAAAAP///wIAAAAAJQAAAAwAAAAFAAAATAAAAGQAAAAJAAAAYAAAAPYAAABsAAAACQAAAGAAAADuAAAADQAAACEA8AAAAAAAAAAAAAAAgD8AAAAAAAAAAAAAgD8AAAAAAAAAAAAAAAAAAAAAAAAAAAAAAAAAAAAAAAAAACUAAAAMAAAAAAAAgCgAAAAMAAAABQAAACUAAAAMAAAAAwAAABgAAAAMAAAAAAAAAhIAAAAMAAAAAQAAAB4AAAAYAAAACQAAAGAAAAD3AAAAbQAAAFQAAACsAAAACgAAAGAAAABKAAAAbAAAAAEAAACGYZhBhmGYQQoAAABgAAAAEAAAAEwAAAAAAAAAAAAAAAAAAAD//////////2wAAABJAG4AZwAuACAASgBpAFkB7QAgAFYADQFlAGwAaQBhAQQAAAAGAAAABgAAAAQAAAADAAAABQAAAAIAAAAEAAAAAgAAAAMAAAAGAAAABQAAAAYAAAACAAAAAgAAAAUAAABLAAAAEAAAAAAAAAAFAAAAJQAAAAwAAAANAACAJwAAABgAAAAFAAAAAAAAAP///wIAAAAAJQAAAAwAAAAFAAAATAAAAGQAAAAJAAAAcAAAAPYAAAB8AAAACQAAAHAAAADuAAAADQAAACEA8AAAAAAAAAAAAAAAgD8AAAAAAAAAAAAAgD8AAAAAAAAAAAAAAAAAAAAAAAAAAAAAAAAAAAAAAAAAACUAAAAMAAAAAAAAgCgAAAAMAAAABQAAACUAAAAMAAAAAwAAABgAAAAMAAAAAAAAAhIAAAAMAAAAAQAAAB4AAAAYAAAACQAAAHAAAAD3AAAAfQAAAFQAAADkAAAACgAAAHAAAACOAAAAfAAAAAEAAACGYZhBhmGYQQoAAABwAAAAGQAAAEwAAAAAAAAAAAAAAAAAAAD//////////4AAAABtAGEAbgBhAH4BZQByACAAdgBlAFkBZQBqAG4A/QBjAGgAIAB6AGEAawDhAHoAZQBrAAAACAAAAAYAAAAGAAAABgAAAAUAAAAGAAAABAAAAAMAAAAGAAAABgAAAAQAAAAGAAAAAwAAAAYAAAAGAAAABQAAAAYAAAADAAAABQAAAAYAAAAFAAAABgAAAAUAAAAGAAAABQAAAEsAAAAQAAAAAAAAAAUAAAAlAAAADAAAAA0AAIAKAAAAEAAAAAAAAAAAAAAADgAAABQAAAAAAAAAEAAAABQAAAA=</Object>
  <Object Id="idInvalidSigLnImg">AQAAAGwAAAAAAAAAAAAAAP8AAAB/AAAAAAAAAAAAAAANEwAAhwkAACBFTUYAAAEAADsBAK0AAAAGAAAAAAAAAAAAAAAAAAAAkAYAABoEAABAAQAAyAAAAAAAAAAAAAAAAAAAAADiBABADQMACgAAABAAAAAAAAAAAAAAACcAAAAYAAAAAQAAAAAAAAD///8AAAAAACUAAAAMAAAAAQAAAEwAAABkAAAAAAAAAAAAAAD/AAAAfwAAAAAAAAAAAAAAAAEAAIAAAAAhAPAAAAAAAAAAAAAAAIA/AAAAAAAAAAAAAIA/AAAAAAAAAAAAAAAAAAAAAAAAAAAAAAAAAAAAAAAAAAAlAAAADAAAAAAAAIAKAAAAEAAAAAAAAAAAAAAAJwAAABgAAAACAAAAAAAAAOzp2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ensy874////////////////////9fX/8/P/FjHxcX/o/f3/6Oz/XG7ikpni2On///+0wsm6yM+3xMy3xMy/y9TH0dbI0tYcQf8+W//CzP+NofsnQN67wPTs2P///4evv1Z2hm+Ro2+Po1t0i6K+y63K1n6T9zFU/0tp/z9f+4GT+PL0/uns////fZ6vzLqt2sm92si9zLy17OPi8ero5ubyiJ3/OV3/dIj/4+b//v7/2OnU3P+73ej/2MD/2MD/2MD/3cv/7N3/7uDIyv1qgf9beP9ffP/Dz//8/P/s2P///3aNmePAq6BwUKl9YtKwnfrv5v/48GB4/3uO/9rc/624/1l8/7vJ/+ns////vePv+e3e5d7S39bO8OfmnKr8jZ7/gpP87OX2/+7m5ezousrzl6j92On///+OscPR6/FBuuMmp8+Gzd6kufeks/rs5e3/7OD/59nAx8SGnKnt7/Hs2P///6XL3Lzo9i286TvD7VO82+js7P/08P/u5//o4P/m2cPPz2+Pm+js7ens////pcvc2fH4YsnqLbrpW8jo6+/v//Tw/+/g/+vg/+jdw9HTaYib5urt2On///+YvMT5/f3Z8Pi85/bU8vn6/Pr//fr/8On/7eD/5duzvL9khJXn6+7s2P///63a54SmraHH0JnD0Haarb3l88jy/4KdqrHS33CElJK2xG2Moebp7enscJiwdJqykKjAgqGygqGykKjAZoykYIigiaK5bYudkKjAa4ibUHCA5ers2OknAAAAGAAAAAMAAAAAAAAA////AgAAAAAlAAAADAAAAAMAAABMAAAAZAAAACIAAAAEAAAAcAAAABAAAAAiAAAABAAAAE8AAAANAAAAIQDwAAAAAAAAAAAAAACAPwAAAAAAAAAAAACAPwAAAAAAAAAAAAAAAAAAAAAAAAAAAAAAAAAAAAAAAAAAJQAAAAwAAAAAAACAKAAAAAwAAAADAAAAUgAAAHABAAADAAAA9f///wAAAAAAAAAAAAAAAJABAAAAAAABAAAFAHQAYQBoAG8AbQBhAAAAAAAAAAAAAAAAAAAAAAAAAAAAAAAAAAAAAAAAAAAAAAAAAAAAAAAAAAAAAAAAAAAAAAAAAAAwKPwTAKj8EwA7o0F+MAAAACgAAABoJG8yAAAAAAQAAAAAAAAwAAAAAAAAAAAGAAAA1DiYMsAT0QJU/VAzAAAAAMAT0QIAE9ECoDbQAgEAAADUOJgyAQAAAFT9UDOB5c4C5PkTABi0ZTLAE9ECoDlQMww6mDLIQM8CwBPRAgAAmDKgOVAzAQAAAAEAAAAU+hMARrNlMqA5UDMBAAAADDqYMshAzwIDAAAAoDlQM8AT0QIAAAAAFPoTAJYpYDIAABMA1DiYMmAp0QJU/VAzDDqYMmAp0QIAKdECUDjQAgEAAADEbc4AAQAAAAIAAACh584CdPoTABi0ZTJgKdECZHYACAAAAAAlAAAADAAAAAMAAAAYAAAADAAAAP8AAAISAAAADAAAAAEAAAAeAAAAGAAAACIAAAAEAAAAcQAAABEAAABUAAAAqAAAACMAAAAEAAAAbwAAABAAAAABAAAAhmGYQYZhmEEjAAAABAAAAA8AAABMAAAAAAAAAAAAAAAAAAAA//////////9sAAAATgBlAHAAbABhAHQAbgD9ACAAcABvAGQAcABpAHMAAAAHAAAABgAAAAYAAAACAAAABgAAAAQAAAAGAAAABgAAAAMAAAAGAAAABgAAAAYAAAAGAAAAAgAAAAU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FAGEAcgBpAGEAbAAAAAAAAAAAAAAAAAAAAAAAAAAAAAAAAAAAAAAAAAAAAAAAAAAAAAAAAAAAAAAAAAAAAAAAAAAAAGAEALhhBAAABAAAAAQAAAAAAAAAAABTAGkAZwBuAGEAdAB1AHIAZQBMAGkAbgBlAAAAXqBhMpafYTJwGHUE1DiYMiBBUDMADWAEAAAEANzfEwBcbGYy4DZeBFxBYTJ5bGYy24VrFHDgEwABAAQAAAAEAIB5mACkAwAAAAAEAAAAEwCQumoyALB1BAANYARw4BMAcOATAAEABAAAAAQAQOATAAAAAAD/////BOATAEDgEwBcQWEyF7xqMke6axQAABMA4DZeBCBNdQQAAAAAMAAAAFTgEwAAAAAAA2JgMgAAAACABJEAAAAAADAZdQQ44BMAqGBgMtRNdQTz4BMAZHYACAAAAAAlAAAADAAAAAQAAAAYAAAADAAAAAAAAAISAAAADAAAAAEAAAAWAAAADAAAAAgAAABUAAAAVAAAAAoAAAA3AAAAHgAAAFoAAAABAAAAhmGYQYZhmEE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BkAAAD2AAAAVwAAACkAAAAZAAAAzgAAAD8AAAAhAPAAAAAAAAAAAAAAAIA/AAAAAAAAAAAAAIA/AAAAAAAAAAAAAAAAAAAAAAAAAAAAAAAAAAAAAAAAAAAlAAAADAAAAAAAAIAoAAAADAAAAAUAAAAhAAAACAAAAGIAAAAMAAAAAQAAACEAAAAIAAAAIQAAAAgAAABzAAAADAAAAAAAAAAcAAAACAAAACUAAAAMAAAAAAAAgCUAAAAMAAAABwAAgCUAAAAMAAAADgAAgDAAAAAMAAAADwAAgBkAAAAMAAAA////ABgAAAAMAAAAAAAAABIAAAAMAAAAAgAAABMAAAAMAAAAAQAAABQAAAAMAAAADQAAABUAAAAMAAAAAQAAABYAAAAMAAAAAAAAAA0AAAAQAAAAAAAAAAAAAAA6AAAADAAAAAoAAAAbAAAAEAAAAAAAAAAAAAAAIwAAACAAAABiuYI/AAAAAAAAAACJGYA/AAAkQgAA0EEkAAAAJAAAAGK5gj8AAAAAAAAAAIkZgD8AACRCAADQQQQAAABzAAAADAAAAAAAAAANAAAAEAAAACkAAAAaAAAAUgAAAHABAAAFAAAAEAAAAAcAAAAAAAAAAAAAALwCAAAAAADuBwICIlMAeQBzAHQAZQBtAAAAAAAAAAAAAAAAAAAAAAAAAAAAAAAAAAAAAAAAAAAAAAAAAAAAAAAAAAAAAAAAAAAAAAAAAAAAAAAAAAAAAAAAAAAAAAAAAAAAAAAAAAAAAAAAAAjbIgAAAAAACNsiACYAigFeEiG7CwCIAQAAAAAAAAAAAAAAAAAAAAAAAAAAAAAAAAAAAAAAAAAAAAAAAAAAAAAAAAAAAAAAAAAAAACgih4EfKcTAAQPkXyGEJF82wGRfAAAAAABAAAA4EG6AgAAAAAAAAAAAAAAAAAAAAAAAAAAAAAAAAAAAAAAAAAAvKUTAAAAugIiApF8TAAAAMgUugIAALoCqCgdBJSlEwAAAAAA2KcTACDpkHwoApF8/////yICkXybAZF8EIwhAOylEwBeWvN37KUTAHAk8nfw8iMAZHYACAAAAAAlAAAADAAAAAUAAABGAAAAKAAAABwAAABHRElDAgAAAAAAAAAAAAAAjwAAAD0AAAAAAAAAIQAAAAgAAABiAAAADAAAAAEAAAAVAAAADAAAAAQAAAAVAAAADAAAAAQAAABGAAAAFAAAAAgAAABUTlBQBgEAAFEAAACEEQAAKQAAABoAAAC5AAAAVQAAAAAAAAAAAAAAAAAAAAAAAAAdAQAAeQAAAFAAAAAwAAAAgAAAAAQRAAAAAAAAhgDuAI4AAAA8AAAAKAAAAB0BAAB5AAAAAQABAAAAAAAAAAAAAAAAAAAAAAAAAAAAAAAAAAAAAAD///8A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9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///////////////////////////////////////////////4UQAAANQOAQApAAAAGgAAALkAAABVAAAAAAAAAAAAAAAAAAAAAAAAAB0BAAB5AAAAUAAAACgAAAB4AAAAXA4BAAAAAADGAIgAjgAAADwAAAAoAAAAHQEAAHkAAAABABAAAAAAAAAAAAAAAAAAAAAAAAAAAAAAAA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55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75333f/f793nm//e/9//3//f/9//3//f/9//3//f/9//3//f/9//3//f/9//3//f/9//3//f/9//3//f55zfm9dZ59z33v/f/9//3//f/9//3//f/9//3//f/9//3//f/9//3//f/9//3//f/9//3//f/9//3//f/9//3//f/9//3//f31r/Vo+Y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7973FqbTp5vPWPdUl5n/3//f/9//3//f/9//3//f/9//3//f/9//3//f/9//3//f/9//3//f/9//3//fztjeUYZPvg5e0YeXz1n/3//f/9//3//f51zvnffe/9//3//f/9//3//f/9//3//f95733v/f/9//3//f/9//3//f/9//3//f/9//3sdX3xG3Fq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v3c5QpgtvFI+X/1SPl+/b/9//3//f/9//3//f/9//3//f/9//3//f/9//3//f/9//3//f/9//3//f51vFzqWJRk6WkI5PjtGPEb8Wp5vnXP/f1xrOUZaRv1afm/fd/9//3//f/9//3//f31vuk56Sj1jv3f/f/9//3//f/9//3//f/9//3//f793u1I7Rvxa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9tWmCmdSl9fH1d/Y39nv3P/f/9//3//f/9//3//f/9//3//f/9/vnM9Y/xaHV8+Y35rfm//f/9/+Vp2KRs+PWO/d11nXWfdVptKu06dUj1nWUK3Kdgx+jl9SrxWv3f/f/9//3//f957mk53JbgpOj79Wp9z/3//f/9//3//f/9//3//f/9//3+eb7tSO0YdX793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HF+5MVxCP18eV59rnmseW957/3//f/9//3//f/9//3//f/9/PGM4Qvk1W0Z7TnpOWkb9Wh1jf29XRlUlO0K/d/9//3/+f997fWscXxxCXEqWKRk2HF/8WntOOkJ8Tj5n/3//f/9/vXM3Ppclekr7VtxS3VZeZ/97/3//f/9//3//f/9//3//f/9/nW97TlxK3Vaf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39dZ/k5XEL+Vj9fv3P/ez1jn3P/f/9//3//f/9//3//f/9/vncZQpYpvFJea59zXWtdZ39rXmceX1lCVCGbTt93/3//f/9//3//f953Xmf+Vvk12TE+Z993vnP7Xhk+GkJ/b/97/3+cczg+lyldZ957v3O7Ur1SX2e/b/97/3//f/9//3//f/9//3//f79z/FqdUrxWfmv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55vOT75ORxfm07cUr933Xs+Z/97/3//f/9//3//f/9//399a5YtWka+d/9//3//f/9//3/ee79zekpWITk+v3P/f/9//3//f/9//3//f993HF+XKX1GHl9/b793HF+7Uh5fPWedb713WEL5NX1r/3/+f55zPWMeX91SX2d+b/9//3//f/9//3//f/9//n/ee3xrm1I6Ql1n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33t5Sho+XGf8Vho+fmv/f55zv3P/f/9//3//f/9//3//fxxj+DkdX/9//3//f/9//3//f/9//39dZ7cxlyndVr9z/3//f/9//3//f/9//3/fe1lGPD5cRt5aPme/d753v3c9Yx1ffmu6Thk6fm//f/9//3//f55v/Vq9VrxSn2v/f/9//3//f/9//3//f/9//38cX/g5O0J+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xeOkY+Y55vHF+cTr9333ufb993/3//f/9//3//f/9/PWf4Pf1e/3//f/9//3//f/9//3//f957N0I0HTs+/lp/b/97/3//f/9//3//f/9/XGe3MTtCvVLeVj5j/3v/f51vWUabUptOuDH8Wv9//3//f/9//3++d59v3FbeVh5fHGP/e/9//3//f/9//3//f75zeUq5MVtGfm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nm+8VptSv3Oda55On2v/f79zn2//f/9//3//f/9//3++d5tOW0rfe/9//3//f/9//3//f/9//3/6XnUl2TGeTv9an2//e/9//3//f/9//3++d3lK2jH+Wl5j/lo/X59v3ndcZ7tSfEq5MXpGnnP/f/9//3//f/9//3/fd35vPmN8Sv5aXmf/f/9//3//f/9//399b3lK+DVbRr9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11n3lZeZ95zXl9fX993/3++b/97/3//f/9//3//f/9/HF87Rn5r/3/+f/9//3//f/9//3//f9979Tl2JVxGvVIfW59r/3v/f/9//3//f/9/PGOXKTo+v3OeZ/1WfEr+Xp9znnPdWjpCuS38Wt57/3//f/9//3//f/9//3/ee35r3FJ8SrxSf2++c/9//n//f/9/vnd5SpctnE7fd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8WtxWnm+fa19jXWP/f993X2P/d/9//3//f/9//3++d5tOfEq+c/9//3//f/9//3//f/9//3+eb7cx+TEeXz9j/lY/X/97/3//f/9//3/fe3hKlym8Vv9/vnM9Y5xOHmPfe957u1YcPnxGv3P/f/9//3//f/9//3//f/9//3/fd/1efEpbRntGm05/a997/3//f71zN0J2KbtS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35rekrdVn9nn2d/Z19r33tfZ59r/3//f/9//3//f/5/XWsbPv5a33v/f/9//3//f/9//3//f/9/V0Z2Jb1SvnOdb3tKPmM+Y/9//3//f99/fW8XQt9Wv3f/f953HludTl9r33ved/1eX2f/e/9//3//f/9//3//f/9//3//f/9//3+ecx1je04aPjpCWkL5OTpCu045PlUh+Tl+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vXd5SjtGn2+/b99vPl+/b99zX2f/d/9//3//f/9//3/edx1bfEqfb/9//3//f/9//3//f/9//3/fd5pOdyk+Z/97PWe9Up1OH2P/f/9//3++e9paO0YeW993/3++cz5f3VJeY993/3//f/9//3//f/9//3//f/9//3//f/9//3//f/9//3//e79zXmu7UlpC2DH4MbctlymbTt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xa+jndVp9nn2efY95S/3t+a59n/3v/f/9//3//f/9/vnMeX71Wv3f/f/9//3//f/9//3//f/9/vnM4Pvg533f+e7x3OkL6Pb5W33v+f/9/3ncdX7xOf2f/f/9/vnMdW71Of2vfe/9//3//f/9//3//f/9//3//f/9//3//f/9//3//f/9//3//f/9/33eeb11nfWeda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vXcYPltCPlufa/5SfELfd/97Plvfb/9//3//f/9//3//f31rW0Z6St97/3//f/9//3//f/9//3//f11nGjp/Z/9//3//f7lS+jm+Vt97/3//f79z3VZ7St93/3//f31r3FKdTl9n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3pGdyl7St13v29fX79v/3s8Xz9b33f/f/9//3//f/9//3s9X51K3Vbfd/9//3//f/9//3//f/9//3++c/9333f/f/9//n95Sto1HWP/f/5//389Yxg+m07fd/9//3+db91WHlu/b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21b6OZxS/3//d11f3U5fZ993PlseW/97/3//f/9//3//f/97n2veVr1Wv3f/f/9//3//f/9//3//f/9/XmudTjtC33v/f9931zF8Rr93/3//f993uk6bSr9v/3//f/9/33deYx9Xv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ee7lSfUq+c75zf2MfV/9W32++b91SHl//f/9//3//f/9//3/+f/taO0bcVp1z3nv/f/9//3//f/9//3//fxxffUr5OV9nvnO4UpclvVL/f/9//3+eb5pKvFKfc/9//3//f953HVs9X993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G1+6MR1jnWtfY99zfWceV997Pl+8St93/3//f/9//3//f/9//3t9a7lSlU5bZ55v33ffe/9//3//f997/399a/s5/Tm8UjlCuSkdX/9//3//f997PGM6QpxOnm//f/9//39dZ15fPl+/b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396a9gxfErfd99z/3vZWjs+n3Pfc/xSX2P/e/9//3//f/9//3//f/9/33t9a3lK2DX4OdxWXWddaxxf3Vp9b/9//V79Wr1SOkZZQr93/3//f/9//3++c9tWGkIeX997/3//f/9/XWPeUt5Sf2u+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913m04aPl5n33Pfd753mk5fZ79vfmf9Ur9z/3//f/9//3//f/9//3//f/9/XWt6Shk+GTo7Qtk1+jk6Qn9v/3//f/9//3vfd/97/3//f/9//3//f/9/v3f9XrxWn2//f/9//3/fc7xSfUqcSj1f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387Z3ct3Va/b79z/399b5tO/lr/e35rHlu/c/9//3//f/9//3//f/9//3//f/97nW99az1j/FocX75z/3//f/9//3//f/9//3//f/9//3//f/9//3//f51v/VrdVp5z/3/fe11jOkI7Qt1SWkJ+Z75z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5xztjU7Qr9v33f/f9572la9Tt93vnPdUh1f/3//f/9//3//f/9//3//f/9//3//f/9//3//f/9//3//f/9//3//f/9//3//f/9//3//f/9//3//f/9//39+a5xO3Vrfd/9/33f7WntOOT76OXxK/VZeZ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394Sncp3Vbfc59v/3+9c9xW3Va+czxjnE6fa/9//3//f/9//3//f/9//3//f/9//3//f/9//3//f/9//3//f/9//3//f/9//3//f/9//3//f/9//3//f997HWOdTh1f33v/f/9/33uebz5jnEp9Sr9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1prly1dQp9nX2P/f/9/fmecTh5f33c+Y35nfmf/e/9//3//f/9//3//f/9//3//f/9//3//f/9//3//f/9//3//f/9//3//f/9//3//f/9//3//f/9//3//ez1fvVJeZ/9//3//f/9//3v8Wt5WP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v2OdoxX2N+Z99z/3//ez5f/VK/b/97PWO8Tr9v/3//f/9//3//f/9//3//f/9//3//f/9//3//f/9//3//f/9//3//f/9//3//f/9//3//f/9//3//f/9/vnPcUr1Snm//f/9//3//f55zHV/dUp9r/3//f/9//3//f/9//3//f/9//3//f/9//3/ed79zfmt+azxj/V79Whxf21b9WvtWHFs+Y39rnm+/d753/3v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7dS2zX+Wr9vn2v/f/9/33c9X19j33e+cz1ff2e/d/9//3//f/9//3//f/9//3//f/9//3//f/9//3//f/9//3//f/9//3v/f/9//3/fe997/3//f/97/3//e35rnUpfY/97/3//f/9//3/fdx5fX2Ofb/9//3//f/9//3//f/9//3//f/9//3/fe/xaWkJaQjpCO0L6NTs+WkLYMbgtuC3YMRs6W0K+Ur1W3Vb9Wh1fHWN/a35vn3Ofc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n//f/9/vXM6Ql1K33O/b997/3//f993PV9+Z993vm+8Uv1e/3//f/9//3//f/9//3//f/9//3/fe/9733v/f55z/3u/c993fmscX55vn299Z55rXWP/e99733v/f/9/3ncdX/1Sf2vfe/9//3//f/9/vnc9Y91W33f/f/9//3//f/9//3//f/9//3+/c59vWEK3LTo+fEqcTr1SHVteZ7tSu06aTtxSekZ7RpxKXEp7SnxKOj5bRltKnVK9Uv5a/V4+Y55vXGdda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xtf+z1fY79v/3f/f/9//3+eb7xSf2uebx1f3Va/c/9//3//f/9//3u/d55zv3O/dx1jXmdfY993nE5fYz9jv2teZ9xWv3Ofb35rvnO+c/9//3//f/9//3//f753Xl8eV39r/3v/f/9//3//f55v3FZeY51v/3//f/9//3//f/9//3//e59vn29dZxxffm+fc99333f/f/9//3/fe/9733u/c55zn3N+a59vXmc+Yx1f/VodX15j/VZ7SlxKHl9aRnxG/lpfZ79z33u/d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nXO5MX5Kv3N/Z993/3//f953HV/dUn9nnmvdVrxSXmddZx1fXmdfY9xWHl/9Wh5f/FZ/az5jv3O8Un9vn2/fd7933nf/e/9//3v/f/9//3//f/9//3//f/9//3++bz9f3VJ/a/97/3//f/9/33ueb/xW3Fr+f/9//3//f/9//3//f/9/33ffd/97/3//f/9//3//f/9//3//f/9//3//f/9//3//f/9//3//f/97/3vfd/9/33ufcz1nPmc9Y9xW/VoeWx9ff2fcVv5aX2c+X59rv2+/c/97/3//f/9//3//f/9//3//f/9//3//f/9//3//f/9//3//f/9//3//f/9//3//f/9//3//f/9//3//f/9//3//f/9//3//f/9//3//f/9//3//f/9//3//f/9//3//f/9//3//f/9//3//f/9/nXP/f/9//3//f/9/nHP3XrVWtVZaa/9//3//f9ZalFL3XrVWtlZzTs41OWf/f/9//3//f/9//3//f/9//3//f/9//3//f/9//3//f/9//3//f/9//3//f/9//3//fwAA/3//f/9//3//f/9//3//f/9//3//f/9//3//f/9//3//f/9//3//f/9//3//f/9//3//f/9//3//f/9//3//f/9//3//f/9//3//f/9//3//f/9//3//f/9//3//f/9//3//f/9//3//f/9//3//f/9//3//f/9//3//f/9//3//f/9//3//f/9//3//f/9//3//f/9//3/+e9Y1HD5/b39nn2//f/9//399a3tGW0Z6Rho6Gjr6OXxGnE7+Wh5bPl9/a59vnm/fd/97/3v/e993/3//f/9//3//f/9//3//f/9//3//f/9//3//f/9//3//f/9/v3MdW3tKXmv/f/9//3//f/97HV+cTt93/3//f/9//3//f/9//3//f/9//3//f/9//3//f/9//3//f/9//3//f/9//3//f/9//3//f/9//3//f/9//3//f/9//3//f/97v3f/f95333ffd15nX2efbx1bHlseX19jf2e/b59v/3//f/9//3//f/9//3//f/9//3//f/9//3//f/9//3//f/9//3//f/9//3//f/9//3//f/9//3//f/9//3//f/9//3//f953/3//f/9//3//f/9//3//f/9//3//f/9//385Z3ROUkbvPRBCGGP/f/9/WmsRQowtjTFsKc85GWP/f/5/UkprLa41jS3wOWsp6Bx0Tv9//3//f/9//3//f/9//3//f/9//3//f/9//3//f/9//3//f/9//3//f/9//3//f/9/AAD/f/9//3//f/9//3//f/9//3//f/9//3//f/9//3//f/9//3//f/9//3//f/9//3//f/9//3//f/9//3//f/9//3//f/9//3//f/9//3//f/9//3//f/9//3//f/9//3//f/9//3//f/9//3//f/9//3//f/9//3//f/9//3//f/9//3//f/9//3//f/9//3//f/9//3//f/5/Gl+ZMf9a3nOea993/3++d11nu064MbgxOz57Rvk1+TUdX79z33ffd/9//3//f/9//3//f/9//3//f/9//3//f/9//3//f/9//3//f/9//3//f/9//3//f/9//3//f71z3FJ8Sp9v/3//f/9//3+db/1Wn2f/e/9//3//f/9//3//f/9//3//f/9//3//f/9//3//f/9//3//f/9//3//f/9//3//f/9//3//f/9//3//f/9//3//f/9//3//f/9//3//f/9/33v/f/9733u+c793n2+/c79zn2+/c/97/3/ee/9//3//f/9//3//f/9//3//f/9//3//f/9/OWf3XnNOUko5Z/9//3//f5xzlFLWVnNOMkZzTrZW3nv/f3xvEULOOVpr/3//f/9//3//f/9//3//f/9//3/3WvA5KiVLJSohKiWMMbVW3nu2VgghKSFLKWwtKSGMMTln/3+UUgkhCB1LJUslSyXGGPde/3//f/9//3//f/9//3//f/9//3//f/9//3//f/9//3//f/9//3//f/9//3//f/9//38AAP9//3//f/9//3//f/9//3//f/9//3//f/9//3//f/9//3//f/9//3//f/9//3//f/9//3//f/9//3//f/9//3//f/9//3//f/9//3//f/9//3//f/9//3//f/9//3//f/9//3//f/9//3//f/9//3//f/9//3//f/9//3//f/9//3//f/9//3//f/9//3//f/9//3//f/9//3++d5YxOz6/c35j33f/f/97vnPfcxxjm068Tn5neUZ3JVpGv3f/f/9//3//f/9//3//f/9//3//f/9//3//f/9//3//f/9//3//f/9//3//f/9//3//f/9//3/ee1pr3ntdZ9xSnE7fd/9//3//f/9/nm8+Xz1f33f/f/9//3//f/9//3//f/9//3//f/9//3//f/9//3//f/9//3//f/9//3//f/9//3//f/9//3//f/9//3//f/9//3//f/9//3//f957/3//f/9//3+cc9ZanHPWVr1z/3//e/97vnc5Y+85UkqVUltr3nv/f/9//3//f/9//3//f/9/c06MLY0xbC1LKUsplFL/f/9/tVYpJY0taykqJUol8D3/f/9/vXfOOcYYlFL/f/9//3//f/9//3//f/9//3/ee0op6BxrKRA+lVJTSioljDF7b+89CCEQQhljOWfOOcYYtVb/f5xzjC0IHWwt1lY5Z/devXf/f/9//3//f/9//3//f/9//3//f/9//3//f/9//3//f/9//3//f/9//3//f/9//3//fwAA/3//f/9//3//f/9//3//f/9//3//f/9//3//f/9//3//f/9//3//f/9//3//f/9//3//f/9//3//f/9//3//f/9//3//f/9//3//f/9//3//f/9//3//f/9//3//f/9//3//f/9//3//f/9//3//f/9//3//f/9//3//f/9//3//f/9//3//f/9//3//f/9//3//f/9//3//f/9/mU76Nd1Sn2vfc/9//3//f/9//388Y5xOPmN8axc+lyn8Wv9//3//f/9//3//f/9//3//f/9//3//f/9//3//f/9//3//f/9//3//f/9//3//f/9//3//fzlnay1zTr53nmu8TntK33v/f/9//3//f31r3lJ+Z/9//3//f/9//3//f/9//3//f/9//3//f/9/vXf/f/9//3/ee3tv/3//f/9/3nt7b/9//3//f/9//3//f/9//3//f/9//3//f3tvzjlaa/9//3+1VmstKiWMLQkhrjX/f/9/vXcxRiolKiVKJUspSilSSt57/3//f/9//3//f/9/GGMpJeccrjUyQvA9KiWlFL13/3s5Z0spjC0JHUspUkrWWt9//3//f9Za5xyMMXtv/3//f/9//3//f/9//3//f/9/KSWEELVWvXe9d5xz7z1KKfdijDGMMXxv3nv/f7VW5xwQQr17/39aa2stCB0RQr133nv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fd7QtGTpfY99v/3//f/9//3//f753ekY7Pl1rXGf2MZtKv3f/f/9//3//f/9//3//f/9//3//f/9//3//f/9//3//f/9//3//f/9//3//f/9//3//f/9/3nuMMeccOGf/f15nWka7Uv9//3//f/9//3sdX5pOtVL/f/9//3/eezlnEUIQPjFG91q+d/9/vnetNbVW/3//f9Za5xw5Z/9//39SRkopOWf/f/9//3//f/9//3//f/9//3//f/9/GGMIIbVW/3//f1JKSynPORFCSymlFLVW/3+9d4wxjDHWVhhfMUbnHEopWmv/f/9//3//f/9//39SSqUUjDF7b7133ncYY2MM1lr/f/9/nXM5Y0opSiWcc957/3//f/9/vXcQQqUUlFL/f/9//3//f/9//3//f/9//39zTmIIc07/f/9/OWeMLUop914pJe893nv/f/9/WmtKKc45nHP/f/9/em9rLQghjDHee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l0r5OT5fn2//f/9//3//f/9//39cZzg+u1K+c35nHlv9Vp5v/3//f5xzvXf/f/9//3//f/9/vXfWWr13/3//f/9//3//f/9/vXeUTs41ay3wPVpr/3//f1JKYwwxRt17/38dX1tGvFb/f/5//3//f71z8D0IITln/3+9d3NOCCEqJWwpKSXnHLVW3nucc8YYUkree/9/MUZCCJRS/3/eezFGYwxzTv9//3//f/9//3//f957OWsYY3tve2tzSsYUEEJ8b/9/vXO9c7133nt7b2wxpRScc957e297b/9//3+9dzFG5xyUUv9//3//f/9//3//fxhjpRQxRr57/3//f9ZaphQYY/9//3//f5xzSikIIXtv/3//f/9//3//f7VW5xxKKVpr/3//f/9//3//f/9//3//f5xz5xxrKVJGMkLPMWwpUkpaa2wxzjnee/9//3+9d4wxay17b/9//3//fxhjCCEHIYwxvXf/f/9//3//f/9//3//f/9//3//f/9//3//f/9//3//f/9//3//f/9//3//f/9//3//fwAA/3//f/9//3//f/9//3//f/9//3//f/9//3//f/9//3//f/9//3//f/9//3//f/9//3//f/9//3//f/9//3//f/9//3//f/9//3//f/9//3//f/9//3//f/9//3//f/9//3//f/9//3//f/9//3//f/9//3//f/9//3//f/9//3//f/9//3//f/9//3//f5xzOmd8b/9//3//f/9/3nvYWjdCdkYRPs85OWfee/9/+GKMLa0xTSEtHdha3nddZ1pGFj6NLYwtKiUpJWst117/f/9//39aa4QQMUb/f/9//3//f/9/vndSSkopbC1LKQgdjTFaa/9/9l4IISklvXf/f/97XmdaQv1a/3//f/9/3XsySoUUtVb/fzlnKSWMMTlnnHN7bzlne2//f3tvxhhzTv9//3/3XqUUGGP/f/9/OWcxRr13/3//f/9//3//f/9/WmuMMQkhSymMLUslKiEpIe89vXf/f/9//3//f/9/1lpjDPde/3//f/9//3//f957UkqEEHNO/3//f/9//3//f/9//39qLQghGGPed/deSykIIXtv/3//f/9/e28pJecce2//f/9//3//f/9/WmtKKYQQtVb/f/9//3//f/9//3//f/9//38YY2wtbClsJUohdE7eezlnCCUQQv97/3//f713jDEIITln/3//f/9//3+bcyklhBBaa/9//3//f/9//3//f/9//3//f/9//3//f/9//3//f/9//3//f/9//3//f/9//3//f/9/AAD/f/9//3//f/9//3//f/9//3//f/9//3//f/9//3//f/9//3//f/9//3//f/9//3//f/9//3//f/9//3//f/9/e297b71z/3//f/9//3//f/9/vXdaa957/3//f/9//3//f/9//3+dc7VS11pzSjJGGGPWWpxv/3//f9ZabC0YY/9//3//f/9//3+1VmstKiUqJegcCCGcc/9//3+MMccYKyErIQkdCSEJIZRS3ntTToUQKiVLKegc6By1Vr53Gl8KHUolMkLPOUsp6CDHGL13/3//f5xzxhzGGDln/3//f/9//3/WWggh7z1ba/he7z2lFDFGvXecc2opzzm9d/9//3//fxxbfEpeZ/9//3/de1JKhBCuNZ1z914pJTFG/3//f/9//3//f/9/nHPGGBBC3nv/f/9/3nv/f/9//3//f/9//3//f/9//3//f/9//397b4wxxhhrKa0xrjHnGCkltVL/f/9/OWdzShFCMUauNaYU7z3/f/9//3//f/9/OWdKKaUUEEL/f/9//3//f/9//3//f5RSbC1sKa4xKiHHGFNK/3//f/9//3+cc2stxhj3Xv9//3//f/9//3/ee3NOpRStNb13/3//f/9//3//f/9//3//f3NKCSGMLWspKSFKJdZaWmuMMYwxvXf/f/9/nHNrLSklWmv/f/9//3//f/9/c05CCLVW/3//f/9//3//f/9//3//f/9//3//f/9//3//f/9//3//f/9//3//f/9//3//f/9//38AAP9//3//f/9//3//f/9//3//f/9//3//f/9//3//f3tvvXf/f/9//3//f953tVKuNRFCGV//f/9//3//e/daMUKtMQkdKSGuNTln/3//f/9/3nvvPYwxWmv/f/9//3//f/9//3//f+gc6BwqJY0tbCkqIUsplFL/f/9/tValFM453nv/f/9//3/ee4wxay0xRpRSrTXnHEop/3//fzFGhBBsLY4tTSULIXNKvHf/f917e2+9d957914pJQghOWe9c7ZS2lafb/97/3+tNUII917/f/9//39SSqUUbC3/f/9//3//f7VWxhhzTv9//385Zyklzjm9d/9//3//f/9//3//f/9//3vbVnpGv3P/f957lFKEDLExPWP3WgghbC0RQq01jDXOObVW3nveeykl7z3ee/9//3//f/9//3//f/9//3//f/9//3//f/9//3//f9577z3mGLVW/3/ee0opc07+f/9/WmvnHColrTGuMUsp6ByMMf9/nHOMMSklrTUpJeccCCG1Vv9//3//f/9//3//f/9//38QPo0tSyVLJccY11r/f/9//3//f5xzjDGlFBhj/3//f/9//3//f/9/vXfOOWQQ1lr/f/9//3//f/9//3//f1prhBAIIRhje2/WVkopKSU5Z845Silaa/9//3/ee4wxzjmcc/9/vHP/f/9//38YY2MMtVb/f/9//3//f/9//3//f/9//3//f/9//3//f/9//3//f/9//3//f/9//3//f/9//3//fwAA/3//f/9//3//f/9//3//f/9//3//f/9//3//fzlnKSVzTv9//3//fxhjbDHoHEspSyXoHEopvXf/fzln5xxKJa0xjC1sKSohCSHWWv9//39aa2stay17b/9//3//f/9//3//f/9/MUaEEIwt7zlSRjJCtladc/9//397b4wxxhiTUv9//3//f/9/3nf/e/9//3//f3tvYwzWWv9/3nvvPcYYdEaaSpxKPWP/f/9//3//f/9//3//fxBCZAwySt57nXP8Wtg1fm//f3NOIQQxRv9//3//f3tvpRTGGBhj/3//f/9/c04IIdZa/3//f/5/azEqKVpr/3//f/9//3//f/9//3//f993ekpaRnxr/n+VVqYU0jUdW7dOKh0qIc85ET7wOQgdEEK9d/9/ay3OOb13/3//f/9//3//f/9//3+9d/9//3//f/9//3//f/9//3+cc4wxjDFaa717KSVSSr13/3/OOYQQEEK9d/9/916lFIwx/39aa6UUCSEqJQkhSym1Vt57/3//f/9//3//f/9//3/vPcYYED45ZxBCaymEEL13/3/ee3tvnHONMeccOWf/f/9//3//f/9//3//f7VWxhhrLZxz/3//f/9//3//f/9/OWdCCGst/3//f957MUbnHDlntVYpJdZa/3//fxhjKCHvPb13nG+tNc45GF8YX601hBB7b/9//3//f/9//3//f/9//3//f/9//3//f/9//3//f/9//3//f/9//3//f/9//3//f/9/AAD/f/9//3//f/9//3//f/9//3//f/9//3//f/9/917nHHNO/3//f1prCCEpJRFC+F5ba1NKKSV7b957rTXHGHNKOmc5Yzljc04pJUopOmf/f957UkrWWt57/3//f/9//3//f/9//3//f+89pRTXWt57/3//f/9//3//f957c07GGO89nHf/f/9//3//f/9//3//f/9/nHNjDLVW/3//f957rTXHGI8tNUL/f/9//3//f957GWPWVhhjtVIIHa41+16fbz1fW0YdX997c05CCJRS/3//f/9/3nsxRoQQjDHee/9//39zTiklGGPfe/9/OWcpJYwxnHP/f/9//3//f/9//3//f/9//3/fdz1fm059b9ZaKSH5Wvxamk6PKRE6nG//f1pray3OOZxz/3+MMYwxvXf/f/9//3//f/9//38YYwghUkr/f/9//3//f/9//3//f/9/GGMIIc45GGMIIe89vXf/f0opYwy9d/9//3+9d+ccSin/fzlnZBDOOVtr9169d/9//3//f/9//3//f/9//3//f0ophBCcc/9//38YZ0IIOWv/f9Za5xzONSol5xzWWv9//3//f713e2taZ/dedE5KJaUQlFL/f/9//3//f/9//3/eewghCB0YY5xzGWOMMQghe285Z2stSiWUTnNKjC0IIdZa/3//f9ZaSilKJSklCB1rLb13/3//f/9//3//f/9//3//f/9//3//f/9//3//f/9//3//f/9//3//f/9//3//f/9//38AAP9//3//f/9//3//f/9//3//f/9//3//f/9//385ZyklEELee/9/UkrGGPdevXf/f/9//39bb/9/WmukFO89/3//f/9//3/fe9ZaSikxRv9//3//f/9//3//f/9//3//f/9//3//f/9/3nvOPcYY7z17b/9//3//f/9//385Z2st5xy1Wv9//3//f/9/3nv/f957/3+1VmMMWmv/f/9//3+cc4wxxhgpJVtn33f/f5xzEEIpJWstrjVLJQkd8jl7Sp1O2lbzOdE10DkpIcYYvXf/f/9//3//f1prCCHGGFpr/3//f5RSxhiNMTJG7zlrKecYtVbee/9//3//f/9//3//f/9//3//f/9/v3PaUrpSEUIIIRhjPGM5QtM1bCUQPs41SynnGHRO3nv/fyklrTW9d/9//3//f/9//3//f9ZaYwwxRv9//3//f/9//3//f/9//3//f1JKSinONcYU8D29d/9/SilCCL13/3//f713xhitNf9/WmvnHFJK3nvee7133nv/f/9//3//f/9//3//f/9/jDHnHFpr3nu9d7VWQgjWWv9/nHMpIQgh5xgIHdZa/3//f5xzED5KJQkhCSEJHSohhRAxQr13/3//f/9//3//f/9/1l7GGAkhjC0qJegc7z2cc713U0pKJUslbClLKTFGe2//f/9/e2/vOWspKSVKJVpr/3//f/9//3//f/9//3//f/9//3//f/9//3//f/9//3//f/9//3//f/9//3//f/9//3//fwAA/3//f/9//3//f/9//3//f/9//3//f/9//3//f1prCCFSSt57vXdKKYw1nHP/f/9//3//f/9//3/WWoQQe2//f/9//3//f/9/nHOMMc453nv/f/9//3//f/9//3//f/9//3//f/9//3//f957EEKkFM01vXf/f/9//3//f/9/c07GGM45nHP/f/9/vXeUUpRStVYxRggh5xzee/9//3//f/9/e2/OOYQQjy0+Y997c07nHJRS3nucc1NK5xyUUp1v+1osIQodKyEKIQkh917/f/9//3//f/9//39SSoQQ7z3/f/9/tVboHO857znPNY0ttVLdd/9//3//f/9//3//f/9//3//f/9//3//f99z2VKPLQghOWc8ZzlCeUYRPkslbClLKfA9e2//f957SilKKb13/3//f/9//3//f/9/nHMQQrVW/3//f/9//3//f/9//3//f/9/e2+MMQghxhRSSt57/3+1VmMMtVa9d7131lpjDHNO/397bwgh5xxSRhA+jC1SRpxv/3//f/9//3//f/9//3/WWuYYjDEQPu85CB2EEHtv/3//f1pnrTUIHWspe2//f/9/3nuUUikhKiVKJUspSyUIIdZa/3//f/9//3//f/9//3+9dxBCSiWuNUolUkbdd/9//3//fxhjEUIQPpROnG//f/9//3//f/97nHN7b3tv/3//f/9//3//f/9//3//f/9//3//f/9//3//f/9//3//f/9//3//f/9//3//f/9//3//f/9/AAD/f/9//3//f/9//3//f/9//3//f/9//3//f/9/tVbGGDFG3nt7b+ccUkree/9//3//f/9//3//f7VWhBCcc/9//3//f/9//3+9d+89rTXee/9/vXecc/9//3//f/9//3//f/9//3//f/9//3+cc845xhjvPd57/3//f/9//3+cc6015xy1Vv9//397bwghCSVKKSklrTV7b/9//3//f/9//3//f1pvpRQJHftenHPOOWstvXf/f/9/nHOMMVJK/39bZ+cYKiHRNY8tdko9Y/97/3//f/9//3//fzlnxhhrLTln/3/WWgkhMUbee957/3//f/9//3//f/9//3//f/9//3//f/9//3//f/9/3ncaY48t6BzWWnxr9jXYNRpfGGO1Vjln3nv/f/9//39rLWstvXf/f/9//3//f/9//3//f/9//3//f/9//3//f/9//3//f/9//3//f5RSKSWlFDFGvXf/f/9/jDHGGBA+zzmMLecYe2//f753MUbnGColSykIHa01Wmv/f/9//3//f/9//3//f/9/lFJKJY0xaynONe89/3//f/9//3+9d3NO1lrfe/9//3//f5xztVYxRlJKMUZSSpROvXf/f/9//3//f/9//3//f/9/3ntaa3trvXP/e/9//3//f/9//3//f/9//3//f/9//3//f/9//3//f/9//3//f/9//3//f/9//3//f/9//3//f/9//3//f/9//3//f/9//3//f/9//3//f/9//3//f/9//38AAP9//3//f/9//3//f/9//3//f/9//3//f/9//38YYwghUkree5xz5xwxRr13/3//f/9//3//f/9/1lqEEJxz/3//f/9//3//f713zjmtNb13/39zTowxOWf/f/9//3//f/9//3//f/9//3//f/9/OWfnHAghWmv/f/9//3//f/9/1lrGGM45nHP/f1prCCExRntv3nv/f/9//3//f/9//3//f/9/3nsxRqUUt1beexBCSil7b/9//397b2stlFL+f/9/CCFNJTc+21KcSjs+f2v/f/9//3/ee953OWeMMcYY7z3/f1pray2MMVpr/3/ee7133nv/f/9//3//f/9//3//f/9//3//f/9/m28XX/debS3HGO89dE7QNVEh21b/f/9//3//f/9//3//f+89ay29d/9//3//f/9//3//f/9//3//f/9//3//f/9//3//f/9//3//f/9//39zTmstlFLee/9//3//f845jC2tMc45GF//f/9//397a+89EULwPTJG1lbee/9//3//f/9//3//f/9//3//f51z9174Xt53/3//f/9//3//f/9//3//f/9//3//f/9//3//f/9//3//f/9//3//f/9//3//f/9//3//f/9//3//f/9//3//f/9//3//f/9//3//f/9//3//f/9//3//f/9//3//f/9//3//f/9//3//f/9//3//f/9//3//f/9//3//f/9//3//f/9//3//f/9//3//f/9//3//f/9//3//fwAA/3//f/9//3//f/9//3//f/9//3//f/9//3//f9Za5xzvPb13nHMIIa01nHP/f/9//3//f/9//3+1VoQQtVb/f/9//3//f/9/vXfwQc453nveexBCKSUYY/9//3//f/9//3//f/9//3//f/9//3+9d2stxhjWWv9//3//f/9//3+cc6015xz3Xv9/e2/nHHNSvXf/f9573nv/f/9//nt7a913/3+9d5NOphB3Sp5zlFIIIZRSnHPee3NOay0YY/9/OWfoHOkYkCmxLRY+9TX9Wv97vXeTUpVSUkrwPY0xCCFKJb133nu1Vikl7z3WWrVWEEIYY957/3//f/9//3//f/9//3//f/9//3+1VsUUjC1sKUslCiELJQodTh1YQr93/3//f/9//3//f/9/zjmtNb13/3//f/9//3//f/9//3//f/9//3//f/9//3//f/9//3//f/9//3//f/9/nG+9d/9//3//f/9/e2+9d3tr3nv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917nHO89vXf/f601pRS1Vv9//3//f/9//3/eezlnpRQQQr13/3//f/9//39aa4wxMUbee/9/tVaUUr13/3//f/9//3//f/9//3/eexhjvXfee5xzjDHGGDln/3/eezljGGM5Zzln7z2lFHNO/3+cc0op7z22VtZa1lpzTv9//3/ee40xc07WWpROCCGOLXlKf2taa845Sy0QQnNKrTUxRr13/39aawghCSEqIUslCR0sIRtfv3PZWuYYKyWuNUspbC1KJe893nv/f713lE5rKUopKiWMLdZa/3//f/9//3//f/9//3//f/9//3//f3tvUkbWVtdatVJURrI1cSmTJRk6Xmv/f/9//3//f/9//3/WWtZ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WWsYYjDGcc/9/tValFGstWme+d953vXf3Wvdee29rLSklc045Z5xzvXdaa845KinWWv9//3//f/9//3//f/9//3//f/9//3//f713KSUxRnNOc07nHIwxvXf/f9daKSUJIUspaylKJccYdE7ee957rTUJISoljTFrLUsp3nv/f/9/MUYpISolSinOOdha21YdW997OWfwPYwxjC0xRpxz/3//f957EEIQQjJGUkbPNZEt/VreVpxO8zmUThhjtVbWVvdeOWf/f/9//3+9dzpn1lq1Vjln/3//f/9//3//f/9//3//f/9//3//f/9//3//f/9//3//f953PGdZRtcxGTpe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zlnCCGtNZxz/3+cc601xhjvOVNKtVJTSikhlFL/fzlnEEIpIY0xMUJ0Tq05KilzTt97/3//f/9//3//f/9//3//f/9//3//f/9/3ntSSkopay0pJWst917/f/9/GGOtNe898D0xRlJKc05aa/9//3v2XlJKtVIYY/deOWf/f/9//3/ee/dadE61Vptz33scX7xOn2v/f5tzOWc6Z957/3//f/9//3+9d957vXf+e3xr21qdUn5KnU4fW75z/3//f/9//3//f/9//3//f/9//3//f/9//3//f/9//3//f/9//3//f/9//3//f/9//3//f/9//3//f/9//3//f55z+1odX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e29KKa01nHP/f/9/OWcyRowtbCkrIa4x7zmcc/9//397b3NOrjWuNe85EEK1Vt57/3//f/9//3//f/9//3//f/9//3//f/9//3//f957916UUpRS917/f/9//3/ee5xznG+9d957/3//f/9//3//f/9//3//f/9//3//f/9//3//f/9//3//f/9//3//f75zvE4/X993/3//f/9//3//f/9//3//f/9//3//f/9//3/ee15nXEpcRp1KX2O/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HPee/9//3//f/9/3nt7axhjOWfed/9//3//f/9//3//f/9//3//f/9//3//f/9//3//f/9//3//f/9//3//f/9//3//f/9//38AAP9//3//f/9//3//f/9//3//f/9//3//f/9//3//f3NOlFK9d/9//3//f95391psLegcdE69d/9//3//f/9/3nt7bxljfG+9d/9//3//f/9//3//f/9//3//f/9//3//f/9//3//f/9//3//f/9//3//f/9//3//f/9//3//f/9//3//f/9//3//f/9//3//f/9//3//f/9//3//f/9//3//f/9//3//f/9//39dZ91On2f/f/9//3//f/9//3//f/9//3//f/9//3//f/9//39+a91ank6dTj9bf2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XP/f3tv3nv/f/9/OWf/f/9//3/eexhjlFL3Xpxz/3//f/9/WmsxRnNOvXf/f/9/vXe1Vs41jDGMLRBCnHP/f/9//3//f/9//3//f/9//3//f/9//3//f/9//3//f/9//3//f/9//3//f/9//3//fwAA/3//f/9//3//f/9//3//f/9//3//f/9//3//f/9/3nvee/9//3//f/9/3nsxRkspKSGtNVpr/3//f/9//3//f/9//3//f/9//3//f/9//3//f/9//3//f/9//3//f/9//3//f/9//3//f/9//3//f/9//3//f/9//3//f/9//3//f/9//3//f/9//3//f/9//3//f/9//3//f/9//3//f/9//3//f/9//3//f51zvFLdUt93/3//f/9//3//f/9//3//f/9//3//f/9//3//f/9/v3d/a9xWPEJcRj5j/3v/f/9//3//f/9//3//f/9//3//f/9//3//f/9//3//f/9//3//f/9//3//f/9//3//f/9//3//f/9//3//f/9//3//f/9//3//f/9//3//f/9//3//f/9//3//f/9//3//f/9//3//f/9//3//f/9//3//f/9//3//f/9//3//f/9//3//f/9//3//f/9//3//f/9//3//f/9//3//f/9//3//f/9//3//f/9//3//f/9//3//f/9//3//f/9//3//f/9//3//f/9//3/ee1prnHP/f/9/nHM5Z957e2/3Xpxz/3//f9971lrvPZRS7z1SSv9/WmtrLVpr/3/ee7VWKiVKJSolUkqcc/9//3+1VuccKSX3Xv9//3/WWggh7z0QQnNOrTV7b/9//3//f/9//3//f/9//3//f/9//3//f/9//3//f/9//3//f/9//3//f/9//3//f/9/AAD/f/9//3//f/9//3//f/9//3//f/9//3//f/9//3//f/9//3//f/9//3+UUuccc07WWkopEEL/f/9//3//f/9//3//f/9//3//f/9//3//f/9//3//f/9//3//f/9//3//f/9//3//f/9//3//f/9//3//f/9//3//f/9//3//f/9//3//f/9//3//f/9//3//f/9//3//f/9//3//f/9//3//f/9//3//f/9/3nvbUjxCfmv/f/9//3//f/9//3//f/9//3//f/9//3//f/9//3//f/9/nnPeVntK3lYdX/97/3//f/9//3//f/9//3//f/9//3//f/9//3//f/9//3//f/9//3//f/9//3//f/9//3//f/9//3//f/9//3//f/9//3//f/9//3//f/9//3//f/9//3//f/9//3//f/9//3//f/9//3//f/9//3//f/9//3//f/9//3//f/9//3//f/9//3//f/9//3//f/9//3//f/9//3/ee9573nv/f713/3//f/9/nHP4XvdenG//e/9//3/ee7VWc073Xr13/3//f/9//3//f1prrTW1Vv9/3ntSSu89e28YY601GGP/f/9/1lqMMWstMUbnHCol/385Z4QQGGP/f1prKiUQQtZaEEJKKVJKvXf/fxBCxhjGGHNO3nv/f845CCE5Z7133nucc957/3//f/9//3//f/9//3//f/9//3//f/9//3//f/9//3//f/9//3//f/9//3//f/9//38AAP9//3//f/9//3//f/9//3//f/9//3//f/9//3//f/9//3//f/9//3//f5RSMUa9e957OWfWWv9//3//f/9//3//f/9//3//f/9//3//f/9//3//f/9//3//f/9//3//f/9//3//f/9//3//f/9//3//f/9//3//f/9//3//f/9//3//f/9//3//f/9//3//f/9//3//f/9//3//f/9//3//f/9//3//f/9//3/eexxjXEZfY/97/3//f/9//3//f/9//3//f/9//3//f/9//3//f957vXf/f993n2/cVvk5PmP/f/9//3//f/9//3//f/9//3//f/9//3//f/9//3//f/9//3//f/9//3//f/9//3//f/9//3//f/9//3//f/9//3//f/9//3//f/9//3//f/9//3//f/9//3//f/9//3//f/9//3//f/9/3nvee/9//3//f957nHPee/9/3nvWWpxz/3//f/9/vXcxRrVS916UUr13/3+cczFGEEKUUlJGc07ee/9/GGPvPWstbC1rLTln33v/fxBCKSXnHIwtMUb/f/9//3//f/9/917nGA8+/38YYyklzjm9d7VWay33Xv9//3+tNYwxGGN7b4wx5xz/fzlnpRQYY/9/1lopJXtv/39aa4wxay17b3tvjDFKKUopjDF7b5xzKSVLKXtvvXe9d/dee2//f/9//3//f/9//3//f/9//3//f/9//3//f/9//3//f/9//3//f/9//3//f/9//3//fwAA/3//f/9//3//f/9//3//f/9//3//f/9//3//f/9//3//f/9//3//f/9/vXfee/9//3//f/9//3//f/9//3//f/9//3//f/9//3//f/9//3//f/9//3//f/9//3//f/9//3//f/9//3//f/9//3//f/9//3//f/9//3//f/9//3//f/9//3//f/9//3//f/9//3//f/9//3//f/9//3//f/9//3//f/9//3//f/9/vnf9Wr1On2//f/9//3//f/9//3//f/9//3//f/9//3//f/9/OWfvPf9//3//f35rWUYfWz5jv3P/f/9//3//f/9//3//f/9//3//f/9//3//f/9//3//f/9//3//f/9//3/ee997/3//f/9//3//f/9//3//f/9/vXPWWlpr/3//f/9//398b7VWMUY5Z957/3//f/9//3//f/9/3nu1VlNK/3v/f/9/OWfOORhj/3+cc0op1lr/f/9//3/OOegcay2NMQgdnHPee5RS5xyMLY0xKSWNNd57/38QQsYYzjkQQowxGGP/fxhjxhiMMXNOtVbWWv9//3//f/9//3/3XqUUEEK9dzFGxhi1Vv9/915rLfde/3//f845rTV7b99/EEIIIf9/WmuEEDln3nuUUkop/3//f957MUZKKTlnWmtrLVJKUkpKKRhjWmsIISklEEJSSjFGaykxRv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xxf2TW7Tv97/3//f/9//3//f/9//3//f/9//3//f/9//3+ccwgh1lr/f/9/3nueb/xaGTqdTp9v33v/f957WmsYY713/3//f/9//3//fzlnzjWTTptv/3//f/9/e3MxRu89U0q9d/9//3//f/9//3//f/9/OWcQQkoprTXWWv9//3/3XmspaykpJWwtMUb/f/9//3//f/9//3+9d845jTGcc/9//38YY+cc1lr/f3tvpRSUUt57/3+cc2MMUkrXWq01pRR7a5xzjDGtMTln916MMYwxnXd8c2stzjlaa5xzWmvee/9/UkqEEBhjvXf/f957/3//f/9//3//fxhjCCEQQjlnSimtNXtv/3/3XmsttVb/f/9/GGNrLa41ED5KKaUU3nucc6UU917ee+89Sinee/9/vXcQQiklOWfWWgghc04YYyklc05aa2stKSnWWhhjOWcpJa01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nm+bSnhG91oYY3NOOWfff/9//3//f/9//3/ee+89vXf/f/9/MUYpJf9//3//f/9/nm+bTn1KnE5/b3tvUUaMLa01rTX3Xt57/3//fxhjjDFKKUopzjm9d/9/3nsxRgghjDFsLXRO3nv/f/9//3//f/9/nHPvPa0xdE4QQowx917/fzlnMUYYYxhjrTXnHFpr/3//f/9//3//f713EEJrLb13/3//f/de5xy1Vv9/OWfGGLVW/3//fzlnIQScc/9/OWfGGFprWmsIIdZa/3//e3NOjDGbczlnSinvPTlnGF/3Xntv/38QQqUUnHP/f/9//3//f/9//3//f/9/WmspIa01zjlrLRhj/3//f/deKSXWWv9//3/ee1prc061Vowxxhjee7VWYwz3Xt57UkpKKd57/3/eezFGay05Z1JK5xzWWpxzjDGtNXtvUkoIIVpr/3+cc+ccc07/f/9//3//f/9//3//f/9//3//f/9//3//f/9//3//f/9//3//f/9//3//f/9//3//fwAA/3//f/9//3//f/9//3//f/9//3//f/9//3//f/9//3//f/9//3//f/9//3//f/9//3//f/9//3//f/9//3//f/9//3//f/9//3//f/9//3//f/9//3//f/9//3//f/9//3/ed/9//3//f/9//3//f/9//3+cc713/3/ee5xz/3//f/9/e29zTpRSvXf/f/9/c05aa/9//3/vPVtr3ntSSowxtVb3XhBC/3//f/9//3/fez5n8zWMLY0xaykIHZRS3nv/f/9//3//f713hBAYY/9//3+UUsYY3nv/f/9//3//f993XmecTltKmFLONc45UkYQPmstGGPee713KSVzTlprtVbnHJRS/397bykl1lp7bxhjzjm1Vv9//3//f/9//385Z4wxtVa9d713ay3vPb13/3+9d/9/3nt7b+ccEEL/f/9//3//f/9/3nsQQowxnHP/f/9/917nHNZa/38YY4QQtVbee/9/3ntrLUoprTVSSucc915aawghGGP/f/9/lFKtNXtvOWdKJSkhrjWtNSkl7z2cczFGpRS9d/9//3//f/9//3//f/9//39aayklxxgpJVJK/3//f/9/GGMpJRBC3nv/f/9//3/ee957EELGGN5/OWuEEFJK/3+1VgghGGP/f3tvzjmtNTlnSikpJTln/3+UUkop9157b0opjDFzTnNO5xx7b/9//3//f/9//3//f/9//3//f/9//3//f/9//3//f/9//3//f/9//3//f/9//3//f/9/AAD/f/9//3//f/9//3//f/9//3//f/9//3//f/9//3//f/9//3//f/9//3//f/9//3//f3tvGGPee/9//3//f/9/nHOUUhhjvXd7a5xz/385Zxhj3nv/f9ZaMUacc/9/lFLOOa0xMUZaa/9/WmutNd57/3+ccxBCtVb/fxhjEEJ7b/9/e28QPkspbC1rLTln3nuMMdZa/3+1VuccvncYYwghlFJzTu89CCH/f/9//3//f/9//F5QKUwl7zkwQkolay17b/9//3//f/9//3/GGNZa/3//fxhjbC3/f/9//3//f/9//3//f31r3Fb8WltjfGvee3tvSikxRt57WmsIIVpr/3/ee5RSay3eexhjay3ee/9/nHMQQhBC/3//f/9//3//f9Zazjk5Z/9//39SSowxvXf/f/9//3//f7135xzWWv9//3//f/9//3/ee1JKrTW9d/9//385Zwghc07/fzlnxhjWWv9//3//f5xz1lrwPZRSpRTWWntvzjnWWv9//3+1Vq01e29aa0opzjlba3tvzjlKKXtvtVaEEPde/3//f5xz/3//f/9//3//f3tvCSHGGOgcc07/f/9//385ZyklCCG1VpxzvXdzTvdeOWdrLSkl/3/ee6UUEEL/f5xzjDEIIWwtrTUpJbVSe2+MMa01vXf/f3tvay3WWt57OWcpJUopay0YY/9//3//f/9//3//f/9//3//f/9//3//f/9//3//f/9//3//f/9//3//f/9//3//f/9//38AAP9//3//f/9//3//f/9//3//f/9//3//f/9//3//f957lFKtMa41MkZaa/9//3//e+89SiUpJe85nHP/f/9/m3NrLQkhSylsLUop917/f3NOMUa9dzlnSikxRt57UkopJWspjDFrLbVW/3/3XqUUnHP/f5xzrTVSSv9/tVaMMXtv3ntSSmst91r3XhBCOWf/f0kpc069d+ccUkr/f4wxay3ee713MUbGGJxz/3//f/9//3++c1hGGUJcZ917tVbnHHNOnHNSSnNOU0pTRscYxhgXY/9/3nu9d/9//3//f/9//3//f/9//3++d953XWefc/9//3+MMc45nHM5ZwghnHP/f/9/e2/nHFpr1lpKKf9//3/ee3NOzjm9d/9//3//f/9/c06tNXtv/3//f1JKay2cc/9/3nt7b7VWzjmlFJxz/3//f/9//3//f/9/UkrnHM418D3wPYwxhBAxRr13e2/GGJRS3nv/f/9//3/ee953WmvGGJxzvXcQQq01/3/ee+89Silaa/9/zjlrLTln3nuMMa01nHPee+ccrTVaaxhjCCG9d/9//3//f/9/WmspJccYCCFKKVpr/3//f3tvjDHnHCklSik5ZzFGKSUIIQghEEL/f957xhgQQv9//39aazFCrTXvPdZanHPee/deGGPee/9//3+cb713/3//f5xzc057b/9//3//f/9//3//f/9//3//f/9//3//f/9//3//f/9//3//f/9//3//f/9//3//f/9//3//fwAA/3//f/9//3//f/9//3//f/9//3//f/9//3//f/9/tVZKKQkhjS0pIa0xnHP/f7VSxhitMc41aylrLb13/39zTqYUrjUxQkopCCG2Vv9/MUbvPXtvMUbnHPdevXdrKTFCe297b1pnnHP/fxhfpRR7b/9/nHOtNTFGe29rLUopWmvee+89EEK9d/9/3nv/f/9/ay0xRlJKSim9d/9/c06lFJxzvXf3Xucc/3//f/9//3//f/9/+lq4Md1W/3t7bwghEEIYYykljDHwPa4xCB2lFL13/3//f/9//3//f/9//3//f/9//3//f/9//3//e/97/3+9e2st7z29dzlnay29d/9//3+9d8YY916UUkop3nv/f957c06MMb13/3//f/9//3/WWhBCe2//f/9/lFJrLb13/38YYwgdKSUpJdZa/3//f/9//3//f/9//39zTsYYrTXOOfA9rTXGGO89vXeccwghCCGUUjpn/3+UUhhjWmvWWoQQnHP/f7VWxhRzShA+CCEpIfde/3+2VgghSikpJSkl917/f/9/GGOlFCklxhgQQv9//3//f/9//3+cc2stjDEYY4wxrTW9c/9//3/3XvdelVL3Xr133ns5Z7VWe2/ee/9//3+lFM45/3//f/9//3u9d957/3//f/9//3//f/9//3//f/9//3//f/9//3/vPc45vXf/f/9//3//f/9//3//f/9//3//f/9//3//f/9//3//f/9//3//f/9//3//f/9//3//f/9/AAD/f/9//3//f/9//3//f/9//3//f/9//3//f/9/33+tNUopc061Us81phQ5Z/9/jC2MLXtvOWfvPaUUGGO9dxBCCCG9c5xzMUbGGJRS/38xRq01tVYpJVJKvXeccyklGGP/f/9/33v/f/9/GGOEEHtv/3+cc4wx5xzOOcccSilaa7137z1RRv9//3//f/9//39KKUoppRRzTv9//397b601KSXvPSklCCG9d/9//3//f/9//3+9c1dCFTqcbzln5xyUUv9/SilLKfdaOWeEEK01/3//f/9//3//f/9//3//f/9//3//f/9//3//f3prOWOUUowxpRSUUt57WmtKKb13/3//f5xzxhj3XtZaKSXee/9//39zTmstWmv/f/9//3//fxhjEEJaa/9//38YYwghWmv/f957WmuUUs85ay3/f/9//3//f/9//3//fzFGKSUYY/9/3nu9d2st7z2cc5xzCCFsLegc6Bzee1prxhgIIecYEUK9d/9/e28QPq41MUZzTkoplFL/f957GF9SSu891lbee/9//3/ee/detVYYY957/3//f/9//3//f5xz7z1KKb131looITFG3nv/f/9//3//f/9//3//f713KSWUUt57/3/ee8YYSin/f/9//3//f/9//3//f/9//3//f/9//3//f/9//3//f/9//3//f9ZahBBSSv9//3//f/9//3//f/9//3//f/9//3//f/9//3//f/9//3//f/9//3//f/9//3//f/9//38AAP9//3//f/9//3//f/9//3//f/9//3//f/9//3//f/deW2v/f/9/e29KKRhj3nukEHNO/3//f713CCEQQt577z1KKd57/38YY0opUkr/f+895xgIHWstOWf/f1pr5xxKKc45jDGMLa01/3+ccwghOWf/f5xzrTXGGLZWUkprLTlnvXetNa01nHP/f/9//3//f8455xylFFpr/3//f/9/vXdzTtZaEELnHN57/3//f/9//3//fzlnTCnoGO85aylKKVpr/386Z+ccWmvedwghKSX/f/9//3//f/9//3//f/9//3//f/9//3//f9577z3nHEspxxhzTr13/397bykle2//f/9/nHOlFBhj1lrnHJxz/3//f5RSCCEYY/9//3//f/9/917OOTln/3//fzln5yBaa/9//3//f/9/WmtjDFpr/3//f/9//3//f/9/c05rLVpr/3//f/9/jDHvPb13/3+VUjpnWmtba/9//3+cbxhf1lo5Z/9//3//f/9//3//f/dexhgxRv9//3//f/9//3//f/9//3//f/9//3//f/9//3//f/9//3//f/9/vXfvPUopvXf/f1JKKSXWWv9//3//f/9//3//f/9//38xRuccvXf/f/9/ay3OOf9//3//f/9//3//f/9//3//f/9//3//f/9//3//f/9//3//f/9/3ntrLbVW/3//f/9//3//f/9//3//f/9//3//f/9//3//f/9//3//f/9//3//f/9//3//f/9//3//fwAA/3//f/9//3//f/9//3//f/9//3//f/9//3//f/9//3//f/9//3+UUoQQ9173XmMMck7/f/9/3nsIIe493ntzTikl3nv/f1pray1SSv9/U0rGFMYUUkbee/9/vXdKJYwtrTEQPjFG5xzee957KSV7b/9/nHOMMWst3nvWWikl1lree+89jDGcc/9//3//f/9/EEJrLWst5xx7b/9//3//f/9//38YYwgh/3//f/9//3//f/9/GGNKKacYKiVKJdZW3nv/f/9/jDHOOb13xhiMMf9//3//f/9//3//f/9//3//f/9//3//f/9/3XetNe89c045Z957/3//f3tvhBAYY/9//3+cc8YcWmu1VsYYnHP/f99/lFKMMZxz/3//f/9//39aa4wx1lr/f/9/915KKZxz/3//f/9//39aa0IIGGP/f/9//3//f/9//38xRggh917/f/9/vXcpJa01nHP/f/9//3//f/9//3//f/9//3//f/9//3//f/9//3//f/9/GGMIIc45/3//f/9//3//f/9//3//f/9//3//f/9//3//f/9//3//f/9//3//f/deEEK9d/9/vXe1Vhhj/3//f/9//3//f/9//3//f1pr5xwxRv9//3+UUq01/3//f/9//3//f/9//3//f/9//3//f/9//3//f/9//3//f/9//3//f/9//3//f/9//3//f/9//3//f/9//3//f/9//3//f/9//3//f/9//3//f/9//3//f/9//3//f/9/AAD/f/9//3//f/9//3//f/9//3//f/9//3//f/9//3//f/9/3nu1ViklhBD4XpxzpRQQQv9//3/eeyklrTX/f9ZaKSWcc/9/WmutNVJK/39SSuccCB3nHJRS3nu9d0opMUa8c/9/OWcIIf9/3XvnHM45/39aa2stzjn/fzlnrTVzTv9/lFLnHFJKvXdSStZa3nvOOc45GGOEEK013nv/f4wxc061VuccrTX/f/9//3//f/9//397b601jS3RNfla/nv/f/9//385Z8YYGGMpIYwx/3//f/9//3//f/9//3//f/9//3//f/9//3//fxBCMUbee/9//3//f/9//39rLbVW/3//f9ZaSin/f3tvSikYY/9/fHPOPc45/3//f/9//3//f713rTUxRr133nsQQlJK3nvee805nHPee3NOpRScc/9//3//f/9//3//f1NK5xz3Xv9//385Zwghzjm9d/9//3//f/9//3//f/9//3//f/9//3//f/9//3//f/9//39aa2stUkr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915KKcYY5xwxRt57/38IIcYYe2/edzlnhBBSSv9/1lrGGBhj/397b601EELee3NOjDG1VowxSi0YY/9/EELnHBBCUkpKKWst/3+9e8YYCCHONWstpRRSSv9/WmutNZRS/385Z4wx5xzoHOcctVb/fxBCzjm9d9ZahBD3Xv9/c06MMQghKSWcc/9//3//f/9//3//f1lriy1zTp5vGl++c/9//3//f/9/rTXnHKUU7z3/f/9//3//f/9//3//f/9//3//f/9//3//f/9/8EHvPVprnHN7b957/3//f3NOSil7b51zay2tNf9//3+UUikl915zTgghlFL/f/9//3//f/9//3/WWkoprTXvPSklOWf/f/9/MUalEAghCB3wPf9//3//f/9//3//f/9/GGNSSntv/3//f/9/MUZSSr13/3//f/9//3//f/9//3//f/9//3//f/9//3//f/9//3//f5xz91paZ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vXeMMcYYjDGUUt57/3//f/dixhhKKTJCjS2lFDln/385ZwghGGP/f5xzzjnvPf9/c1JrLfde915KKc45nHN7b845KiUIIWst917/f957SimMMe85SiWMLXtv/3+cc1JKtVb/f/9/WmsxRhFCGGP/f/9/UkqtNb13/39aa957/3/ee3tvUko5Z/9//3//f/9//3//f/9/3XvOORFGGGPXWhhf3nv/f/9//38ZYwghpRStNf9//3//f/9//3//f/9//3//f/9//3//f/9//39SSsYYCCEqJccYlFL/f/9//3+MMUopay0pIdZW/3//f953EEJrKUspUkZ7b/9//3//f/9//3//f/9/WmtzTnNO91ree/9//3+9d7VS1loZY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397byklxhjWWv9//3//f/9/3nvOOQghaylKJe89/3//f1pray1aa/9/3ntzTlJK3nuUUucclFL/f7VWtVbee/9//38xRrVWnG//f/9//3/3Xjlne2/3Wntr/3//f9579145Z/9//3//f/9//3//f/9//39zTmstnHP/f/9//3//f/9/vXeMMVJK/3//f/9//3//f/9//3/ee+9BxhgJISklCCH3Xv9//3//f/9/7z3nHBBC/3//f/9//3//f/9//3//f/9//3//f/9//3//f9ZazjXvOTJCEEJaa/9//3//f95791r3Xjln/3//f/9//3+9d9Zae2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3tvSimMMZxz/3+9d957/3//f/9/Ukr3Whhj/3//f/9/3ntaa957/3//f9573nv/f9ZaSimUUv9//3//f/9//3//f/9//3//f/9//3//f/9//3//f/9//3//f/9/nHPvOc453nv/f/9//3//f/9//3//f5RSKSWcc/9//3//f/9//3//f5RSxhi9d/9//3//f/9//3//f/9/lFLvOTJGUkrWWt57/3//f/9//3+9d9ZanHP/f/9//3//f/9//3//f/9//3//f/9//3//f/9//3++d95333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957nHP/f/9//3//f/9//3//f/9//3//f/9//3//f/9//3//f/9//3//f/9//3//f/9//3//fwAA/3//f/9//3//f/9//3//f/9//3//f/9//3//f/9/nHNrLUol1lr3Xs45Wmv/f/9//3//f/9//3//f/9//3//f/9//3//f/9//3//f/9/914pJZRS/3//f/9//3//f/9//3//f/9//3//f/9//3//f/9//3//f/9//3+9d1JGUkree/9//3//f/9//3//f/9/tVatNZxz/3//f/9//3//f/9/nHNKKRhj/3//f/9//3//f/9//3//f7133nf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//3//f/9//3//f957e29aa713vXfee/9/e285Z9573nsYY1NOGGPee/9/UkqMMb13/3//f/9//3//f/9//3//f/9//3//f/9//3//f/9//3//f/9//3//f/9//3//f/9/AAD/f/9//3//f/9//3//f/9//3//f/9//3//f/9//3//f5RSaymMMWspKSE5Z/9//3//f/9//3//f/9//3//f/9//3//f/9//3//f/9//38YY2stlFL/f/9//3//f/9//3//f/9//3//f/9//3//f/9//3//f/9//3//f/9/vXe9d/9//3//f/9//3//f/9//3+cczln/3//f/9//3//f/9//3//f713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vee/9//3//f713nHPee5xzOWfee/9//38YY9Za3nv/f5RS917/f/9//3//f/9/OWeNMUspMUZSShhj3nvOOYwxWms5ZyklCCFKJXtv/39rLUIIWmv/f/9//3//f/9//3//f/9//3//f/9//3//f/9//3//f/9//3//f/9//3//f/9//38AAP9//3//f/9//3//f/9//3//f/9//3//f/9//3//f/9/33v4XnNKdE6UUr13/3//f/9//3//f/9//3//f/9//3//f/9//3//f/9//3//f5xzc04Y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xzvXf/f/9//3//f713OWO2Vjln/3//f/9//3/eexhjtVZ6a/9/nHOUThhj/3//f/9/lFKtNVprMUYpJTln/3+9d0ophBCcc5xzhBApId57/3//f/9/vXcQQqYUKiUpIecYlFJ7b0opKSVaaxBCKSGNMcYUEUbee0opYwxaa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957/3//f/9//3/ee5xz3nv/f/9//397bxhj/3//f/9/Wmt7bzlnOWd7b/9/e2/4Xt57/39aa9ZanHP/f3tvEEK1Vv9//3//f957c05LKQgday0YY/9//3//f5xzSinnHO89/385Z0klzjnee/9/3nutNeccGGPOOeccOWf/f7VWxhiEEFprnHNjDEop3nv/f/9//3+cc6456BxSSq0xxhhzTpxzSilKKVpr915zThhjCCEIIb13jDFjDDln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3tve2//f/9//3//f/9//3//f/9/nHNaa/9//3//f/9//385Zxhj3nv/fzlnc046a/9/3nsZY1JKED5SSrxz/3+9d601CCE5Z/9/3nutNe85jTFKKTFG3nuUUikle2+9dxBC5xz3Xv9/GGPGGO89vXf/f/9/917oHAkhKiUJISkl3nv/f/9/e28pJcYYrTXee3tvSilKKXtv/397b0op5xw5Z8455xw5Z/9/rTXnHEIIOWecc4QQ5xzee/9//3//f5xzrTVKKXtvlFLGGFJKnHMQQu85nHP/f/9/3nspJQgh3nuUUs45vXf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HNaa713/3//f/9/nXP/f/9/3ntaa/9//39aZ1prWmv3Xr13/3+cc/de/3//f7131lpaa/9//3+cc5VSzjUQQvde3nv/f/9//3//f/9//39SSowx/3//f/9//3+cc845Silaa957MUalFLVW/397a601CCHoHAgdtVL/f1prxhilFPA9/3/ee+ccCSEqJSkhjDH/f5RSCCFaa5xzay0pJTln/38YYwghrTW9d/9//3/OOcYYzzm1UowtpRT3Xv9//397b+cc5xxLKb13nHPOOQgdGGPeexhjCCEpJVprMUbnHDln/3/vPeccgwz3Xv9/pRQIId57/3//f/9/vXfvPQghWmvWWiklUkr/f3tvnHP/f/9//3/3XsYcKSW9d/9/vXf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957/3//f/9//3+9d5xz/3//f/9/Wmvee/9//385Z5RS1lZaa/9//3//f1lntVb/f/9//3//f/9/WmvvPWstlFK9d/9/GGMxRlpr/3/WWmstWmved2strTWtMUopGGP/f7VWSim9d/9/OWeMMRBC/3/ee5RSCB0IHSkhjC0YY/9//3//f/9//3//f845hBD/f/9//3//f5xzjDHGGPde3nvvPcYY1lr/f3NKCCFrKe85aylrLTlne2+tNWstpRT/f957KSEJIbVSdE6VUv9/lFLnHHtv917nHIwxvXf/fzln5xytNZxz/3+ccwgh5xxaa/9/lFKlFM45/3//fzlnpRTnHColGGPeezFGxhjONXNKED7nHEopWmtSSuccGGP/f6015xxjDPde3nsIIeccvXf/f/9//3+9ezFGxhjvPRBC5xxzTv9//3//f/9//3/3XmsxxhgQQt57/3//f/9//3//f/9//3//f/9//3//f/9//3//f/9//3//f/9//3//f/9//3//f/9//3//f/9/AAD/f/9//3//f/9//3//f/9//3//f/9//3//f/9//3//f/9//3//f/9//3//f/9//3//f/9//3//f/9//3//f/9//3//f/9//3//f/9//3//f/9//3//f/9//3//f/9//3//f/9//3//f/9//3//f957vXO9d/9//3//f713e2/ee/9/vXdba713/386Z/devXf/f/9//3//f/9/1lpzTtZWtVI6Z/9//3/ee7VWMUY6a/9//3//f5RSc069d/9/916tNVpr/385Z4wxKSVrLUspvXf/f/9/UkopJb13/3//f/9/vXdSSsYY5xgpJbZW3nu1ViklGGP/f+89pRRaa3tvpRQIHSohphQYY/5/lFLGGL13/39aa0op7z3ee713zjnnHM45MUIIITFGvXf/f/9//3//f/9/7z2EEP9//3//f/9/vXfvPcYY9169d+89KSVaa713zjkpJdZaWmv3XucclFK9d3tvMUZCCJxz/38pJYwx/3//f997/39zTgghOWdSSqUUc07/f/9/GGPnHIwxnHP/f/dehBDOOd57/3+9dwghxhjee/9/GGOFEAgdCCF0Tv9/+F4IIegYKSFKJaYUzjmcc3NOxhgYY5xzay3nHGMMWmf/f+ccxhicc/9//3//f/9/GGMqJecYCSHnGDJG/3//f/9//3+cc6015xxKKXtv/3//f/9//3//f/9//3//f/9//3//f/9//3//f/9//3//f/9//3//f/9//3//f/9//3//f/9//38AAP9//3//f/9//3//f/9//3//f/9//3//f/9//3//f/9//3//f/9//3//f/9//3//f/9//3//f/9//3//f3tv3nv/f/9/33ucc5xz/3//f/9/GGMYY713/3//f3tvc06cc/9/3nsQQrVW/3//f3tvEEIQQhBCOWP/f/9/GGPOORhj/3/WWq01GGP/f1JKSilaa/9//3//f/9//39rLecYSyUqIe89/3//f3tvSinGGJRS/3//f9577zlKKXtr/38QQmMMGGP/f+89CCFrKUolpRCUUv9/3nsxRqUUWmv/f/9//39aa4wxCB1KJecYrTWcc5RSCCH3Xr13SinGGFprOWeEEEolrS3ONVpr/3+UUsYYnHP/f1pray3OOf9/OWdKKYwxWmd7b845KSVaa/9//3//f/9//38QQoQQ/3//f/9//3/ee+89pRTWWpxzrTWtNb13OWcpJc45nHP/f713SinOOb13/3+UUkIIOWfee2spay3/f/9//3/dd1JK5xwYY+895xzWWv9//38YY+cczjmcc/9/UkpjDJRS/3//f/9/7z1jDDln3ntzTqUQCSHnGK013ntaa2wt5xzwPY0xpRQxRt57c07GGPdeOWfnHOgcQgj3Xt57xxylFHtv/3//f/9//3/de/daEELPOccYzjmcc/9//3//f9ZaCCHGGNZa3nv/f/9//3//f/9//3//f/9//3//f/9//3//f/9//3//f/9//3//f/9//3//f/9//3//f/9//3//fwAA/3//f/9//3//f/9//3//f/9//3//f/9//3//f/9//3//f/9/GGMxRpRSfG//f7x3MUZSRlFGMUK9d957lFJSSv9//3+cc+897z2cc/9//38xRmstOWf/f/9/lFLnHNZa/385Z4QQzjn/f997EELnGGwtCB2tNVpr/3+1VucclFK9dxBCpRRSSt57zjnnHBhj/3//f/9//3/ee8YYCB0qISkhSin/f/9/WmsIIecc7z3/f/9//3/OOSklOWf/f601xhg5Z9575xxrKTFCUkZKJecc/3/ee4wxpRQ5Z/9//3//f1pr7z3vPfdazzlrLRhjc07nGPdeF2PGGM45vne1VmMMMUJaa3tv/3//f7VWxhicc/9/e29rLc453nu1VgghtVb/f/9/tVbnHJRS/3//f/9//3//fxBCpRT/f/9//3//f713MUbGGPdeOWdKKe89/3/WWuccMUbef/9//3+tNSkle2//f9ZaYwgYY/9/jDFKKf9//3//f957UkrnHJROjDFrLZxz/3//f/dexhjvPd57/39SSmMMtVb/f/9//38YY2MMGGPee3NK5xgyQkoljTG9d713zjmtNVprtVbnHHNO3nu1VuccGGOUUucYCCFjDJRO/38pJaUUWmv/f/9//3//f/9/33/ee/deKSWMLZxz/3//f/9/tVbGGFJK3nv/f/9//3//f/9//3//f/9//3//f/9//3//f/9//3//f/9//3//f/9//3//f/9//3//f/9//3//f/9/AAD/f/9//3//f/9//3//f/9//3//f/9//3//f/9//3//f/9/OWdrLQghKSHvPb13GGOmFAkhCSHnGPde3nvvPUop3nv/fxhjCCEIITln/3/ee845pRC1Vv9//39SSmMMc07ee5RSQggQQv9/e2/GGEop7zkqJecctVb/f7VWxhhSSntvzjljDDFGvXfvPaUU917ee/9//3//f713hRApIVJGc0pzSv9//385ZwghxhiMLVpr/3//f+89CCE5Z713SilKKXtv1lqlFM85e297a3NKIQQZY957zjmEEBhj/3//f/9/3nsYY1pr3nuUUikl916UUucc1lpzTmMMlFLee9ZaIQRzTv9//3//f/9/c06lFBhj/397b2stay17bxBCKSUYY/9//39aawghMUa9d/9//3//f/9/EUaEEFprGGO9d/9/3nuUUucc1lq1VqUUMUb/f9ZaCCGUUt57/3//f1JKxhg5Z/9/GGMhBPde/39rLeccvXfee/9/3nu1VoQQjC3nHBBC/3//f/9/WmsIIWste2//f5RSYwyUUv9//3//fzlnQgg5Z997UkYIIRhfrTEpJZxz3nsxRmste2/WWikllFL/f9ZaCCH3Xu89xhQQPoQQUkr/f0ophBBaa/9//3//f/9/e2/WWp1zWmtKJUopWmv/f/9//3+UUsYYlFI6Z641e2//f/9//3//f/9//3//f/9//3//f/9//3//f/9//3//f/9//3//f/9//3//f/9//3//f/9//38AAP9//3//f/9//3//f/9//3//f/9//3//f/9//3//f/9//38QQgghKiFKJaUQWmv3XsYUCSEqJcYUc07ee+89KSXee/9/1lrGGCklOWf/f9577z2EELVW/3//fzFGhBBzTv9/MUZCCJRS/38YY6UU7z05Y/A9xxjOOf9/1loIIVJKnHOtNYQQ7z2ccxBChBBzTt57/3//f/9/3nulFGste2/ee713/3//fzln5xjnGCol917/f/9/EEIpJRhje28IIe89vXdzTqUUlFL/f/9/WmtCCGst/3+1VqUUGWf/f/9//3//f/9//3//f5RSSin3Xvde5xyVUq41pRT3Xv9/OWdCCDFG/3//f/9/3nuUUqUUGGP/f5xzrTXOOXtvzjkpJVpr/3//f957jDEQQt57/3//f/9//38xRqUQzjWtMRBC/3//f/dexhgQQowxSik5Z/9/GGNrLbVW/3//f/9/lFIIITln/39aa0IIGGP/f4wxxhiuNRFCc07/f9ZapRAIHSkltVb/f/9//3+cc0opCCFaa/9/916EEJRS/3//f/9/GGNCCFpr3nsQPgghe29SSucctVb/f3NOKSXWWrVWKSXWWv9/GGPnHPdeSilKJTln5xitNf9/ay2EEDln/3//f/9//385Z0sp8D0xRggdjDF7b/9//3//f1prCCFrLa41pRQ5Z/9//3//f/9//3//f/9//3//f/9//3//f/9//3//f/9//3//f/9//3//f/9//3//f/9//3//fwAA/3//f/9//3//f/9//3//f/9//3//f/9//3//f/9//385Z0op5xiMLa4x5xj3XvdephTPNTFCMkY5Z9577z3nHL13vXfvPaUUKSU5Z/9//3/vPaUUtVb/f/9/MUZjDDFG3nvvPUIIOWf/fzFGpRQYY957OWfnHEopvXf3XuccMUY5Z4wxpRRrLTlnMUZjDBBCvXf/f/9//3+cc2MMCCH/f/9//3//f/9/1lqlFOcYCB1SSv9//38xRsYY9173XsYYlFL/f601xhg5Z/9//3//f4QQxhj/f/depRTwPbVWnXP/f/9//3//f7137z0IIRhj914pJUspCB0pJXtv/39aa0IIUkr/f/9//3//f5RShBCUUlpn915rLc45nHPvPSklGGP/f/9//3+tNa01nHP/f/9//3//fzFGhBBLJWspCCHWWv9/GGPnGCkhKiWuNXtv/38YY0oplFL/f/9//39zTsYYOWf/f1prQgjWWv9/rTXHGCkh6BzvOf9/1lqEEOcYjDGcc/9//3//f5xzKSUIIVpr/385Z6UUUkr/f/9//3+cc4QQlFa9dyklKSW+dxhj5xwRRv9/tVbnHJRSUkqtNTln/38YYwghEELnHBBCvXfnHM45/38QQkII917/f/9//3//f1pray3nGCklxhQxQt13/3//f/9/3nvOOcYY5xgqJb13/3//f/9//3//f/9//3//f/9//3//f/9//3//f/9//3//f/9//3//f/9//3//f/9//3//f/9/AAD/f/9//3//f/9//3//f/9//3//f/9//3//f/9//3//f/deCB1LKdZWe2tSRlpntlaFELVW3ne9d/9/3nsQQsYYvXd7b4wxhBBKKTln/3/eexBCpRS1Vv9//39SSoQQEELee601hBCcc/9/SinnHJxz/39aa+ccCCGcc/deKSVzTjlnay3nHOcc1loQQv9/tFb/f/9//3//f713YwwpJf9//3//f/9/vXfwQcYYbC3HGBBC/3//f1JKCCGUUhBCpRT3Xv9/jDGEEHtv/3//f/9/EEKlFP9/1lroGCkhbCkRQp1z/3//f957lFLnHCklGGM5ZyklCB2mFBBCvXf/f713pRBrKVJGED57b/9/1lqEEIwtzzWMLcYYzjmcc+9B5xwYY/9//3/ee601jDGcc/9//3//f/9/UkqEDNZaOWcpJYw13nsYY8cYjTHOOUopc07/fxhjSilzTv9//3//f5RS5xw5Z/9/OWdCCJRS/3/vPecYKSGuNXNO/38YX+gcCB1rKdda/3//f/9/OWcIIQghe2//fzlnhBBzTt57/3//f957hBDWWr13ay1rLf9/WmtKKc45/385Z4wxMUatNa05nHP/fzlnCB1rKcUUlFLeeyklEEL/fzFGYwy1Vv9//3//f/9//3+1VkopCB3OOTln/3//f/9//3//f1prMkoyRlpr/3//f/9//3//f/9//3//f/9//3//f/9//3//f/9//3//f/9//3//f/9//3//f/9//3//f/9//38AAP9//3//f/9//3//f/9//3//f/9//3//f/9//3//f/9/EEKlFK01nHP/f7133nv3XkIIU0r/f/9//3/ee1JK5xx7bzlrKSXGFColGGP/f/9/zjmEELRS/3//f1JKYwwQQpxzKSnGGN57/39rLaUUvXf/f3tvKSUIIVprGGMpJVJKtVYpJeccxhhzTjFGhBCUUt57/3//f/9/vXelFCklvXe9d713/3+9d4wxCCG2Vmstay2+d/9/lFLnHEslKiFrKTln/3/vPaUUe2//f/9//38IIYQQ3nsYYwkdKiGNLWwpUkb/f9971lopJcYYEEK9dzlnKSWlEOcY917/f/9//3sqJQkdSyUJHRhj/3/3XqUUCR1LJQkd5xjOOb13MUZKKRhj/3//f/9/7z3OOZxz/3//f/9//3+UTkIIWmveezFGxhh7b/de5xxzTpxzEEKMMVprWmtKKZRS/3//f/9/916lFPde/3+cc0IItVb/fzFGhBC1Vpxz3nv/fzljKiGMLSohrjVba/9//397b0opxhj3Xv9/vXfnHGst3nv/f/9/lFKEEHNOnHOEEM45/3+cc601Simcc5xzrjUqJQgd8D2cc/9/OWcpJeccxhT3Xv9/CCExRv9/7z1CCNZa/3//f/9//3//f/9/e29aa5xz/3//f/9//3//f/9//3++e957/3//f/9//3//f/9//3//f/9//3//f/9//3//f/9//3//f/9//3//f/9//3//f/9//3//f/9//3//fwAA/3//f/9//3//f/9//3//f/9//3//f/9//3//f/9//38QQoQQMEa9d/9//3//f/deQghSSv9//3//f957lFLnHJxz914IHccYCSG1Vv9//38QQoQQtVb/f/9/lFKlFO85MUamFFJK/3//f+89pRScc/9/nHNKKeccWmvWWuccEEK1Vkopc0prKRBCMUalFFJK3nv/f/9//3//f+ccxhhLKSolrTX/f5xzbC0pJVprrTWMMb17/39zTugcCR0pHQkdOWf/f3NOpRScc/9//3//f8YYhBD/f/de5xyUUtdaKSGtNf9/Wm+MMcYYSikYY/9/e29KKccYSiV7b/9//3//f2wt6BxsKUslW2v/fzlrpRSNLc81UkaNMc45e2+UUkopGGP/f/9//38QQowxnHP/f/9//3//f3NOQgg5Z/9/917GGNZaGGPnHLVW/3/3Xmst1lp7b2stMUb/f/9//3+1VoQQtVb/f713YwzOOf9/lFKEEJxz/3//f/9/+F4IHY0xjC0qJRhj/3//f713rTXnHDln/3//fykl5xycc/9//39SSsYYnHMYY4QQUkr/f713EEIIIXtv3ntSSuggCCFSSt57/39aa2sp6BwIIXtv/39KKe89/38xRkIIc07/f/9//3//f/9//3//f/9//3//f/9//3//f/9//3//f/9//3//f/9//3//f/9//3//f/9//3//f/9//3//f/9//3//f/9//3//f/9//3//f/9//3//f/9//3//f/9/AAD/f/9//3//f/9//3//f/9//3//f/9//3//f/9//3//f+89YwwxRt57/3//f/9/1lqlFBBCW2v4Xt573nsySuccnHOUTqUQ6BzoHJRO/3//f+89hBBSSt57/3+UTsYYCR0IHQgdWmv/f/9/UkpjDJxz/3+cc2stKSWcczlnSikQQhBCay0YY845jDHOOYQQc07ee/9//3//f/9/ay3GFAkh5xxLKf9/nHNKKWstvXeUUgghGGP/f9daay3vOe815xgxQt57c06lFHtv/3//f/9/zjnGGP9/GGelFDlnvXdzTgghOWf3XkopCCG1Vt57/3+9d2st5xilEDFG3nv/f/9/pRRrLTpnvXP/f/9/GGPGGFJK3nt7b+89jDGcc1JKxhiUUv9//3//f849CCFaa/9//3//f/9/1lpCCFpr/39aa+cclFI5Z0opMUb/f7VWKSWUUv9/zjmMMXtv/3//f3NOphgYY/9//39CCFJK/38xRmMMvXf/f/9//38YY+ccMUaUUqUUMUb/f/9//3/vPWstWmv/f/9/lVJjDDFG3nvee+cc5xy9d3NOQggxRv9/3nsxRucc917/f5RSCCGkFK01e2//f3tvSimlFEopnHP/fyklSin/fzFGIQRzTv9//3//f/9//3//f/9//3//f/9//3//f/9//3//f/9//3//f/9//3//f/9//3//f/9//3//f/9//3//f/9//3//f/9//3//f/9//3//f/9//3//f/9//3//f/9//38AAP9//3//f/9//3//f/9//3//f/9//3//f/9//3//f/9/zjljDHNO3nv/f/9//3/WWoQQCSFLKaYUGGPeezFG5xx7b845xhgIHQgdc07/f/9/UkqEEO89vXf/f5RS5xxKJUsl5xiMMd57/38QQoQQe2//f5xzrTXnHFprOWcpJa01EEKMMXtvUkpKJUoppRRzTv9//3//f/9//38oJecYbCVrKYwx/39aawghzzn/f9Zaay3WWv9/1lprLbVS3netNa01e29zTsYYnHP/f/9//38xRqUU/3/3YoQQ1lr/f7VWKSU5Z7VW5xwxRt57/3//f5xzSikxRowxCCFaa/9//3/nHCkl/3//f/9//39aa+cctVb/f7137z1rLXtv914pJZRS/3//f713SilrLZxz/3//f/9//38YY0II1lr/f9ZapRS1VntvjDExRv9/914pJbVW/38QQgkhOWf/f/9/rTUqJXtv/3//f4QQMUb/f3NOYwxaa957vXP/fxhjCCExRjlnKSWMMVprlFIxRq0xCR2tMQghOWfee8YYCB1zSs45xhStNf9/MUaEELVW/3//f7VWxhhTSv9/GGNrLcYYMUbee/9/nHNKKYQQMUbee/9/SikpJf9/lFJCCHNO/3//f/9//3//f/9//3//f/9//3//f/9//3//f/9//3//f/9//3//f/9//3//f/9//3//f/9//3//f/9//3//f/9//3//f/9//3//f/9//3//f/9//3//f/9//3//fwAA/3//f/9//3//f/9//3//f/9//3//f/9//3//f/9//3/OOYQQEEK9d/9//3//fxhjpRQIIQgdphRSSt57MUbnHBhjSiVrLTJGxhgxRv9//38xRqUUUkrff/9/OWsIIc41dErONWMMGGP/f3NOYwycc/9/vXfOOeccOWdaa2st5xjnGK01e2/XWkolCB3GFO85nHP/f/9//3/ee+ccxhRSQrVSvXP/fzlnpRTOOf9/OWdrLbVW/3/3Xmst1lr/f5RSSilaa5RShBC1Vv9//3//f+cchBD/fzlnYwy1Vv9/914IITlnUkrGGJRS/3//f/9/WmspJRBClFKlFJRS3nv/fwghjDH/f/9//3//f1pr5xxzTv9/nHMQQowxe29aa4wxrTWcc/9/917GGHNO3nv/f/9//3//fxhjIQT3Wr13zznGGPdee2/OOZROWmsxRggh1lr/fxhjKiXvPXtv914IIUopnHP/f/9/YwwxRv9/GGNCCEopaykIIVprWmsIIc45/39zTuYYUkrONQkdCiErISkhpRD3Xv9/zjXoHAkhSiVjCPde3nsxRoQQGGP/f/9/GGPnHK01/3+cc601pRTWWv9//3/ee601pRT3Xv9//3/OORBC/385Zwgh1lr/f/9//3//f/9//3//f/9//3//f/9//3//f/9//3//f/9//3//f/9//3//f/9//3//f/9//3//f/9//3//f/9//3//f/9//3//f/9//3//f/9//3//f/9//3//f/9/AAD/f/9//3//f/9//3//f/9//3//f/9//3//f/9//3//f+89hBCUUt57/3//f/9/OWelFEolbC0IHXNO3nuUTqUQrTHnHO89914pJRBC/3//f1JKpRBzTt57/385Zwgh5xxaa5VSxhiUUv9/lFJjDBhj/3++dzFG5xxaa5xvED7oGEohc0r/e1prSinHGKYUzjm9d/9//3//f/9/jDGEEJxz/3//f/9/GGNjDIwx/3+cc845EEL/f/deSim1Vv9/UkrmGDhjm3PFGDFG3nv/f/9/pRTGGP9/OWelFBhj/39zTgghOWe1VucctVb/f713vXd7bwghMUZ7byklay29d/9/5xxKKf9/vXe9d/9/WmvGGDFG/3//f1JKjDF7b/9/dFIpJVNKGGOMMcYU917/f/9//3//f/9/e29jDI0x8D3nGCkle297b4wxED7POSkhjDF7b/9/3nvOOeccSylLJegcc07ee/9//3/nHIwx/38YY4QMKSFKJSkhGGNaa0opzjn/f/ZaKSUqJUopKSFKJQkhSiWlEPde/3+9d4wxMUIpJe89/3//f9Zaay1aa/9//3+9d1JKc07/f/9/WmsYY713/3//f/9/vXecc/9//3//f/9//3//f5xzc057b/9//3//f/9//3//f/9//3//f/9//3//f/9//3//f/9//3//f/9//3//f/9//3//f/9//3//f/9//3//f/9//3//f/9//3//f/9//3//f/9//3//f/9//3//f/9//38AAP9//3//f/9//3//f/9//3//f/9//3//f/9//3//f/9/7z2EEFJK3nv/f/9//385Z2MMrTEYYxhfvXf/f5RSpBDnHAghUkoYYyklUkr/f/9/UkqlFBBCvnf/f3tvxhgpJXtvvXelFDFG/3/WWkII917/f957MUbGGPdenHPOOccYxhhSSt573ntrLcYYhRC1Vt57/3//f/9//39rLYQQnHP/f/9//3/3XmMMUkr/f5xzjDFKKVpr1lrnHJRS3nsQPoQQOWf/f2stpRScc95711pCDGst/385Z2MMc073WgghCCF7b9ZaCCHvPTln7z3WWlprCCHOOb13UkqEENZa/3/nHOcYrTHoHGwt3ntaa8YYEEL/f957UkopJVpr/3/3XkolCB0qJQgdCCFaa/9//3//f/9//397c2MMSiVrKQkhUkr/f3pvrTVrKWwtaym1Vv9//3//fzlnazGNMa4xzzl7b/9//3//fwghay3/f5tvSimtNRA+ED6cc713UkqUUv9/3nu1VtZaGGM5Yxhj9145Z7xz3nv/f/9//3+dc71z/3//f/9//3//f/9//3//f/9//3//f/9//3+1VhBCe2//f/9//3//f/9//3//f/9//3//f/9/915CCBBC3nv/f/9//3//f/9//3//f/9//3//f/9//3//f/9//3//f/9//3//f/9//3//f/9//3//f/9//3//f/9//3//f/9//3//f/9//3//f/9//3//f/9//3//f/9//3//fwAA/3//f/9//3//f/9//3//f/9//3//f/9//3//f/9//38xRoQQ7z2cc/9//3//f3tvhBApJf9//3//f957UkqEEOccCCEYY/deKSVSSv9//39zTqUUc0q+d/9/e2/nHAghnHOcc8YYEEL/f7VWYww5Z/9/3nsxRsYYOWdaa2stpRTnHHNO/3//f1JKCCGFEFJK3nv/f/9//3//f0oppRS2VntrWmv/fxhj5xy1Vv9/vXcQQqUUtVb3XikljC2UUkopSiVaa/9/c04IIe85ET5sLWsttVb/fzlnxhhKJYwt6BytNf9/vXcQPgghCSXoHJRSnHMqJc45nHN7b8YYrTXeeyklCB0qIQgday3fe5xz5xzOOf9/339SSmstWmv/f957c05LKUspCCF0Tt57/3//f/9//3//f1pr5xwQPnNKlVLfe/9/vXe2VrVWlE57b957/3//f/9//397b5ROc0qcb/9//3//f/9/vXe9d/9//3//f/9//3//f/9//3//f/9//3//f/9//3//f/9//3//f/9//3//f/9//3//f/9//3//f/9//3//f/9//3//f/9//3//f/9//3//f7VW5xwQQt57/3//f/9//3//f/9//3//f/9//3+9dyklxhj3Xv9//3//f/9//3//f/9//3//f/9//3//f/9//3//f/9//3//f/9//3//f/9//3//f/9//3//f/9//3//f/9//3//f/9//3//f/9//3//f/9//3//f/9//3//f/9/AAD/f/9//3//f/9//3//f/9//3//f/9//3//f/9//3//f9Za5xwIITln/397b9ZanHOEEMYY3nvee957/3+1VoQQxhhrLXtvGGPnHO89vXecc1JK6BwxQhhfe297b+ccjDFaa1JKpRTvPf9/915jDPde/3/ee1JKpRS1VpxzzjmFEMYYlFL/f/9/MUbnHKUU7z2cc/9//3//f/9/7z2mFGspCSHHGBhjtVZjDHNO/3/eexBChBBSSjlnSilKJWwpKSGtNZxz/397b+gcKSEqIWwpjTF7b/5/tValEEslSyWMLbVW/3/ee7VWSylLKa01GWPdd601ay17b713rTUpJd57UkopITE+MkLvPf9/vXcQQpRS/3//f1prlFJ7b/9//3/ee1pr1lq1Vlpr/3//f/9//3//f/9//3+9d/9//3//f/9//3//f/9//3//f/9//3//f/9//3//f/9//3//f/9//3//f/9//3//f/9//3//f/9//3//f/9//3//f/9//3//f/9//3//f/9//3//f/9//3//f/9//3//f/9//3//f/9//3//f/9//3//f/9//3//f/9//3//f/9/WmtrLQgh1lr/f/9//3//f/9//3//f/9//3//f/9/1lqlFCklvXf/f/9//3//f/9//3//f/9//3//f/9//3//f/9//3//f/9//3//f/9//3//f/9//3//f/9//3//f/9//3//f/9//3//f/9//3//f/9//3//f/9//3//f/9//38AAP9//3//f/9//3//f/9//3//f/9//3//f/9//3//f/9/3nuNMcYY7zlaa885rTV7b6UUCCH3XlJKc07eezhjhBDnIK013nsYYwgh7z21ViolKiEJHUslCR0xQlpnSinnHGspSiXnHHNO/3/WWkIIlE7/f957lFKlFHNOnHPvPYQQKSW1Vv9//3+1Vikl5xytNZxz/3//f/9//3+UUoQQjClLJQgdlFJSSoQQc07/f/9/1lqlFFJKGGNrLYwtzjWtMRlj3nv/f/9/c06tNWspaynWWv9//3+9d+89EEJzSrVS3nv/f/9/3nvXWnNOOWfee/9/OWcYY957/3+cc9Za/3//f5xvGV9ba/9//3//f/9//3//f/9//3//f/9//3//f/9//3//f/9//3//f/9//3//f/9//3//f/9//3//f/9//3//f/9//3//f/9//3//f/9//3//f/9//3//f/9//3//f/9//3//f/9//3//f/9//3//f/9//3//f/9//3//f/9//3//f/9//3//f/9//3//f/9//3//f/9//3//f/9//3//f/9//3//f/9//3//f/9//3//f/9//3//f9Za5xxSSt57/3//f/9//3//f/9//3//f/9//3+9d0oprTV7b/9//3//f/9//3//f/9//3//f/9//3//f/9//3//f/9//3//f/9//3//f/9//3//f/9//3//f/9//3//f/9//3//f/9//3//f/9//3//f/9//3//f/9//3//fwAA/3//f/9//3//f/9//3//f/9//3//f/9//3//f/9//3//fxFCCB1LJWwpCB2tMb13xhgIHQkd6RjGGJxvOWfGGCglEELee9ZahRDOOZRSSikpIUohSyVrKa0xOWdrLSkhKiVKJUolW2v/fxhjQghzTv9/3ntzTqUUMUbee1JK5xyMMRhj/3//f3tv7zlKKTFCvXf/f/9//3//fzlnjC1zRlJG7znWWvdiKSX3Xv9//397bxBCtVbee/de9173Wjlj3nf/f/9//3//f5xvc061Vt57/3//f/9/nHPed957/3//f/9//3//f9573nv/f/9//3//f/9//3//f/9//3//f/9//39rLe89vXf/f/9//3//f/9//3//f/9//3//f/9//3//f/9//3//f/9//3//f/9//3//f/9//3//f/9//3//f/9//3//f/9//3//f/9//3//f/9//3//f/9//3//f/9//3//f/9//3//f/9//3//f/9//3//f/9//3//f/9//3//f/9//3//f/9//3//f/9//3//f/9//3//f/9//3//f/9//3//f/9//3//f/9//3//f/9//3//f/9/3nv3Xjln/3//f/9//3//f/9//3//f/9//3//f/9//3/ee/9//3//f/9//3//f/9//3//f/9//3//f/9//3//f/9//3//f/9//3//f/9//3//f/9//3//f/9//3//f/9//3//f/9//3//f/9//3//f/9//3//f/9//3//f/9/AAD/f/9//3//f/9//3//f/9//3//f/9//3//f/9//3//f/9/tVYpJQkhSiFLJe85vXcpIQkhbC0pIQkhe2t7b+ccSSkQQv9/GGMIIa01917POa0xjS2uMY0tMUJaaxBCzjXwOa4xlU7/f/9/WmvGGLVW/3//fzlnjDG1Vv9/e29zTtZavXP/f/9//385Yxhfe2//f/9//3//f/9//3+9d5xz3nt7b/9/3nt7b/9//3//f/9/3nv/f/9//3//f/9//3//f/9//3//f/9//3//f/9//3//f/9//3//f/9//3//f/9//3//f/9//3//f/9//3//f/9//3//f/9//3//f/9//3//f3NOYwy1V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+dzFGbC1KIYwttlb/f845jDEQPu85jDF8b713EEIQQhhj/3+9cxBCUkp8bxhjtlbXWtZW1lY6Z/9/nHNaaxhf+Fq9d/9//3/ee3NK3nf/f/9/3ntaa5xz/3//f/9/3nv/f/9//3//f/9//3//f/9//3//f/9//3//f/9//3//f/9//3//f/9//3//f/9//3//f/9//3//f/9//3//f/9//3//f/9//3//f/9//3//f/9//3//f/9//3//f/9//3//f/9//3//f/9//3//f/9//3//f/9//3//f/9//3//f/9/nHMpJSkl3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vXfWVlJKc0q9d/9/vXf3Xlpne29aa/9//3+cc3tv3nv/f/9/3nu+d/9//3//f/9//3//f/9//3//f/9//3//f/9//3//f/9//3//f/9//3//f/9//3//f/9//3//f/9//3//f/9//3//f/9//3//f/9//3//f/9//3//f/9//3//f/9//3//f/9//3//f/9//3//f/9//3//f/9//3//f/9//3//f/9//3//f/9//3//f/9//3//f/9//3//f/9//3//f/9//3//f/9//3//f/9//3//f/9//3//f/9//3//f7VWay2c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33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a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BGAAAAFAAAAAgAAABUTlBQBwEAAEYAAAAUAAAACAAAAEdESUMDAAAAIgAAAAwAAAD/////IgAAAAwAAAD/////JQAAAAwAAAANAACAKAAAAAwAAAAFAAAAIgAAAAwAAAD+////JwAAABgAAAAFAAAAAAAAAP///wIAAAAAJQAAAAwAAAAFAAAATAAAAGQAAAAAAAAAYAAAAP8AAAB8AAAAAAAAAGAAAAAAAQAAHQAAACEA8AAAAAAAAAAAAAAAgD8AAAAAAAAAAAAAgD8AAAAAAAAAAAAAAAAAAAAAAAAAAAAAAAAAAAAAAAAAACUAAAAMAAAAAAAAgCgAAAAMAAAABQAAACcAAAAYAAAABQAAAAAAAAD///8CAAAAACUAAAAMAAAABQAAAEwAAABkAAAACQAAAGAAAAD2AAAAbAAAAAkAAABgAAAA7gAAAA0AAAAhAPAAAAAAAAAAAAAAAIA/AAAAAAAAAAAAAIA/AAAAAAAAAAAAAAAAAAAAAAAAAAAAAAAAAAAAAAAAAAAlAAAADAAAAAAAAIAoAAAADAAAAAUAAAAlAAAADAAAAAMAAAAYAAAADAAAAAAAAAISAAAADAAAAAEAAAAeAAAAGAAAAAkAAABgAAAA9wAAAG0AAABUAAAArAAAAAoAAABgAAAASgAAAGwAAAABAAAAhmGYQYZhmEEKAAAAYAAAABAAAABMAAAAAAAAAAAAAAAAAAAA//////////9sAAAASQBuAGcALgAgAEoAaQBZAe0AIABWAA0BZQBsAGkAYQEEAAAABgAAAAYAAAAEAAAAAwAAAAUAAAACAAAABAAAAAIAAAADAAAABgAAAAUAAAAGAAAAAgAAAAIAAAAFAAAASwAAABAAAAAAAAAABQAAACUAAAAMAAAADQAAgCcAAAAYAAAABQAAAAAAAAD///8CAAAAACUAAAAMAAAABQAAAEwAAABkAAAACQAAAHAAAAD2AAAAfAAAAAkAAABwAAAA7gAAAA0AAAAhAPAAAAAAAAAAAAAAAIA/AAAAAAAAAAAAAIA/AAAAAAAAAAAAAAAAAAAAAAAAAAAAAAAAAAAAAAAAAAAlAAAADAAAAAAAAIAoAAAADAAAAAUAAAAlAAAADAAAAAMAAAAYAAAADAAAAAAAAAISAAAADAAAAAEAAAAeAAAAGAAAAAkAAABwAAAA9wAAAH0AAABUAAAA5AAAAAoAAABwAAAAjgAAAHwAAAABAAAAhmGYQYZhmEEKAAAAcAAAABkAAABMAAAAAAAAAAAAAAAAAAAA//////////+AAAAAbQBhAG4AYQB+AWUAcgAgAHYAZQBZAWUAagBuAP0AYwBoACAAegBhAGsA4QB6AGUAawAAAAgAAAAGAAAABgAAAAYAAAAFAAAABgAAAAQAAAADAAAABgAAAAYAAAAEAAAABgAAAAMAAAAGAAAABgAAAAUAAAAGAAAAAwAAAAUAAAAGAAAABQAAAAYAAAAFAAAABgAAAAUAAABLAAAAEAAAAAAAAAAFAAAAJQAAAAwAAAANAACACgAAABAAAAAAAAAAAA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82</vt:i4>
      </vt:variant>
    </vt:vector>
  </HeadingPairs>
  <TitlesOfParts>
    <vt:vector size="89" baseType="lpstr">
      <vt:lpstr>Uchazeč</vt:lpstr>
      <vt:lpstr>Stavba</vt:lpstr>
      <vt:lpstr>S006 01 </vt:lpstr>
      <vt:lpstr>SO06 02 </vt:lpstr>
      <vt:lpstr>SO09 01 </vt:lpstr>
      <vt:lpstr>SO10 01 </vt:lpstr>
      <vt:lpstr>SO12 01 </vt:lpstr>
      <vt:lpstr>Stavba!CisloStavby</vt:lpstr>
      <vt:lpstr>Stavba!NazevObjektu</vt:lpstr>
      <vt:lpstr>Stavba!NazevStavby</vt:lpstr>
      <vt:lpstr>'S006 01 '!Názvy_tisku</vt:lpstr>
      <vt:lpstr>'SO06 02 '!Názvy_tisku</vt:lpstr>
      <vt:lpstr>'SO09 01 '!Názvy_tisku</vt:lpstr>
      <vt:lpstr>'SO10 01 '!Názvy_tisku</vt:lpstr>
      <vt:lpstr>'SO12 01 '!Názvy_tisku</vt:lpstr>
      <vt:lpstr>Stavba!Objednatel</vt:lpstr>
      <vt:lpstr>Objekt</vt:lpstr>
      <vt:lpstr>'S006 01 '!Oblast_tisku</vt:lpstr>
      <vt:lpstr>'SO06 02 '!Oblast_tisku</vt:lpstr>
      <vt:lpstr>'SO09 01 '!Oblast_tisku</vt:lpstr>
      <vt:lpstr>'SO10 01 '!Oblast_tisku</vt:lpstr>
      <vt:lpstr>'SO12 01 '!Oblast_tisku</vt:lpstr>
      <vt:lpstr>Stavba!Oblast_tisku</vt:lpstr>
      <vt:lpstr>odic</vt:lpstr>
      <vt:lpstr>oico</vt:lpstr>
      <vt:lpstr>omisto</vt:lpstr>
      <vt:lpstr>onazev</vt:lpstr>
      <vt:lpstr>opsc</vt:lpstr>
      <vt:lpstr>'SO06 02 '!SloupecCC</vt:lpstr>
      <vt:lpstr>'SO09 01 '!SloupecCC</vt:lpstr>
      <vt:lpstr>'SO10 01 '!SloupecCC</vt:lpstr>
      <vt:lpstr>'SO12 01 '!SloupecCC</vt:lpstr>
      <vt:lpstr>SloupecCC</vt:lpstr>
      <vt:lpstr>'SO06 02 '!SloupecCDH</vt:lpstr>
      <vt:lpstr>'SO09 01 '!SloupecCDH</vt:lpstr>
      <vt:lpstr>'SO10 01 '!SloupecCDH</vt:lpstr>
      <vt:lpstr>'SO12 01 '!SloupecCDH</vt:lpstr>
      <vt:lpstr>SloupecCDH</vt:lpstr>
      <vt:lpstr>'SO06 02 '!SloupecCisloPol</vt:lpstr>
      <vt:lpstr>'SO09 01 '!SloupecCisloPol</vt:lpstr>
      <vt:lpstr>'SO10 01 '!SloupecCisloPol</vt:lpstr>
      <vt:lpstr>'SO12 01 '!SloupecCisloPol</vt:lpstr>
      <vt:lpstr>SloupecCisloPol</vt:lpstr>
      <vt:lpstr>'SO06 02 '!SloupecCH</vt:lpstr>
      <vt:lpstr>'SO09 01 '!SloupecCH</vt:lpstr>
      <vt:lpstr>'SO10 01 '!SloupecCH</vt:lpstr>
      <vt:lpstr>'SO12 01 '!SloupecCH</vt:lpstr>
      <vt:lpstr>SloupecCH</vt:lpstr>
      <vt:lpstr>'SO06 02 '!SloupecJC</vt:lpstr>
      <vt:lpstr>'SO09 01 '!SloupecJC</vt:lpstr>
      <vt:lpstr>'SO10 01 '!SloupecJC</vt:lpstr>
      <vt:lpstr>'SO12 01 '!SloupecJC</vt:lpstr>
      <vt:lpstr>SloupecJC</vt:lpstr>
      <vt:lpstr>'SO06 02 '!SloupecJDH</vt:lpstr>
      <vt:lpstr>'SO09 01 '!SloupecJDH</vt:lpstr>
      <vt:lpstr>'SO10 01 '!SloupecJDH</vt:lpstr>
      <vt:lpstr>'SO12 01 '!SloupecJDH</vt:lpstr>
      <vt:lpstr>SloupecJDH</vt:lpstr>
      <vt:lpstr>'SO06 02 '!SloupecJDM</vt:lpstr>
      <vt:lpstr>'SO09 01 '!SloupecJDM</vt:lpstr>
      <vt:lpstr>'SO10 01 '!SloupecJDM</vt:lpstr>
      <vt:lpstr>'SO12 01 '!SloupecJDM</vt:lpstr>
      <vt:lpstr>SloupecJDM</vt:lpstr>
      <vt:lpstr>'SO06 02 '!SloupecJH</vt:lpstr>
      <vt:lpstr>'SO09 01 '!SloupecJH</vt:lpstr>
      <vt:lpstr>'SO10 01 '!SloupecJH</vt:lpstr>
      <vt:lpstr>'SO12 01 '!SloupecJH</vt:lpstr>
      <vt:lpstr>SloupecJH</vt:lpstr>
      <vt:lpstr>'SO06 02 '!SloupecMJ</vt:lpstr>
      <vt:lpstr>'SO09 01 '!SloupecMJ</vt:lpstr>
      <vt:lpstr>'SO10 01 '!SloupecMJ</vt:lpstr>
      <vt:lpstr>'SO12 01 '!SloupecMJ</vt:lpstr>
      <vt:lpstr>SloupecMJ</vt:lpstr>
      <vt:lpstr>'SO06 02 '!SloupecMnozstvi</vt:lpstr>
      <vt:lpstr>'SO09 01 '!SloupecMnozstvi</vt:lpstr>
      <vt:lpstr>'SO10 01 '!SloupecMnozstvi</vt:lpstr>
      <vt:lpstr>'SO12 01 '!SloupecMnozstvi</vt:lpstr>
      <vt:lpstr>SloupecMnozstvi</vt:lpstr>
      <vt:lpstr>'SO06 02 '!SloupecNazPol</vt:lpstr>
      <vt:lpstr>'SO09 01 '!SloupecNazPol</vt:lpstr>
      <vt:lpstr>'SO10 01 '!SloupecNazPol</vt:lpstr>
      <vt:lpstr>'SO12 01 '!SloupecNazPol</vt:lpstr>
      <vt:lpstr>SloupecNazPol</vt:lpstr>
      <vt:lpstr>'SO06 02 '!SloupecPC</vt:lpstr>
      <vt:lpstr>'SO09 01 '!SloupecPC</vt:lpstr>
      <vt:lpstr>'SO10 01 '!SloupecPC</vt:lpstr>
      <vt:lpstr>'SO12 01 '!SloupecPC</vt:lpstr>
      <vt:lpstr>SloupecPC</vt:lpstr>
      <vt:lpstr>StavbaCelkem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Park Golf</dc:creator>
  <cp:keywords/>
  <dc:description/>
  <cp:lastModifiedBy>vcelis</cp:lastModifiedBy>
  <dcterms:created xsi:type="dcterms:W3CDTF">2013-01-10T07:12:36Z</dcterms:created>
  <dcterms:modified xsi:type="dcterms:W3CDTF">2013-01-14T12:46:05Z</dcterms:modified>
  <cp:category/>
</cp:coreProperties>
</file>